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CIS453_454\Core\"/>
    </mc:Choice>
  </mc:AlternateContent>
  <xr:revisionPtr revIDLastSave="0" documentId="13_ncr:1_{5755F897-83DB-4965-B20D-62541AFCA0C7}" xr6:coauthVersionLast="47" xr6:coauthVersionMax="47" xr10:uidLastSave="{00000000-0000-0000-0000-000000000000}"/>
  <bookViews>
    <workbookView xWindow="-7650" yWindow="-21720" windowWidth="51840" windowHeight="21120" tabRatio="706" xr2:uid="{00000000-000D-0000-FFFF-FFFF00000000}"/>
  </bookViews>
  <sheets>
    <sheet name="Grades" sheetId="1" r:id="rId1"/>
    <sheet name="Blackboard" sheetId="24" r:id="rId2"/>
    <sheet name="Attendance" sheetId="2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1" i="24" l="1"/>
  <c r="Q34" i="1"/>
  <c r="R34" i="1"/>
  <c r="S34" i="1"/>
  <c r="P34" i="1"/>
  <c r="AF48" i="24"/>
  <c r="AJ2" i="24"/>
  <c r="B46" i="1"/>
  <c r="C46" i="1" s="1"/>
  <c r="I46" i="1"/>
  <c r="B47" i="1"/>
  <c r="C47" i="1" s="1"/>
  <c r="H47" i="1"/>
  <c r="I47" i="1"/>
  <c r="B48" i="1"/>
  <c r="C48" i="1" s="1"/>
  <c r="B49" i="1"/>
  <c r="H49" i="1" s="1"/>
  <c r="C49" i="1"/>
  <c r="F49" i="1"/>
  <c r="G49" i="1"/>
  <c r="I49" i="1"/>
  <c r="B50" i="1"/>
  <c r="H50" i="1" s="1"/>
  <c r="B51" i="1"/>
  <c r="G51" i="1" s="1"/>
  <c r="C51" i="1"/>
  <c r="B52" i="1"/>
  <c r="F52" i="1" s="1"/>
  <c r="B53" i="1"/>
  <c r="F53" i="1" s="1"/>
  <c r="C53" i="1"/>
  <c r="B54" i="1"/>
  <c r="C54" i="1" s="1"/>
  <c r="H54" i="1"/>
  <c r="B55" i="1"/>
  <c r="C55" i="1" s="1"/>
  <c r="G55" i="1"/>
  <c r="H55" i="1"/>
  <c r="I55" i="1"/>
  <c r="B56" i="1"/>
  <c r="C56" i="1" s="1"/>
  <c r="F56" i="1"/>
  <c r="B57" i="1"/>
  <c r="H57" i="1" s="1"/>
  <c r="C57" i="1"/>
  <c r="F57" i="1"/>
  <c r="G57" i="1"/>
  <c r="I57" i="1"/>
  <c r="B58" i="1"/>
  <c r="I58" i="1" s="1"/>
  <c r="C58" i="1"/>
  <c r="F58" i="1"/>
  <c r="B59" i="1"/>
  <c r="H59" i="1" s="1"/>
  <c r="C59" i="1"/>
  <c r="B60" i="1"/>
  <c r="G60" i="1" s="1"/>
  <c r="B61" i="1"/>
  <c r="C61" i="1" s="1"/>
  <c r="B62" i="1"/>
  <c r="C62" i="1" s="1"/>
  <c r="B63" i="1"/>
  <c r="C63" i="1" s="1"/>
  <c r="G63" i="1"/>
  <c r="H63" i="1"/>
  <c r="I63" i="1"/>
  <c r="B64" i="1"/>
  <c r="C64" i="1" s="1"/>
  <c r="B65" i="1"/>
  <c r="H65" i="1" s="1"/>
  <c r="C65" i="1"/>
  <c r="F65" i="1"/>
  <c r="G65" i="1"/>
  <c r="B66" i="1"/>
  <c r="I66" i="1" s="1"/>
  <c r="C66" i="1"/>
  <c r="F66" i="1"/>
  <c r="B67" i="1"/>
  <c r="G67" i="1" s="1"/>
  <c r="C67" i="1"/>
  <c r="B68" i="1"/>
  <c r="G68" i="1" s="1"/>
  <c r="H61" i="1" l="1"/>
  <c r="H53" i="1"/>
  <c r="F50" i="1"/>
  <c r="G47" i="1"/>
  <c r="I61" i="1"/>
  <c r="I53" i="1"/>
  <c r="H64" i="1"/>
  <c r="G61" i="1"/>
  <c r="G64" i="1"/>
  <c r="I62" i="1"/>
  <c r="F61" i="1"/>
  <c r="H56" i="1"/>
  <c r="G53" i="1"/>
  <c r="C50" i="1"/>
  <c r="I65" i="1"/>
  <c r="F64" i="1"/>
  <c r="H62" i="1"/>
  <c r="G56" i="1"/>
  <c r="I54" i="1"/>
  <c r="H48" i="1"/>
  <c r="G48" i="1"/>
  <c r="F48" i="1"/>
  <c r="F68" i="1"/>
  <c r="H66" i="1"/>
  <c r="F60" i="1"/>
  <c r="G59" i="1"/>
  <c r="H58" i="1"/>
  <c r="C68" i="1"/>
  <c r="F67" i="1"/>
  <c r="G66" i="1"/>
  <c r="I64" i="1"/>
  <c r="C60" i="1"/>
  <c r="F59" i="1"/>
  <c r="G58" i="1"/>
  <c r="I56" i="1"/>
  <c r="C52" i="1"/>
  <c r="F51" i="1"/>
  <c r="G50" i="1"/>
  <c r="I48" i="1"/>
  <c r="H46" i="1"/>
  <c r="I68" i="1"/>
  <c r="F63" i="1"/>
  <c r="G62" i="1"/>
  <c r="I60" i="1"/>
  <c r="F55" i="1"/>
  <c r="G54" i="1"/>
  <c r="I52" i="1"/>
  <c r="F47" i="1"/>
  <c r="G46" i="1"/>
  <c r="H68" i="1"/>
  <c r="I67" i="1"/>
  <c r="F62" i="1"/>
  <c r="H60" i="1"/>
  <c r="I59" i="1"/>
  <c r="F54" i="1"/>
  <c r="H52" i="1"/>
  <c r="I51" i="1"/>
  <c r="F46" i="1"/>
  <c r="H67" i="1"/>
  <c r="G52" i="1"/>
  <c r="I50" i="1"/>
  <c r="B6" i="1" l="1"/>
  <c r="B7" i="1"/>
  <c r="B8" i="1"/>
  <c r="B9" i="1"/>
  <c r="G9" i="1" s="1"/>
  <c r="B10" i="1"/>
  <c r="B11" i="1"/>
  <c r="B12" i="1"/>
  <c r="B13" i="1"/>
  <c r="C13" i="1" s="1"/>
  <c r="B14" i="1"/>
  <c r="B15" i="1"/>
  <c r="B16" i="1"/>
  <c r="B17" i="1"/>
  <c r="B18" i="1"/>
  <c r="C18" i="1" s="1"/>
  <c r="B19" i="1"/>
  <c r="I19" i="1" s="1"/>
  <c r="B20" i="1"/>
  <c r="I20" i="1" s="1"/>
  <c r="B21" i="1"/>
  <c r="C21" i="1" s="1"/>
  <c r="B22" i="1"/>
  <c r="B23" i="1"/>
  <c r="B24" i="1"/>
  <c r="B25" i="1"/>
  <c r="H25" i="1" s="1"/>
  <c r="B26" i="1"/>
  <c r="B27" i="1"/>
  <c r="C27" i="1" s="1"/>
  <c r="B28" i="1"/>
  <c r="B29" i="1"/>
  <c r="C29" i="1" s="1"/>
  <c r="B30" i="1"/>
  <c r="B31" i="1"/>
  <c r="B32" i="1"/>
  <c r="B33" i="1"/>
  <c r="H33" i="1" s="1"/>
  <c r="B34" i="1"/>
  <c r="B35" i="1"/>
  <c r="C35" i="1" s="1"/>
  <c r="B36" i="1"/>
  <c r="H36" i="1" s="1"/>
  <c r="B37" i="1"/>
  <c r="C37" i="1" s="1"/>
  <c r="B38" i="1"/>
  <c r="B39" i="1"/>
  <c r="B40" i="1"/>
  <c r="B41" i="1"/>
  <c r="I41" i="1" s="1"/>
  <c r="B42" i="1"/>
  <c r="B43" i="1"/>
  <c r="B44" i="1"/>
  <c r="G44" i="1" s="1"/>
  <c r="B45" i="1"/>
  <c r="B5" i="1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2" i="24"/>
  <c r="AC5" i="24"/>
  <c r="AI5" i="24" s="1"/>
  <c r="AH3" i="24"/>
  <c r="AH4" i="24"/>
  <c r="AH5" i="24"/>
  <c r="AH6" i="24"/>
  <c r="AH7" i="24"/>
  <c r="AH8" i="24"/>
  <c r="AH9" i="24"/>
  <c r="AH10" i="24"/>
  <c r="AH11" i="24"/>
  <c r="AH12" i="24"/>
  <c r="AH13" i="24"/>
  <c r="AH14" i="24"/>
  <c r="AH15" i="24"/>
  <c r="AH16" i="24"/>
  <c r="AH17" i="24"/>
  <c r="AH18" i="24"/>
  <c r="AH19" i="24"/>
  <c r="AH20" i="24"/>
  <c r="AH21" i="24"/>
  <c r="AH22" i="24"/>
  <c r="AH23" i="24"/>
  <c r="AH24" i="24"/>
  <c r="AH25" i="24"/>
  <c r="AH26" i="24"/>
  <c r="AH27" i="24"/>
  <c r="AH28" i="24"/>
  <c r="AH29" i="24"/>
  <c r="AH30" i="24"/>
  <c r="AH32" i="24"/>
  <c r="AH33" i="24"/>
  <c r="AH34" i="24"/>
  <c r="AH35" i="24"/>
  <c r="AH36" i="24"/>
  <c r="AH37" i="24"/>
  <c r="AH38" i="24"/>
  <c r="AH39" i="24"/>
  <c r="AH40" i="24"/>
  <c r="AH41" i="24"/>
  <c r="AH42" i="24"/>
  <c r="AH43" i="24"/>
  <c r="AH44" i="24"/>
  <c r="AH45" i="24"/>
  <c r="AH46" i="24"/>
  <c r="AH47" i="24"/>
  <c r="AH48" i="24"/>
  <c r="AH49" i="24"/>
  <c r="AH50" i="24"/>
  <c r="AH51" i="24"/>
  <c r="AH52" i="24"/>
  <c r="AH53" i="24"/>
  <c r="AH54" i="24"/>
  <c r="AH55" i="24"/>
  <c r="AH56" i="24"/>
  <c r="AH57" i="24"/>
  <c r="AH58" i="24"/>
  <c r="AH59" i="24"/>
  <c r="AH60" i="24"/>
  <c r="AH61" i="24"/>
  <c r="AH62" i="24"/>
  <c r="AH63" i="24"/>
  <c r="AH64" i="24"/>
  <c r="AH65" i="24"/>
  <c r="AH2" i="24"/>
  <c r="J8" i="1" l="1"/>
  <c r="J32" i="1"/>
  <c r="J26" i="1"/>
  <c r="F13" i="1"/>
  <c r="H13" i="1"/>
  <c r="G13" i="1"/>
  <c r="I13" i="1"/>
  <c r="H37" i="1"/>
  <c r="F29" i="1"/>
  <c r="G29" i="1"/>
  <c r="H29" i="1"/>
  <c r="I29" i="1"/>
  <c r="G45" i="1"/>
  <c r="G37" i="1"/>
  <c r="F5" i="1"/>
  <c r="F27" i="1"/>
  <c r="G27" i="1"/>
  <c r="H27" i="1"/>
  <c r="I27" i="1"/>
  <c r="C45" i="1"/>
  <c r="F45" i="1"/>
  <c r="H45" i="1"/>
  <c r="I45" i="1"/>
  <c r="F37" i="1"/>
  <c r="I37" i="1"/>
  <c r="F21" i="1"/>
  <c r="G21" i="1"/>
  <c r="H21" i="1"/>
  <c r="I21" i="1"/>
  <c r="C36" i="1"/>
  <c r="C20" i="1"/>
  <c r="I34" i="1"/>
  <c r="H34" i="1"/>
  <c r="G34" i="1"/>
  <c r="F34" i="1"/>
  <c r="H26" i="1"/>
  <c r="G26" i="1"/>
  <c r="F26" i="1"/>
  <c r="I26" i="1"/>
  <c r="H10" i="1"/>
  <c r="G10" i="1"/>
  <c r="C10" i="1"/>
  <c r="I10" i="1"/>
  <c r="F10" i="1"/>
  <c r="C34" i="1"/>
  <c r="F43" i="1"/>
  <c r="G43" i="1"/>
  <c r="F19" i="1"/>
  <c r="G19" i="1"/>
  <c r="C44" i="1"/>
  <c r="C12" i="1"/>
  <c r="F36" i="1"/>
  <c r="I36" i="1"/>
  <c r="C43" i="1"/>
  <c r="C11" i="1"/>
  <c r="F35" i="1"/>
  <c r="F12" i="1"/>
  <c r="G35" i="1"/>
  <c r="G12" i="1"/>
  <c r="H35" i="1"/>
  <c r="H12" i="1"/>
  <c r="I35" i="1"/>
  <c r="I12" i="1"/>
  <c r="J35" i="1"/>
  <c r="C19" i="1"/>
  <c r="F44" i="1"/>
  <c r="H44" i="1"/>
  <c r="I44" i="1"/>
  <c r="I18" i="1"/>
  <c r="F18" i="1"/>
  <c r="H18" i="1"/>
  <c r="G18" i="1"/>
  <c r="G20" i="1"/>
  <c r="G36" i="1"/>
  <c r="C26" i="1"/>
  <c r="H42" i="1"/>
  <c r="G42" i="1"/>
  <c r="I42" i="1"/>
  <c r="F42" i="1"/>
  <c r="F20" i="1"/>
  <c r="H43" i="1"/>
  <c r="H20" i="1"/>
  <c r="I43" i="1"/>
  <c r="H19" i="1"/>
  <c r="C28" i="1"/>
  <c r="C42" i="1"/>
  <c r="F11" i="1"/>
  <c r="G11" i="1"/>
  <c r="H11" i="1"/>
  <c r="I11" i="1"/>
  <c r="C5" i="1"/>
  <c r="F28" i="1"/>
  <c r="G5" i="1"/>
  <c r="G28" i="1"/>
  <c r="H5" i="1"/>
  <c r="H28" i="1"/>
  <c r="I5" i="1"/>
  <c r="I28" i="1"/>
  <c r="C25" i="1"/>
  <c r="F25" i="1"/>
  <c r="G25" i="1"/>
  <c r="H17" i="1"/>
  <c r="I25" i="1"/>
  <c r="I9" i="1"/>
  <c r="C40" i="1"/>
  <c r="C32" i="1"/>
  <c r="C24" i="1"/>
  <c r="C16" i="1"/>
  <c r="C8" i="1"/>
  <c r="F40" i="1"/>
  <c r="F32" i="1"/>
  <c r="F24" i="1"/>
  <c r="F16" i="1"/>
  <c r="F8" i="1"/>
  <c r="G40" i="1"/>
  <c r="G32" i="1"/>
  <c r="G24" i="1"/>
  <c r="G16" i="1"/>
  <c r="G8" i="1"/>
  <c r="H40" i="1"/>
  <c r="H32" i="1"/>
  <c r="H24" i="1"/>
  <c r="H16" i="1"/>
  <c r="H8" i="1"/>
  <c r="I40" i="1"/>
  <c r="I32" i="1"/>
  <c r="I24" i="1"/>
  <c r="I16" i="1"/>
  <c r="I8" i="1"/>
  <c r="C33" i="1"/>
  <c r="C9" i="1"/>
  <c r="F41" i="1"/>
  <c r="F9" i="1"/>
  <c r="G33" i="1"/>
  <c r="G17" i="1"/>
  <c r="H41" i="1"/>
  <c r="H9" i="1"/>
  <c r="I33" i="1"/>
  <c r="C39" i="1"/>
  <c r="C31" i="1"/>
  <c r="C23" i="1"/>
  <c r="C15" i="1"/>
  <c r="C7" i="1"/>
  <c r="F39" i="1"/>
  <c r="F31" i="1"/>
  <c r="F23" i="1"/>
  <c r="F15" i="1"/>
  <c r="F7" i="1"/>
  <c r="G39" i="1"/>
  <c r="G31" i="1"/>
  <c r="G23" i="1"/>
  <c r="G15" i="1"/>
  <c r="G7" i="1"/>
  <c r="H39" i="1"/>
  <c r="H31" i="1"/>
  <c r="H23" i="1"/>
  <c r="H15" i="1"/>
  <c r="H7" i="1"/>
  <c r="I39" i="1"/>
  <c r="I31" i="1"/>
  <c r="I23" i="1"/>
  <c r="I15" i="1"/>
  <c r="I7" i="1"/>
  <c r="C41" i="1"/>
  <c r="C17" i="1"/>
  <c r="F33" i="1"/>
  <c r="F17" i="1"/>
  <c r="G41" i="1"/>
  <c r="I17" i="1"/>
  <c r="C38" i="1"/>
  <c r="C30" i="1"/>
  <c r="C22" i="1"/>
  <c r="C14" i="1"/>
  <c r="C6" i="1"/>
  <c r="F38" i="1"/>
  <c r="F30" i="1"/>
  <c r="F22" i="1"/>
  <c r="F14" i="1"/>
  <c r="F6" i="1"/>
  <c r="G38" i="1"/>
  <c r="G30" i="1"/>
  <c r="G22" i="1"/>
  <c r="G14" i="1"/>
  <c r="G6" i="1"/>
  <c r="H38" i="1"/>
  <c r="H30" i="1"/>
  <c r="H22" i="1"/>
  <c r="H14" i="1"/>
  <c r="H6" i="1"/>
  <c r="I38" i="1"/>
  <c r="I30" i="1"/>
  <c r="I22" i="1"/>
  <c r="I14" i="1"/>
  <c r="I6" i="1"/>
  <c r="AG3" i="24"/>
  <c r="AG4" i="24"/>
  <c r="AG5" i="24"/>
  <c r="AG6" i="24"/>
  <c r="AG7" i="24"/>
  <c r="AG8" i="24"/>
  <c r="AG9" i="24"/>
  <c r="AG10" i="24"/>
  <c r="AG11" i="24"/>
  <c r="AG12" i="24"/>
  <c r="AG13" i="24"/>
  <c r="AG14" i="24"/>
  <c r="AG15" i="24"/>
  <c r="AG16" i="24"/>
  <c r="AG17" i="24"/>
  <c r="AG18" i="24"/>
  <c r="AG19" i="24"/>
  <c r="AG20" i="24"/>
  <c r="AG21" i="24"/>
  <c r="AG22" i="24"/>
  <c r="AG23" i="24"/>
  <c r="AG24" i="24"/>
  <c r="AG25" i="24"/>
  <c r="AG26" i="24"/>
  <c r="AG27" i="24"/>
  <c r="AG28" i="24"/>
  <c r="AG29" i="24"/>
  <c r="AG30" i="24"/>
  <c r="AG31" i="24"/>
  <c r="AG32" i="24"/>
  <c r="AG33" i="24"/>
  <c r="AG34" i="24"/>
  <c r="AG35" i="24"/>
  <c r="AG36" i="24"/>
  <c r="AG37" i="24"/>
  <c r="AG38" i="24"/>
  <c r="AG39" i="24"/>
  <c r="AG40" i="24"/>
  <c r="AG41" i="24"/>
  <c r="AG42" i="24"/>
  <c r="AG43" i="24"/>
  <c r="AG44" i="24"/>
  <c r="AG45" i="24"/>
  <c r="AG46" i="24"/>
  <c r="AG47" i="24"/>
  <c r="AG48" i="24"/>
  <c r="H51" i="1" s="1"/>
  <c r="AG49" i="24"/>
  <c r="AG50" i="24"/>
  <c r="AG51" i="24"/>
  <c r="AG52" i="24"/>
  <c r="AG53" i="24"/>
  <c r="AG54" i="24"/>
  <c r="AG55" i="24"/>
  <c r="AG56" i="24"/>
  <c r="AG57" i="24"/>
  <c r="AG58" i="24"/>
  <c r="AG59" i="24"/>
  <c r="AG60" i="24"/>
  <c r="AG61" i="24"/>
  <c r="AG62" i="24"/>
  <c r="AG63" i="24"/>
  <c r="AG64" i="24"/>
  <c r="AG65" i="24"/>
  <c r="AG2" i="24"/>
  <c r="AF3" i="24"/>
  <c r="AF4" i="24"/>
  <c r="AF5" i="24"/>
  <c r="AF6" i="24"/>
  <c r="AF7" i="24"/>
  <c r="AF8" i="24"/>
  <c r="AF9" i="24"/>
  <c r="AF10" i="24"/>
  <c r="AF11" i="24"/>
  <c r="AF12" i="24"/>
  <c r="AF13" i="24"/>
  <c r="AF14" i="24"/>
  <c r="AF15" i="24"/>
  <c r="AF16" i="24"/>
  <c r="AF17" i="24"/>
  <c r="AF18" i="24"/>
  <c r="AF19" i="24"/>
  <c r="AF20" i="24"/>
  <c r="AF21" i="24"/>
  <c r="AF22" i="24"/>
  <c r="AF23" i="24"/>
  <c r="AF24" i="24"/>
  <c r="AF25" i="24"/>
  <c r="AF26" i="24"/>
  <c r="AF27" i="24"/>
  <c r="AF28" i="24"/>
  <c r="AF29" i="24"/>
  <c r="AF30" i="24"/>
  <c r="AF31" i="24"/>
  <c r="AF32" i="24"/>
  <c r="AF33" i="24"/>
  <c r="AF34" i="24"/>
  <c r="AF35" i="24"/>
  <c r="AF36" i="24"/>
  <c r="AF37" i="24"/>
  <c r="AF38" i="24"/>
  <c r="AF39" i="24"/>
  <c r="AF40" i="24"/>
  <c r="AF41" i="24"/>
  <c r="AF42" i="24"/>
  <c r="AF43" i="24"/>
  <c r="AF44" i="24"/>
  <c r="AF45" i="24"/>
  <c r="AF46" i="24"/>
  <c r="AF47" i="24"/>
  <c r="AF49" i="24"/>
  <c r="AF50" i="24"/>
  <c r="AF51" i="24"/>
  <c r="AF52" i="24"/>
  <c r="AF53" i="24"/>
  <c r="AF54" i="24"/>
  <c r="AF55" i="24"/>
  <c r="AF56" i="24"/>
  <c r="AF57" i="24"/>
  <c r="AF58" i="24"/>
  <c r="AF59" i="24"/>
  <c r="AF60" i="24"/>
  <c r="AF61" i="24"/>
  <c r="AF62" i="24"/>
  <c r="AF63" i="24"/>
  <c r="AF64" i="24"/>
  <c r="AF65" i="24"/>
  <c r="AF2" i="24"/>
  <c r="AC3" i="24"/>
  <c r="AI3" i="24" s="1"/>
  <c r="J6" i="1" s="1"/>
  <c r="AC4" i="24"/>
  <c r="AI4" i="24" s="1"/>
  <c r="J7" i="1" s="1"/>
  <c r="AC6" i="24"/>
  <c r="AI6" i="24" s="1"/>
  <c r="J9" i="1" s="1"/>
  <c r="AC7" i="24"/>
  <c r="AI7" i="24" s="1"/>
  <c r="J10" i="1" s="1"/>
  <c r="AC8" i="24"/>
  <c r="AI8" i="24" s="1"/>
  <c r="J11" i="1" s="1"/>
  <c r="AC9" i="24"/>
  <c r="AI9" i="24" s="1"/>
  <c r="J12" i="1" s="1"/>
  <c r="AC10" i="24"/>
  <c r="AI10" i="24" s="1"/>
  <c r="J13" i="1" s="1"/>
  <c r="AC11" i="24"/>
  <c r="AI11" i="24" s="1"/>
  <c r="J14" i="1" s="1"/>
  <c r="AC12" i="24"/>
  <c r="AI12" i="24" s="1"/>
  <c r="J15" i="1" s="1"/>
  <c r="AC13" i="24"/>
  <c r="AI13" i="24" s="1"/>
  <c r="J16" i="1" s="1"/>
  <c r="AC14" i="24"/>
  <c r="AI14" i="24" s="1"/>
  <c r="J17" i="1" s="1"/>
  <c r="AC15" i="24"/>
  <c r="AI15" i="24" s="1"/>
  <c r="J18" i="1" s="1"/>
  <c r="AC16" i="24"/>
  <c r="AI16" i="24" s="1"/>
  <c r="J19" i="1" s="1"/>
  <c r="AC17" i="24"/>
  <c r="AI17" i="24" s="1"/>
  <c r="J20" i="1" s="1"/>
  <c r="AC18" i="24"/>
  <c r="AI18" i="24" s="1"/>
  <c r="J21" i="1" s="1"/>
  <c r="AC19" i="24"/>
  <c r="AI19" i="24" s="1"/>
  <c r="J22" i="1" s="1"/>
  <c r="AC20" i="24"/>
  <c r="AI20" i="24" s="1"/>
  <c r="J23" i="1" s="1"/>
  <c r="AC21" i="24"/>
  <c r="AI21" i="24" s="1"/>
  <c r="J24" i="1" s="1"/>
  <c r="AC22" i="24"/>
  <c r="AI22" i="24" s="1"/>
  <c r="J25" i="1" s="1"/>
  <c r="AC23" i="24"/>
  <c r="AI23" i="24" s="1"/>
  <c r="AC24" i="24"/>
  <c r="AI24" i="24" s="1"/>
  <c r="J27" i="1" s="1"/>
  <c r="AC25" i="24"/>
  <c r="AI25" i="24" s="1"/>
  <c r="J28" i="1" s="1"/>
  <c r="AC26" i="24"/>
  <c r="AI26" i="24" s="1"/>
  <c r="J29" i="1" s="1"/>
  <c r="AC27" i="24"/>
  <c r="AI27" i="24" s="1"/>
  <c r="J30" i="1" s="1"/>
  <c r="AC28" i="24"/>
  <c r="AI28" i="24" s="1"/>
  <c r="J31" i="1" s="1"/>
  <c r="AC29" i="24"/>
  <c r="AI29" i="24" s="1"/>
  <c r="AC30" i="24"/>
  <c r="AI30" i="24" s="1"/>
  <c r="J33" i="1" s="1"/>
  <c r="AC31" i="24"/>
  <c r="AI31" i="24" s="1"/>
  <c r="J34" i="1" s="1"/>
  <c r="T34" i="1" s="1"/>
  <c r="AC32" i="24"/>
  <c r="AI32" i="24" s="1"/>
  <c r="AC33" i="24"/>
  <c r="AI33" i="24" s="1"/>
  <c r="J36" i="1" s="1"/>
  <c r="AC34" i="24"/>
  <c r="AI34" i="24" s="1"/>
  <c r="J37" i="1" s="1"/>
  <c r="AC35" i="24"/>
  <c r="AI35" i="24" s="1"/>
  <c r="J38" i="1" s="1"/>
  <c r="AC36" i="24"/>
  <c r="AI36" i="24" s="1"/>
  <c r="J39" i="1" s="1"/>
  <c r="AC37" i="24"/>
  <c r="AI37" i="24" s="1"/>
  <c r="J40" i="1" s="1"/>
  <c r="AC38" i="24"/>
  <c r="AI38" i="24" s="1"/>
  <c r="J41" i="1" s="1"/>
  <c r="AC39" i="24"/>
  <c r="AI39" i="24" s="1"/>
  <c r="J42" i="1" s="1"/>
  <c r="AC40" i="24"/>
  <c r="AI40" i="24" s="1"/>
  <c r="J43" i="1" s="1"/>
  <c r="AC41" i="24"/>
  <c r="AI41" i="24" s="1"/>
  <c r="J44" i="1" s="1"/>
  <c r="AC42" i="24"/>
  <c r="AI42" i="24" s="1"/>
  <c r="J45" i="1" s="1"/>
  <c r="AC43" i="24"/>
  <c r="AI43" i="24" s="1"/>
  <c r="J46" i="1" s="1"/>
  <c r="N46" i="1" s="1"/>
  <c r="O46" i="1" s="1"/>
  <c r="AC44" i="24"/>
  <c r="AI44" i="24" s="1"/>
  <c r="J47" i="1" s="1"/>
  <c r="N47" i="1" s="1"/>
  <c r="O47" i="1" s="1"/>
  <c r="AC45" i="24"/>
  <c r="AI45" i="24" s="1"/>
  <c r="J48" i="1" s="1"/>
  <c r="N48" i="1" s="1"/>
  <c r="O48" i="1" s="1"/>
  <c r="AC46" i="24"/>
  <c r="AI46" i="24" s="1"/>
  <c r="J49" i="1" s="1"/>
  <c r="N49" i="1" s="1"/>
  <c r="O49" i="1" s="1"/>
  <c r="AC47" i="24"/>
  <c r="AI47" i="24" s="1"/>
  <c r="J50" i="1" s="1"/>
  <c r="N50" i="1" s="1"/>
  <c r="O50" i="1" s="1"/>
  <c r="AC48" i="24"/>
  <c r="AI48" i="24" s="1"/>
  <c r="J51" i="1" s="1"/>
  <c r="AC49" i="24"/>
  <c r="AI49" i="24" s="1"/>
  <c r="J52" i="1" s="1"/>
  <c r="N52" i="1" s="1"/>
  <c r="O52" i="1" s="1"/>
  <c r="AC50" i="24"/>
  <c r="AI50" i="24" s="1"/>
  <c r="J53" i="1" s="1"/>
  <c r="N53" i="1" s="1"/>
  <c r="O53" i="1" s="1"/>
  <c r="AC51" i="24"/>
  <c r="AI51" i="24" s="1"/>
  <c r="J54" i="1" s="1"/>
  <c r="N54" i="1" s="1"/>
  <c r="O54" i="1" s="1"/>
  <c r="AC52" i="24"/>
  <c r="AI52" i="24" s="1"/>
  <c r="J55" i="1" s="1"/>
  <c r="N55" i="1" s="1"/>
  <c r="O55" i="1" s="1"/>
  <c r="AC53" i="24"/>
  <c r="AI53" i="24" s="1"/>
  <c r="J56" i="1" s="1"/>
  <c r="N56" i="1" s="1"/>
  <c r="O56" i="1" s="1"/>
  <c r="AC54" i="24"/>
  <c r="AI54" i="24" s="1"/>
  <c r="J57" i="1" s="1"/>
  <c r="N57" i="1" s="1"/>
  <c r="O57" i="1" s="1"/>
  <c r="AC55" i="24"/>
  <c r="AI55" i="24" s="1"/>
  <c r="J58" i="1" s="1"/>
  <c r="N58" i="1" s="1"/>
  <c r="O58" i="1" s="1"/>
  <c r="AC56" i="24"/>
  <c r="AI56" i="24" s="1"/>
  <c r="J59" i="1" s="1"/>
  <c r="N59" i="1" s="1"/>
  <c r="O59" i="1" s="1"/>
  <c r="AC57" i="24"/>
  <c r="AI57" i="24" s="1"/>
  <c r="J60" i="1" s="1"/>
  <c r="N60" i="1" s="1"/>
  <c r="O60" i="1" s="1"/>
  <c r="AC58" i="24"/>
  <c r="AI58" i="24" s="1"/>
  <c r="J61" i="1" s="1"/>
  <c r="N61" i="1" s="1"/>
  <c r="O61" i="1" s="1"/>
  <c r="AC59" i="24"/>
  <c r="AI59" i="24" s="1"/>
  <c r="J62" i="1" s="1"/>
  <c r="N62" i="1" s="1"/>
  <c r="O62" i="1" s="1"/>
  <c r="AC60" i="24"/>
  <c r="AI60" i="24" s="1"/>
  <c r="J63" i="1" s="1"/>
  <c r="N63" i="1" s="1"/>
  <c r="O63" i="1" s="1"/>
  <c r="AC61" i="24"/>
  <c r="AI61" i="24" s="1"/>
  <c r="J64" i="1" s="1"/>
  <c r="N64" i="1" s="1"/>
  <c r="O64" i="1" s="1"/>
  <c r="AC62" i="24"/>
  <c r="AI62" i="24" s="1"/>
  <c r="J65" i="1" s="1"/>
  <c r="N65" i="1" s="1"/>
  <c r="O65" i="1" s="1"/>
  <c r="AC63" i="24"/>
  <c r="AI63" i="24" s="1"/>
  <c r="J66" i="1" s="1"/>
  <c r="N66" i="1" s="1"/>
  <c r="O66" i="1" s="1"/>
  <c r="AC64" i="24"/>
  <c r="AI64" i="24" s="1"/>
  <c r="J67" i="1" s="1"/>
  <c r="N67" i="1" s="1"/>
  <c r="O67" i="1" s="1"/>
  <c r="AC65" i="24"/>
  <c r="AI65" i="24" s="1"/>
  <c r="J68" i="1" s="1"/>
  <c r="N68" i="1" s="1"/>
  <c r="O68" i="1" s="1"/>
  <c r="AC2" i="24"/>
  <c r="AI2" i="24" s="1"/>
  <c r="J5" i="1" s="1"/>
  <c r="N51" i="1" l="1"/>
  <c r="O51" i="1" s="1"/>
  <c r="N34" i="1"/>
  <c r="N41" i="1"/>
  <c r="O41" i="1" s="1"/>
  <c r="N37" i="1"/>
  <c r="O37" i="1" s="1"/>
  <c r="N45" i="1"/>
  <c r="O45" i="1" s="1"/>
  <c r="N9" i="1"/>
  <c r="O9" i="1" s="1"/>
  <c r="N14" i="1"/>
  <c r="O14" i="1" s="1"/>
  <c r="N23" i="1"/>
  <c r="O23" i="1" s="1"/>
  <c r="N10" i="1"/>
  <c r="O10" i="1" s="1"/>
  <c r="N6" i="1"/>
  <c r="O6" i="1" s="1"/>
  <c r="N15" i="1"/>
  <c r="O15" i="1" s="1"/>
  <c r="N42" i="1"/>
  <c r="O42" i="1" s="1"/>
  <c r="N33" i="1"/>
  <c r="N44" i="1"/>
  <c r="O44" i="1" s="1"/>
  <c r="N19" i="1"/>
  <c r="O19" i="1" s="1"/>
  <c r="N13" i="1"/>
  <c r="O13" i="1" s="1"/>
  <c r="N22" i="1"/>
  <c r="O22" i="1" s="1"/>
  <c r="N31" i="1"/>
  <c r="O31" i="1" s="1"/>
  <c r="N17" i="1"/>
  <c r="N8" i="1"/>
  <c r="O8" i="1" s="1"/>
  <c r="N43" i="1"/>
  <c r="O43" i="1" s="1"/>
  <c r="N30" i="1"/>
  <c r="O30" i="1" s="1"/>
  <c r="N24" i="1"/>
  <c r="O24" i="1" s="1"/>
  <c r="N11" i="1"/>
  <c r="O11" i="1" s="1"/>
  <c r="N36" i="1"/>
  <c r="O36" i="1" s="1"/>
  <c r="N12" i="1"/>
  <c r="O12" i="1" s="1"/>
  <c r="N27" i="1"/>
  <c r="O27" i="1" s="1"/>
  <c r="N39" i="1"/>
  <c r="O39" i="1" s="1"/>
  <c r="N32" i="1"/>
  <c r="O32" i="1" s="1"/>
  <c r="N20" i="1"/>
  <c r="O20" i="1" s="1"/>
  <c r="N35" i="1"/>
  <c r="O35" i="1" s="1"/>
  <c r="N26" i="1"/>
  <c r="O26" i="1" s="1"/>
  <c r="N29" i="1"/>
  <c r="O29" i="1" s="1"/>
  <c r="N21" i="1"/>
  <c r="O21" i="1" s="1"/>
  <c r="N16" i="1"/>
  <c r="O16" i="1" s="1"/>
  <c r="N38" i="1"/>
  <c r="O38" i="1" s="1"/>
  <c r="N40" i="1"/>
  <c r="O40" i="1" s="1"/>
  <c r="N28" i="1"/>
  <c r="O28" i="1" s="1"/>
  <c r="N18" i="1"/>
  <c r="O18" i="1" s="1"/>
  <c r="N7" i="1"/>
  <c r="O7" i="1" s="1"/>
  <c r="N25" i="1"/>
  <c r="O25" i="1" s="1"/>
  <c r="N5" i="1"/>
  <c r="O17" i="1"/>
  <c r="O34" i="1"/>
  <c r="O33" i="1"/>
  <c r="AE3" i="24"/>
  <c r="AE4" i="24"/>
  <c r="AE5" i="24"/>
  <c r="AE6" i="24"/>
  <c r="AE7" i="24"/>
  <c r="AE8" i="24"/>
  <c r="AE9" i="24"/>
  <c r="AE10" i="24"/>
  <c r="AE11" i="24"/>
  <c r="AE12" i="24"/>
  <c r="AE13" i="24"/>
  <c r="AE14" i="24"/>
  <c r="AE15" i="24"/>
  <c r="AE16" i="24"/>
  <c r="AE17" i="24"/>
  <c r="AE18" i="24"/>
  <c r="AE19" i="24"/>
  <c r="AE20" i="24"/>
  <c r="AE21" i="24"/>
  <c r="AE22" i="24"/>
  <c r="AE23" i="24"/>
  <c r="AE24" i="24"/>
  <c r="AE25" i="24"/>
  <c r="AE26" i="24"/>
  <c r="AE27" i="24"/>
  <c r="AE28" i="24"/>
  <c r="AE29" i="24"/>
  <c r="AE30" i="24"/>
  <c r="AE31" i="24"/>
  <c r="AE32" i="24"/>
  <c r="AE33" i="24"/>
  <c r="AE34" i="24"/>
  <c r="AE35" i="24"/>
  <c r="AE36" i="24"/>
  <c r="AE37" i="24"/>
  <c r="AE38" i="24"/>
  <c r="AE39" i="24"/>
  <c r="AE40" i="24"/>
  <c r="AE41" i="24"/>
  <c r="AE42" i="24"/>
  <c r="AE43" i="24"/>
  <c r="AE44" i="24"/>
  <c r="AE45" i="24"/>
  <c r="AE46" i="24"/>
  <c r="AE47" i="24"/>
  <c r="AE48" i="24"/>
  <c r="AE49" i="24"/>
  <c r="AE50" i="24"/>
  <c r="AE51" i="24"/>
  <c r="AE52" i="24"/>
  <c r="AE53" i="24"/>
  <c r="AE54" i="24"/>
  <c r="AE55" i="24"/>
  <c r="AE56" i="24"/>
  <c r="AE57" i="24"/>
  <c r="AE58" i="24"/>
  <c r="AE59" i="24"/>
  <c r="AE60" i="24"/>
  <c r="AE61" i="24"/>
  <c r="AE62" i="24"/>
  <c r="AE63" i="24"/>
  <c r="AE64" i="24"/>
  <c r="AE65" i="24"/>
  <c r="AE2" i="24"/>
  <c r="AD3" i="24"/>
  <c r="AJ3" i="24" s="1"/>
  <c r="AD4" i="24"/>
  <c r="AJ4" i="24" s="1"/>
  <c r="AD5" i="24"/>
  <c r="AJ5" i="24" s="1"/>
  <c r="AD6" i="24"/>
  <c r="AJ6" i="24" s="1"/>
  <c r="AD7" i="24"/>
  <c r="AJ7" i="24" s="1"/>
  <c r="AD8" i="24"/>
  <c r="AJ8" i="24" s="1"/>
  <c r="AD9" i="24"/>
  <c r="AJ9" i="24" s="1"/>
  <c r="AD10" i="24"/>
  <c r="AJ10" i="24" s="1"/>
  <c r="AD11" i="24"/>
  <c r="AJ11" i="24" s="1"/>
  <c r="AD12" i="24"/>
  <c r="AJ12" i="24" s="1"/>
  <c r="AD13" i="24"/>
  <c r="AJ13" i="24" s="1"/>
  <c r="AD14" i="24"/>
  <c r="AJ14" i="24" s="1"/>
  <c r="AD15" i="24"/>
  <c r="AJ15" i="24" s="1"/>
  <c r="AD16" i="24"/>
  <c r="AJ16" i="24" s="1"/>
  <c r="AD17" i="24"/>
  <c r="AJ17" i="24" s="1"/>
  <c r="AD18" i="24"/>
  <c r="AJ18" i="24" s="1"/>
  <c r="AD19" i="24"/>
  <c r="AJ19" i="24" s="1"/>
  <c r="AD20" i="24"/>
  <c r="AJ20" i="24" s="1"/>
  <c r="AD21" i="24"/>
  <c r="AJ21" i="24" s="1"/>
  <c r="AD22" i="24"/>
  <c r="AJ22" i="24" s="1"/>
  <c r="AD23" i="24"/>
  <c r="AJ23" i="24" s="1"/>
  <c r="AD24" i="24"/>
  <c r="AJ24" i="24" s="1"/>
  <c r="AD25" i="24"/>
  <c r="AJ25" i="24" s="1"/>
  <c r="AD26" i="24"/>
  <c r="AJ26" i="24" s="1"/>
  <c r="AD27" i="24"/>
  <c r="AJ27" i="24" s="1"/>
  <c r="AD28" i="24"/>
  <c r="AJ28" i="24" s="1"/>
  <c r="AD29" i="24"/>
  <c r="AJ29" i="24" s="1"/>
  <c r="AD30" i="24"/>
  <c r="AJ30" i="24" s="1"/>
  <c r="AD31" i="24"/>
  <c r="AJ31" i="24" s="1"/>
  <c r="AD32" i="24"/>
  <c r="AJ32" i="24" s="1"/>
  <c r="AD33" i="24"/>
  <c r="AJ33" i="24" s="1"/>
  <c r="AD34" i="24"/>
  <c r="AJ34" i="24" s="1"/>
  <c r="AD35" i="24"/>
  <c r="AJ35" i="24" s="1"/>
  <c r="AD36" i="24"/>
  <c r="AJ36" i="24" s="1"/>
  <c r="AD37" i="24"/>
  <c r="AJ37" i="24" s="1"/>
  <c r="AD38" i="24"/>
  <c r="AJ38" i="24" s="1"/>
  <c r="AD39" i="24"/>
  <c r="AJ39" i="24" s="1"/>
  <c r="AD40" i="24"/>
  <c r="AJ40" i="24" s="1"/>
  <c r="AD41" i="24"/>
  <c r="AJ41" i="24" s="1"/>
  <c r="AD42" i="24"/>
  <c r="AJ42" i="24" s="1"/>
  <c r="AD43" i="24"/>
  <c r="AJ43" i="24" s="1"/>
  <c r="AD44" i="24"/>
  <c r="AJ44" i="24" s="1"/>
  <c r="AD45" i="24"/>
  <c r="AJ45" i="24" s="1"/>
  <c r="AD46" i="24"/>
  <c r="AJ46" i="24" s="1"/>
  <c r="AD47" i="24"/>
  <c r="AJ47" i="24" s="1"/>
  <c r="AD48" i="24"/>
  <c r="AJ48" i="24" s="1"/>
  <c r="AD49" i="24"/>
  <c r="AJ49" i="24" s="1"/>
  <c r="AD50" i="24"/>
  <c r="AJ50" i="24" s="1"/>
  <c r="AD51" i="24"/>
  <c r="AJ51" i="24" s="1"/>
  <c r="AD52" i="24"/>
  <c r="AJ52" i="24" s="1"/>
  <c r="AD53" i="24"/>
  <c r="AJ53" i="24" s="1"/>
  <c r="AD54" i="24"/>
  <c r="AJ54" i="24" s="1"/>
  <c r="AD55" i="24"/>
  <c r="AJ55" i="24" s="1"/>
  <c r="AD56" i="24"/>
  <c r="AJ56" i="24" s="1"/>
  <c r="AD57" i="24"/>
  <c r="AJ57" i="24" s="1"/>
  <c r="AD58" i="24"/>
  <c r="AJ58" i="24" s="1"/>
  <c r="AD59" i="24"/>
  <c r="AJ59" i="24" s="1"/>
  <c r="AD60" i="24"/>
  <c r="AJ60" i="24" s="1"/>
  <c r="AD61" i="24"/>
  <c r="AJ61" i="24" s="1"/>
  <c r="AD62" i="24"/>
  <c r="AJ62" i="24" s="1"/>
  <c r="AD63" i="24"/>
  <c r="AJ63" i="24" s="1"/>
  <c r="AD64" i="24"/>
  <c r="AJ64" i="24" s="1"/>
  <c r="AD65" i="24"/>
  <c r="AJ65" i="24" s="1"/>
  <c r="AD2" i="24"/>
  <c r="AC66" i="24" a="1"/>
  <c r="AC66" i="24" s="1"/>
  <c r="AC67" i="24" a="1"/>
  <c r="AC67" i="24" s="1"/>
  <c r="AC68" i="24" a="1"/>
  <c r="AC68" i="24" s="1"/>
  <c r="AC69" i="24" a="1"/>
  <c r="AC69" i="24" s="1"/>
  <c r="AC70" i="24" a="1"/>
  <c r="AC70" i="24" s="1"/>
  <c r="AC71" i="24" a="1"/>
  <c r="AC71" i="24" s="1"/>
  <c r="AC72" i="24" a="1"/>
  <c r="AC72" i="24" s="1"/>
  <c r="AC73" i="24" a="1"/>
  <c r="AC73" i="24" s="1"/>
  <c r="AC74" i="24" a="1"/>
  <c r="AC74" i="24" s="1"/>
  <c r="AC75" i="24" a="1"/>
  <c r="AC75" i="24"/>
  <c r="AC76" i="24" a="1"/>
  <c r="AC76" i="24" s="1"/>
  <c r="AC77" i="24" a="1"/>
  <c r="AC77" i="24" s="1"/>
  <c r="AC78" i="24" a="1"/>
  <c r="AC78" i="24" s="1"/>
  <c r="AC79" i="24" a="1"/>
  <c r="AC79" i="24" s="1"/>
  <c r="AC80" i="24" a="1"/>
  <c r="AC80" i="24"/>
  <c r="AC81" i="24" a="1"/>
  <c r="AC81" i="24" s="1"/>
  <c r="AC82" i="24" a="1"/>
  <c r="AC82" i="24" s="1"/>
  <c r="AC83" i="24" a="1"/>
  <c r="AC83" i="24"/>
  <c r="AC84" i="24" a="1"/>
  <c r="AC84" i="24" s="1"/>
  <c r="AC85" i="24" a="1"/>
  <c r="AC85" i="24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N72" i="1" l="1"/>
  <c r="O72" i="1" s="1"/>
  <c r="O5" i="1"/>
  <c r="T11" i="1" l="1"/>
  <c r="T19" i="1"/>
  <c r="T12" i="1"/>
  <c r="T10" i="1"/>
  <c r="T16" i="1"/>
  <c r="T17" i="1"/>
  <c r="T18" i="1"/>
  <c r="T13" i="1"/>
  <c r="T14" i="1"/>
  <c r="T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<sst xmlns="http://schemas.openxmlformats.org/spreadsheetml/2006/main" count="679" uniqueCount="376">
  <si>
    <t>Task</t>
  </si>
  <si>
    <t>Name</t>
  </si>
  <si>
    <t>C</t>
  </si>
  <si>
    <t>Actual
Letter</t>
  </si>
  <si>
    <t>ID</t>
  </si>
  <si>
    <t>Mr. Perfect</t>
  </si>
  <si>
    <t>Bonus1</t>
  </si>
  <si>
    <t>Bonus 2</t>
  </si>
  <si>
    <t>Bonus 3</t>
  </si>
  <si>
    <t>Email</t>
  </si>
  <si>
    <t>Group</t>
  </si>
  <si>
    <t>Last Name</t>
  </si>
  <si>
    <t>First Name</t>
  </si>
  <si>
    <t>Username</t>
  </si>
  <si>
    <t>Student ID</t>
  </si>
  <si>
    <t>Joseph</t>
  </si>
  <si>
    <t>Liu</t>
  </si>
  <si>
    <t>Jack</t>
  </si>
  <si>
    <t>Ali</t>
  </si>
  <si>
    <t>Huda</t>
  </si>
  <si>
    <t>hali08</t>
  </si>
  <si>
    <t>Alkhashroom</t>
  </si>
  <si>
    <t>Anas</t>
  </si>
  <si>
    <t>aaalkhas</t>
  </si>
  <si>
    <t>Complete</t>
  </si>
  <si>
    <t>Azubike</t>
  </si>
  <si>
    <t>Michael</t>
  </si>
  <si>
    <t>miazubik</t>
  </si>
  <si>
    <t>Bellai</t>
  </si>
  <si>
    <t>Emma</t>
  </si>
  <si>
    <t>ebellai</t>
  </si>
  <si>
    <t>Boscia</t>
  </si>
  <si>
    <t>Jayandre</t>
  </si>
  <si>
    <t>jjboscia</t>
  </si>
  <si>
    <t>Brink</t>
  </si>
  <si>
    <t>Ella</t>
  </si>
  <si>
    <t>embrink</t>
  </si>
  <si>
    <t>Brushwyler</t>
  </si>
  <si>
    <t>Brandon</t>
  </si>
  <si>
    <t>bsbrushw</t>
  </si>
  <si>
    <t>Burke</t>
  </si>
  <si>
    <t>Kelly</t>
  </si>
  <si>
    <t>kburke01</t>
  </si>
  <si>
    <t>Cano</t>
  </si>
  <si>
    <t>Ta'Yea</t>
  </si>
  <si>
    <t>tcano01</t>
  </si>
  <si>
    <t>Chi</t>
  </si>
  <si>
    <t>Oscar</t>
  </si>
  <si>
    <t>ochi01</t>
  </si>
  <si>
    <t>Chowdhury</t>
  </si>
  <si>
    <t>Almir</t>
  </si>
  <si>
    <t>aachowdh</t>
  </si>
  <si>
    <t>Cotler</t>
  </si>
  <si>
    <t>Noah</t>
  </si>
  <si>
    <t>ncotler</t>
  </si>
  <si>
    <t>Cruz Flores</t>
  </si>
  <si>
    <t>Miguel</t>
  </si>
  <si>
    <t>mcruz11</t>
  </si>
  <si>
    <t>Diallo</t>
  </si>
  <si>
    <t>Alpha</t>
  </si>
  <si>
    <t>aodiallo</t>
  </si>
  <si>
    <t>DiSalvo</t>
  </si>
  <si>
    <t>Lucy</t>
  </si>
  <si>
    <t>ljdisalv</t>
  </si>
  <si>
    <t>Espinoza</t>
  </si>
  <si>
    <t>Jair</t>
  </si>
  <si>
    <t>jespin07</t>
  </si>
  <si>
    <t>Ferrari</t>
  </si>
  <si>
    <t>Bennett</t>
  </si>
  <si>
    <t>baferrar</t>
  </si>
  <si>
    <t>Gorman</t>
  </si>
  <si>
    <t>John</t>
  </si>
  <si>
    <t>jmgorman</t>
  </si>
  <si>
    <t>Jing</t>
  </si>
  <si>
    <t>Tianyiming</t>
  </si>
  <si>
    <t>tijing</t>
  </si>
  <si>
    <t>Kaaiakamanu</t>
  </si>
  <si>
    <t>Lauren</t>
  </si>
  <si>
    <t>lkkaaiak</t>
  </si>
  <si>
    <t>Kalam</t>
  </si>
  <si>
    <t>Nahid</t>
  </si>
  <si>
    <t>nhkalam</t>
  </si>
  <si>
    <t>Kaufman</t>
  </si>
  <si>
    <t>Maxwell</t>
  </si>
  <si>
    <t>mkaufm04</t>
  </si>
  <si>
    <t>Koshy</t>
  </si>
  <si>
    <t>Joshua</t>
  </si>
  <si>
    <t>jjkoshy</t>
  </si>
  <si>
    <t>Kurumbang</t>
  </si>
  <si>
    <t>Miksam</t>
  </si>
  <si>
    <t>mkurumba</t>
  </si>
  <si>
    <t>Lang</t>
  </si>
  <si>
    <t>Felix</t>
  </si>
  <si>
    <t>falang</t>
  </si>
  <si>
    <t>Li</t>
  </si>
  <si>
    <t>Donghao</t>
  </si>
  <si>
    <t>dli106</t>
  </si>
  <si>
    <t>Linfeng</t>
  </si>
  <si>
    <t>lli107</t>
  </si>
  <si>
    <t>Lin</t>
  </si>
  <si>
    <t>Aaron</t>
  </si>
  <si>
    <t>alin12</t>
  </si>
  <si>
    <t>Kevin</t>
  </si>
  <si>
    <t>jlin55</t>
  </si>
  <si>
    <t>jliu109</t>
  </si>
  <si>
    <t>Lubecka</t>
  </si>
  <si>
    <t>Honorata</t>
  </si>
  <si>
    <t>hlubecka</t>
  </si>
  <si>
    <t>Markarian</t>
  </si>
  <si>
    <t>Andrew</t>
  </si>
  <si>
    <t>atmarkar</t>
  </si>
  <si>
    <t>Mitchell</t>
  </si>
  <si>
    <t>Cameron</t>
  </si>
  <si>
    <t>cmitch10</t>
  </si>
  <si>
    <t>Murphy</t>
  </si>
  <si>
    <t>Ryan</t>
  </si>
  <si>
    <t>rmurph07</t>
  </si>
  <si>
    <t>Nagesh</t>
  </si>
  <si>
    <t>Krutartha</t>
  </si>
  <si>
    <t>knagesh</t>
  </si>
  <si>
    <t>Nemeth Jr</t>
  </si>
  <si>
    <t>Christopher</t>
  </si>
  <si>
    <t>csnemeth</t>
  </si>
  <si>
    <t>Ness</t>
  </si>
  <si>
    <t>Jillienne</t>
  </si>
  <si>
    <t>jjness</t>
  </si>
  <si>
    <t>Nguyen</t>
  </si>
  <si>
    <t>Arianna</t>
  </si>
  <si>
    <t>aknguyen</t>
  </si>
  <si>
    <t>Olanga</t>
  </si>
  <si>
    <t>Cheryl</t>
  </si>
  <si>
    <t>cholanga</t>
  </si>
  <si>
    <t>Onwe</t>
  </si>
  <si>
    <t>jeonwe</t>
  </si>
  <si>
    <t>Paek</t>
  </si>
  <si>
    <t>Timothy</t>
  </si>
  <si>
    <t>tipaek</t>
  </si>
  <si>
    <t>Parida</t>
  </si>
  <si>
    <t>Adya</t>
  </si>
  <si>
    <t>aparida</t>
  </si>
  <si>
    <t>Park</t>
  </si>
  <si>
    <t>William</t>
  </si>
  <si>
    <t>wtpark</t>
  </si>
  <si>
    <t>Peters</t>
  </si>
  <si>
    <t>rpeter01</t>
  </si>
  <si>
    <t>Pettinelli</t>
  </si>
  <si>
    <t>Dylan</t>
  </si>
  <si>
    <t>djpettin</t>
  </si>
  <si>
    <t>Pisacane</t>
  </si>
  <si>
    <t>Carlo</t>
  </si>
  <si>
    <t>cfpisaca</t>
  </si>
  <si>
    <t>Rahman</t>
  </si>
  <si>
    <t>Raasin</t>
  </si>
  <si>
    <t>rarahman</t>
  </si>
  <si>
    <t>Scerbo</t>
  </si>
  <si>
    <t>afscerbo</t>
  </si>
  <si>
    <t>Schmidt</t>
  </si>
  <si>
    <t>jschmi09</t>
  </si>
  <si>
    <t>Shao</t>
  </si>
  <si>
    <t>ashao01</t>
  </si>
  <si>
    <t>Shergill</t>
  </si>
  <si>
    <t>Manu</t>
  </si>
  <si>
    <t>mshergil</t>
  </si>
  <si>
    <t>Singh</t>
  </si>
  <si>
    <t>Abheek</t>
  </si>
  <si>
    <t>asingh81</t>
  </si>
  <si>
    <t>Solt</t>
  </si>
  <si>
    <t>Anthony</t>
  </si>
  <si>
    <t>alsolt</t>
  </si>
  <si>
    <t>Spelbring</t>
  </si>
  <si>
    <t>Hayden</t>
  </si>
  <si>
    <t>hcspelbr</t>
  </si>
  <si>
    <t>Stein</t>
  </si>
  <si>
    <t>dystein</t>
  </si>
  <si>
    <t>Torres-Garcia</t>
  </si>
  <si>
    <t>Eduardo</t>
  </si>
  <si>
    <t>etorresg</t>
  </si>
  <si>
    <t>Verma</t>
  </si>
  <si>
    <t>Kritika</t>
  </si>
  <si>
    <t>krverma</t>
  </si>
  <si>
    <t>Wang</t>
  </si>
  <si>
    <t>Zijian</t>
  </si>
  <si>
    <t>zwang79</t>
  </si>
  <si>
    <t>Wong</t>
  </si>
  <si>
    <t>Brian</t>
  </si>
  <si>
    <t>bwong03</t>
  </si>
  <si>
    <t>rhwong</t>
  </si>
  <si>
    <t>Yim</t>
  </si>
  <si>
    <t>Sonya</t>
  </si>
  <si>
    <t>syim01</t>
  </si>
  <si>
    <t>Zhang</t>
  </si>
  <si>
    <t>Weiwei</t>
  </si>
  <si>
    <t>dzhang43</t>
  </si>
  <si>
    <t>Zhu</t>
  </si>
  <si>
    <t>kzhu08</t>
  </si>
  <si>
    <t>Yi</t>
  </si>
  <si>
    <t>yzhu09</t>
  </si>
  <si>
    <t>Class Exercise 2 - Functional and Non Functional Requirements [Total Pts: 100 Score] |2747280</t>
  </si>
  <si>
    <t>Individual Project Description [Total Pts: 100 Score] |2747281</t>
  </si>
  <si>
    <t>Requirements Analysis and Modeling - Individual Project [Total Pts: 100 Score] |2747282</t>
  </si>
  <si>
    <t>CRC Cards and Class Diagram [Total Pts: 100 Score] |2747283</t>
  </si>
  <si>
    <t>Requirements Analysis and Modeling [Total Pts: 100 Score] |2747289</t>
  </si>
  <si>
    <t>Exercise 4 - Classes [Total Pts: 100 Score] |2747290</t>
  </si>
  <si>
    <t>Design Presentations [Total Pts: 100 Score] |2747294</t>
  </si>
  <si>
    <t>Class Exercise 1 - RA [Total Pts: 100 Score] |2772342</t>
  </si>
  <si>
    <t>Sign Team Contract [Total Pts: 100 Score] |2776430</t>
  </si>
  <si>
    <t>Team Project Description [Total Pts: 100 Score] |2776464</t>
  </si>
  <si>
    <t>Class Exercise 3 - Use Cases [Total Pts: 100 Score] |2779188</t>
  </si>
  <si>
    <t>Quiz 1 - SWE Basics [Total Pts: 100 Score] |2780152</t>
  </si>
  <si>
    <t>Visual Paradigm Recitation [Total Pts: 0 Complete/Incomplete] |2782725</t>
  </si>
  <si>
    <t>Quiz 2 - Requirements [Total Pts: 40 Score] |2783525</t>
  </si>
  <si>
    <t>Quiz 3 - Class Relationships [Total Pts: 40 Score] |2785979</t>
  </si>
  <si>
    <t>Midterm - Fall 2023 [Total Pts: 100 Score] |2790731</t>
  </si>
  <si>
    <t>Mid Semester Check-in [Total Pts: 0 Complete/Incomplete] |2792635</t>
  </si>
  <si>
    <t>Exercise 5 - Meyers Briggs Personality [Total Pts: 100 Score] |2795221</t>
  </si>
  <si>
    <t>Exercise 6 - CRC Cards [Total Pts: 100 Score] |2797036</t>
  </si>
  <si>
    <t>Exercise 7 - Group Project Assessments [Total Pts: 100 Score] |2830881</t>
  </si>
  <si>
    <t>Sequence Diagrams [Total Pts: 100 Score] |2834962</t>
  </si>
  <si>
    <t>Group Performance Survey [Total Pts: 50 Score] |2848579</t>
  </si>
  <si>
    <t>Quizzes</t>
  </si>
  <si>
    <t>Individual Assignments</t>
  </si>
  <si>
    <t>Group Assignments</t>
  </si>
  <si>
    <t>Design Project</t>
  </si>
  <si>
    <t>Last</t>
  </si>
  <si>
    <t>First</t>
  </si>
  <si>
    <t>SUID</t>
  </si>
  <si>
    <t>Attended</t>
  </si>
  <si>
    <t>%</t>
  </si>
  <si>
    <t>alin12@syr.edu</t>
  </si>
  <si>
    <t>asingh81@syr.edu</t>
  </si>
  <si>
    <t>aparida@syr.edu</t>
  </si>
  <si>
    <t>aachowdh@syr.edu</t>
  </si>
  <si>
    <t>aodiallo@syr.edu</t>
  </si>
  <si>
    <t>aaalkhas@syr.edu</t>
  </si>
  <si>
    <t>atmarkar@syr.edu</t>
  </si>
  <si>
    <t>afscerbo@syr.edu</t>
  </si>
  <si>
    <t>ashao01@syr.edu</t>
  </si>
  <si>
    <t>alsolt@syr.edu</t>
  </si>
  <si>
    <t>aknguyen@syr.edu</t>
  </si>
  <si>
    <t>baferrar@syr.edu</t>
  </si>
  <si>
    <t>bsbrushw@syr.edu</t>
  </si>
  <si>
    <t>bwong03@syr.edu</t>
  </si>
  <si>
    <t>cmitch10@syr.edu</t>
  </si>
  <si>
    <t>cfpisaca@syr.edu</t>
  </si>
  <si>
    <t>cholanga@syr.edu</t>
  </si>
  <si>
    <t>csnemeth@syr.edu</t>
  </si>
  <si>
    <t>dli106@syr.edu</t>
  </si>
  <si>
    <t>djpettin@syr.edu</t>
  </si>
  <si>
    <t>dystein@syr.edu</t>
  </si>
  <si>
    <t>etorresg@syr.edu</t>
  </si>
  <si>
    <t>embrink@syr.edu</t>
  </si>
  <si>
    <t>ebellai@syr.edu</t>
  </si>
  <si>
    <t>falang@syr.edu</t>
  </si>
  <si>
    <t>hcspelbr@syr.edu</t>
  </si>
  <si>
    <t>hlubecka@syr.edu</t>
  </si>
  <si>
    <t>hali08@syr.edu</t>
  </si>
  <si>
    <t>jschmi09@syr.edu</t>
  </si>
  <si>
    <t>jespin07@syr.edu</t>
  </si>
  <si>
    <t>jjboscia@syr.edu</t>
  </si>
  <si>
    <t>jjness@syr.edu</t>
  </si>
  <si>
    <t>jmgorman@syr.edu</t>
  </si>
  <si>
    <t>jeonwe@syr.edu</t>
  </si>
  <si>
    <t>jjkoshy@syr.edu</t>
  </si>
  <si>
    <t>jliu109@syr.edu</t>
  </si>
  <si>
    <t>kburke01@syr.edu</t>
  </si>
  <si>
    <t>jlin55@syr.edu</t>
  </si>
  <si>
    <t>kzhu08@syr.edu</t>
  </si>
  <si>
    <t>krverma@syr.edu</t>
  </si>
  <si>
    <t>knagesh@syr.edu</t>
  </si>
  <si>
    <t>lkkaaiak@syr.edu</t>
  </si>
  <si>
    <t>lli107@syr.edu</t>
  </si>
  <si>
    <t>ljdisalv@syr.edu</t>
  </si>
  <si>
    <t>mshergil@syr.edu</t>
  </si>
  <si>
    <t>mkaufm04@syr.edu</t>
  </si>
  <si>
    <t>miazubik@syr.edu</t>
  </si>
  <si>
    <t>mcruz11@syr.edu</t>
  </si>
  <si>
    <t>mkurumba@syr.edu</t>
  </si>
  <si>
    <t>nhkalam@syr.edu</t>
  </si>
  <si>
    <t>ncotler@syr.edu</t>
  </si>
  <si>
    <t>ochi01@syr.edu</t>
  </si>
  <si>
    <t>rarahman@syr.edu</t>
  </si>
  <si>
    <t>rmurph07@syr.edu</t>
  </si>
  <si>
    <t>rpeter01@syr.edu</t>
  </si>
  <si>
    <t>rhwong@syr.edu</t>
  </si>
  <si>
    <t>syim01@syr.edu</t>
  </si>
  <si>
    <t>tcano01@syr.edu</t>
  </si>
  <si>
    <t>tijing@syr.edu</t>
  </si>
  <si>
    <t>tipaek@syr.edu</t>
  </si>
  <si>
    <t>dzhang43@syr.edu</t>
  </si>
  <si>
    <t>wtpark@syr.edu</t>
  </si>
  <si>
    <t>yzhu09@syr.edu</t>
  </si>
  <si>
    <t>zwang79@syr.edu</t>
  </si>
  <si>
    <t>Attendance</t>
  </si>
  <si>
    <t>Class Surveys</t>
  </si>
  <si>
    <t>Participation</t>
  </si>
  <si>
    <t>Overall Participation</t>
  </si>
  <si>
    <t>Max Midterm/Quizzes</t>
  </si>
  <si>
    <t>Team Assignments</t>
  </si>
  <si>
    <t>Midterm/Quizzes</t>
  </si>
  <si>
    <t>Full Name</t>
  </si>
  <si>
    <t>Grade</t>
  </si>
  <si>
    <t>Score</t>
  </si>
  <si>
    <t>F</t>
  </si>
  <si>
    <t>D</t>
  </si>
  <si>
    <t>C-</t>
  </si>
  <si>
    <t>C+</t>
  </si>
  <si>
    <t>B-</t>
  </si>
  <si>
    <t>B</t>
  </si>
  <si>
    <t>B+</t>
  </si>
  <si>
    <t>A-</t>
  </si>
  <si>
    <t>A</t>
  </si>
  <si>
    <t>this student tried very hard, and made trips to my office many times</t>
  </si>
  <si>
    <t>Ali,Huda A</t>
  </si>
  <si>
    <t>Alkhashroom,Anas Abdallah Hussein</t>
  </si>
  <si>
    <t>Azubike,Michael Ikenna</t>
  </si>
  <si>
    <t>Bellai,Emma</t>
  </si>
  <si>
    <t>Boscia,Jayandre James</t>
  </si>
  <si>
    <t>Brink,Ella Maria</t>
  </si>
  <si>
    <t>Brushwyler,Brandon Scott</t>
  </si>
  <si>
    <t>Burke,Kelly Jane</t>
  </si>
  <si>
    <t>Cano,Ta'Yea A</t>
  </si>
  <si>
    <t>Chi,Oscar</t>
  </si>
  <si>
    <t>Chowdhury,Almir Asif</t>
  </si>
  <si>
    <t>Cotler,Noah</t>
  </si>
  <si>
    <t>Cruz Flores,Miguel Angel</t>
  </si>
  <si>
    <t>DiSalvo,Lucy</t>
  </si>
  <si>
    <t>Diallo,Alpha Oumar</t>
  </si>
  <si>
    <t>Espinoza,Jair</t>
  </si>
  <si>
    <t>Ferrari,Bennett</t>
  </si>
  <si>
    <t>Gorman,John Martin</t>
  </si>
  <si>
    <t>Jing,Tianyiming</t>
  </si>
  <si>
    <t>Kaaiakamanu,Lauren Keona</t>
  </si>
  <si>
    <t>Kalam,Nahid Hossain</t>
  </si>
  <si>
    <t>Kaufman,Maxwell Albert</t>
  </si>
  <si>
    <t>Koshy,Joshua Jayvant Zachary</t>
  </si>
  <si>
    <t>Kurumbang,Miksam</t>
  </si>
  <si>
    <t>Lang,Felix A</t>
  </si>
  <si>
    <t>Li,Donghao</t>
  </si>
  <si>
    <t>Li,Linfeng</t>
  </si>
  <si>
    <t>Lin,Aaron</t>
  </si>
  <si>
    <t>Lin,Kevin</t>
  </si>
  <si>
    <t>Liu,Joshua Zhou</t>
  </si>
  <si>
    <t>Lubecka,Honorata</t>
  </si>
  <si>
    <t>Markarian,Andrew Thomas</t>
  </si>
  <si>
    <t>Mitchell,Cameron Abrielle</t>
  </si>
  <si>
    <t>Murphy,Ryan</t>
  </si>
  <si>
    <t>Nagesh,Krutartha</t>
  </si>
  <si>
    <t>Nemeth Jr,Christopher Scott</t>
  </si>
  <si>
    <t>Ness,Jillienne Judith</t>
  </si>
  <si>
    <t>Nguyen,Arianna Kassandra</t>
  </si>
  <si>
    <t>Olanga,Cheryl Hadasa</t>
  </si>
  <si>
    <t>Onwe,Joseph Ekpem</t>
  </si>
  <si>
    <t>Paek,Timothy</t>
  </si>
  <si>
    <t>Parida,Adya</t>
  </si>
  <si>
    <t>Park,William</t>
  </si>
  <si>
    <t>Peters,Ryan</t>
  </si>
  <si>
    <t>Pettinelli,Dylan Joseph</t>
  </si>
  <si>
    <t>Pisacane,Carlo Francesco</t>
  </si>
  <si>
    <t>Rahman,Raasin Amin</t>
  </si>
  <si>
    <t>Scerbo,Andrew Frank</t>
  </si>
  <si>
    <t>Schmidt,Jack</t>
  </si>
  <si>
    <t>Shao,Andrew</t>
  </si>
  <si>
    <t>Shergill,Manu</t>
  </si>
  <si>
    <t>Singh,Abheek</t>
  </si>
  <si>
    <t>Solt,Anthony Logan</t>
  </si>
  <si>
    <t>Spelbring,Hayden Christopher</t>
  </si>
  <si>
    <t>Stein,Dylan Robert</t>
  </si>
  <si>
    <t>Torres-Garcia,Eduardo</t>
  </si>
  <si>
    <t>Verma,Kritika</t>
  </si>
  <si>
    <t>Wang,Zijian</t>
  </si>
  <si>
    <t>Wong,Brian Matthew</t>
  </si>
  <si>
    <t>Wong,Ryan Henry</t>
  </si>
  <si>
    <t>Yim,Sonya</t>
  </si>
  <si>
    <t>Zhang,Weiwei</t>
  </si>
  <si>
    <t>Zhu,Kevin</t>
  </si>
  <si>
    <t>Zhu,Yi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</si>
</sst>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color indexed="50"/>
      <name val="Arial"/>
      <family val="2"/>
    </font>
    <font>
      <sz val="10"/>
      <color indexed="10"/>
      <name val="Arial"/>
      <family val="2"/>
    </font>
    <font>
      <sz val="10"/>
      <color indexed="50"/>
      <name val="Arial"/>
      <family val="2"/>
    </font>
    <font>
      <sz val="10"/>
      <color indexed="56"/>
      <name val="Arial"/>
      <family val="2"/>
    </font>
    <font>
      <sz val="8"/>
      <color indexed="62"/>
      <name val="Arial"/>
      <family val="2"/>
    </font>
    <font>
      <sz val="10"/>
      <color indexed="6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9" applyNumberFormat="0" applyAlignment="0" applyProtection="0"/>
    <xf numFmtId="0" fontId="21" fillId="14" borderId="10" applyNumberFormat="0" applyAlignment="0" applyProtection="0"/>
    <xf numFmtId="0" fontId="22" fillId="14" borderId="9" applyNumberFormat="0" applyAlignment="0" applyProtection="0"/>
    <xf numFmtId="0" fontId="23" fillId="0" borderId="11" applyNumberFormat="0" applyFill="0" applyAlignment="0" applyProtection="0"/>
    <xf numFmtId="0" fontId="24" fillId="15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16" borderId="13" applyNumberFormat="0" applyFont="0" applyAlignment="0" applyProtection="0"/>
  </cellStyleXfs>
  <cellXfs count="60">
    <xf numFmtId="0" fontId="0" fillId="0" borderId="0" xfId="0"/>
    <xf numFmtId="0" fontId="2" fillId="0" borderId="0" xfId="0" applyFont="1"/>
    <xf numFmtId="0" fontId="4" fillId="0" borderId="0" xfId="0" applyFont="1"/>
    <xf numFmtId="9" fontId="0" fillId="0" borderId="0" xfId="0" applyNumberFormat="1"/>
    <xf numFmtId="0" fontId="0" fillId="0" borderId="1" xfId="0" applyBorder="1"/>
    <xf numFmtId="9" fontId="8" fillId="0" borderId="3" xfId="0" applyNumberFormat="1" applyFont="1" applyBorder="1" applyAlignment="1">
      <alignment horizontal="center"/>
    </xf>
    <xf numFmtId="0" fontId="9" fillId="0" borderId="2" xfId="0" applyFont="1" applyBorder="1"/>
    <xf numFmtId="0" fontId="0" fillId="0" borderId="0" xfId="0" applyAlignment="1">
      <alignment wrapText="1"/>
    </xf>
    <xf numFmtId="2" fontId="0" fillId="0" borderId="0" xfId="0" applyNumberFormat="1"/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6" fillId="0" borderId="0" xfId="0" applyFont="1"/>
    <xf numFmtId="0" fontId="6" fillId="0" borderId="4" xfId="0" applyFont="1" applyBorder="1"/>
    <xf numFmtId="2" fontId="9" fillId="0" borderId="4" xfId="0" applyNumberFormat="1" applyFont="1" applyBorder="1"/>
    <xf numFmtId="10" fontId="5" fillId="0" borderId="0" xfId="0" applyNumberFormat="1" applyFont="1"/>
    <xf numFmtId="2" fontId="10" fillId="0" borderId="0" xfId="0" applyNumberFormat="1" applyFont="1"/>
    <xf numFmtId="0" fontId="3" fillId="0" borderId="0" xfId="0" applyFont="1" applyAlignment="1">
      <alignment wrapText="1"/>
    </xf>
    <xf numFmtId="0" fontId="12" fillId="2" borderId="0" xfId="0" applyFont="1" applyFill="1"/>
    <xf numFmtId="0" fontId="7" fillId="0" borderId="0" xfId="0" applyFont="1"/>
    <xf numFmtId="0" fontId="0" fillId="0" borderId="5" xfId="0" applyBorder="1"/>
    <xf numFmtId="2" fontId="11" fillId="0" borderId="0" xfId="0" applyNumberFormat="1" applyFont="1" applyAlignment="1">
      <alignment horizontal="right" wrapText="1"/>
    </xf>
    <xf numFmtId="1" fontId="0" fillId="0" borderId="0" xfId="0" applyNumberFormat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7" borderId="5" xfId="0" applyFill="1" applyBorder="1" applyAlignment="1">
      <alignment wrapText="1"/>
    </xf>
    <xf numFmtId="1" fontId="0" fillId="0" borderId="5" xfId="0" applyNumberFormat="1" applyBorder="1" applyAlignment="1">
      <alignment wrapText="1"/>
    </xf>
    <xf numFmtId="1" fontId="0" fillId="0" borderId="0" xfId="0" applyNumberFormat="1" applyAlignment="1">
      <alignment wrapText="1"/>
    </xf>
    <xf numFmtId="0" fontId="3" fillId="0" borderId="5" xfId="0" applyFont="1" applyBorder="1" applyAlignment="1">
      <alignment wrapText="1"/>
    </xf>
    <xf numFmtId="1" fontId="0" fillId="7" borderId="5" xfId="0" applyNumberFormat="1" applyFill="1" applyBorder="1" applyAlignment="1">
      <alignment wrapText="1"/>
    </xf>
    <xf numFmtId="1" fontId="0" fillId="3" borderId="5" xfId="0" applyNumberFormat="1" applyFill="1" applyBorder="1" applyAlignment="1">
      <alignment wrapText="1"/>
    </xf>
    <xf numFmtId="1" fontId="0" fillId="6" borderId="5" xfId="0" applyNumberFormat="1" applyFill="1" applyBorder="1" applyAlignment="1">
      <alignment wrapText="1"/>
    </xf>
    <xf numFmtId="1" fontId="0" fillId="8" borderId="5" xfId="0" applyNumberFormat="1" applyFill="1" applyBorder="1" applyAlignment="1">
      <alignment wrapText="1"/>
    </xf>
    <xf numFmtId="1" fontId="0" fillId="4" borderId="5" xfId="0" applyNumberFormat="1" applyFill="1" applyBorder="1" applyAlignment="1">
      <alignment wrapText="1"/>
    </xf>
    <xf numFmtId="1" fontId="3" fillId="8" borderId="5" xfId="0" applyNumberFormat="1" applyFont="1" applyFill="1" applyBorder="1" applyAlignment="1">
      <alignment wrapText="1"/>
    </xf>
    <xf numFmtId="1" fontId="12" fillId="5" borderId="5" xfId="0" applyNumberFormat="1" applyFont="1" applyFill="1" applyBorder="1" applyAlignment="1">
      <alignment wrapText="1"/>
    </xf>
    <xf numFmtId="1" fontId="0" fillId="0" borderId="0" xfId="0" applyNumberFormat="1"/>
    <xf numFmtId="1" fontId="3" fillId="0" borderId="5" xfId="0" applyNumberFormat="1" applyFont="1" applyBorder="1" applyAlignment="1">
      <alignment wrapText="1"/>
    </xf>
    <xf numFmtId="0" fontId="3" fillId="9" borderId="5" xfId="0" applyFont="1" applyFill="1" applyBorder="1" applyAlignment="1">
      <alignment wrapText="1"/>
    </xf>
    <xf numFmtId="1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9" fontId="8" fillId="0" borderId="3" xfId="0" applyNumberFormat="1" applyFont="1" applyBorder="1" applyAlignment="1">
      <alignment horizontal="center" wrapText="1"/>
    </xf>
    <xf numFmtId="0" fontId="9" fillId="0" borderId="2" xfId="0" applyFont="1" applyBorder="1" applyAlignment="1">
      <alignment wrapText="1"/>
    </xf>
    <xf numFmtId="2" fontId="9" fillId="0" borderId="4" xfId="0" applyNumberFormat="1" applyFont="1" applyBorder="1" applyAlignment="1">
      <alignment wrapText="1"/>
    </xf>
    <xf numFmtId="2" fontId="10" fillId="0" borderId="0" xfId="0" applyNumberFormat="1" applyFont="1" applyAlignment="1">
      <alignment wrapText="1"/>
    </xf>
    <xf numFmtId="0" fontId="12" fillId="2" borderId="0" xfId="0" applyFont="1" applyFill="1" applyAlignment="1">
      <alignment wrapText="1"/>
    </xf>
    <xf numFmtId="9" fontId="3" fillId="0" borderId="0" xfId="0" applyNumberFormat="1" applyFont="1"/>
    <xf numFmtId="2" fontId="0" fillId="0" borderId="5" xfId="0" applyNumberFormat="1" applyBorder="1"/>
    <xf numFmtId="0" fontId="0" fillId="0" borderId="0" xfId="0" applyAlignment="1">
      <alignment horizontal="center"/>
    </xf>
    <xf numFmtId="2" fontId="11" fillId="3" borderId="0" xfId="0" applyNumberFormat="1" applyFont="1" applyFill="1" applyAlignment="1">
      <alignment horizontal="right" wrapText="1"/>
    </xf>
    <xf numFmtId="0" fontId="1" fillId="0" borderId="15" xfId="41" applyBorder="1" applyAlignment="1">
      <alignment wrapText="1"/>
    </xf>
    <xf numFmtId="0" fontId="29" fillId="0" borderId="15" xfId="41" applyFont="1" applyBorder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1880D8EE-2BF7-44E2-B8A9-2CE1BAA94D52}"/>
    <cellStyle name="Note 2" xfId="42" xr:uid="{15BE3C29-EBE2-4201-8BD6-45B052AA832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4">
    <dxf>
      <fill>
        <patternFill patternType="solid">
          <fgColor rgb="FF00B0F0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12</xdr:row>
      <xdr:rowOff>82550</xdr:rowOff>
    </xdr:from>
    <xdr:to>
      <xdr:col>2</xdr:col>
      <xdr:colOff>371475</xdr:colOff>
      <xdr:row>14</xdr:row>
      <xdr:rowOff>85725</xdr:rowOff>
    </xdr:to>
    <xdr:sp macro="" textlink="">
      <xdr:nvSpPr>
        <xdr:cNvPr id="20184376" name="AutoShape 8" descr="Show next row (inactive button)">
          <a:extLst>
            <a:ext uri="{FF2B5EF4-FFF2-40B4-BE49-F238E27FC236}">
              <a16:creationId xmlns:a16="http://schemas.microsoft.com/office/drawing/2014/main" id="{03F566FF-4828-068D-C945-4EEE47AFE924}"/>
            </a:ext>
          </a:extLst>
        </xdr:cNvPr>
        <xdr:cNvSpPr>
          <a:spLocks noChangeAspect="1" noChangeArrowheads="1"/>
        </xdr:cNvSpPr>
      </xdr:nvSpPr>
      <xdr:spPr bwMode="auto">
        <a:xfrm>
          <a:off x="1676400" y="2362200"/>
          <a:ext cx="317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</xdr:row>
      <xdr:rowOff>6350</xdr:rowOff>
    </xdr:from>
    <xdr:to>
      <xdr:col>2</xdr:col>
      <xdr:colOff>409575</xdr:colOff>
      <xdr:row>8</xdr:row>
      <xdr:rowOff>0</xdr:rowOff>
    </xdr:to>
    <xdr:sp macro="" textlink="">
      <xdr:nvSpPr>
        <xdr:cNvPr id="20184377" name="AutoShape 1" descr="PT_PIXEL_ENG_1">
          <a:extLst>
            <a:ext uri="{FF2B5EF4-FFF2-40B4-BE49-F238E27FC236}">
              <a16:creationId xmlns:a16="http://schemas.microsoft.com/office/drawing/2014/main" id="{3E7F68D3-CCEB-D89D-08BC-9DD5393330E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3144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314325</xdr:colOff>
      <xdr:row>8</xdr:row>
      <xdr:rowOff>0</xdr:rowOff>
    </xdr:to>
    <xdr:sp macro="" textlink="">
      <xdr:nvSpPr>
        <xdr:cNvPr id="20184378" name="AutoShape 8" descr="Show next row (inactive button)">
          <a:extLst>
            <a:ext uri="{FF2B5EF4-FFF2-40B4-BE49-F238E27FC236}">
              <a16:creationId xmlns:a16="http://schemas.microsoft.com/office/drawing/2014/main" id="{F0190135-7C2E-467A-E6A6-987027E5B2B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081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</xdr:row>
      <xdr:rowOff>6350</xdr:rowOff>
    </xdr:from>
    <xdr:to>
      <xdr:col>2</xdr:col>
      <xdr:colOff>409575</xdr:colOff>
      <xdr:row>8</xdr:row>
      <xdr:rowOff>0</xdr:rowOff>
    </xdr:to>
    <xdr:sp macro="" textlink="">
      <xdr:nvSpPr>
        <xdr:cNvPr id="20184379" name="AutoShape 1" descr="PT_PIXEL_ENG_1">
          <a:extLst>
            <a:ext uri="{FF2B5EF4-FFF2-40B4-BE49-F238E27FC236}">
              <a16:creationId xmlns:a16="http://schemas.microsoft.com/office/drawing/2014/main" id="{DCCD0E48-9251-DEAF-BB32-BE098B49BD0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3144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314325</xdr:colOff>
      <xdr:row>8</xdr:row>
      <xdr:rowOff>0</xdr:rowOff>
    </xdr:to>
    <xdr:sp macro="" textlink="">
      <xdr:nvSpPr>
        <xdr:cNvPr id="20184380" name="AutoShape 8" descr="Show next row (inactive button)">
          <a:extLst>
            <a:ext uri="{FF2B5EF4-FFF2-40B4-BE49-F238E27FC236}">
              <a16:creationId xmlns:a16="http://schemas.microsoft.com/office/drawing/2014/main" id="{E737A93D-4DFF-30DC-498F-306C0D0A272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081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7</xdr:row>
      <xdr:rowOff>6350</xdr:rowOff>
    </xdr:from>
    <xdr:to>
      <xdr:col>2</xdr:col>
      <xdr:colOff>409575</xdr:colOff>
      <xdr:row>9</xdr:row>
      <xdr:rowOff>0</xdr:rowOff>
    </xdr:to>
    <xdr:sp macro="" textlink="">
      <xdr:nvSpPr>
        <xdr:cNvPr id="20184381" name="AutoShape 1" descr="PT_PIXEL_ENG_1">
          <a:extLst>
            <a:ext uri="{FF2B5EF4-FFF2-40B4-BE49-F238E27FC236}">
              <a16:creationId xmlns:a16="http://schemas.microsoft.com/office/drawing/2014/main" id="{E96AB23F-E1FB-E4E8-85F9-0BE78C654EB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4795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314325</xdr:colOff>
      <xdr:row>9</xdr:row>
      <xdr:rowOff>0</xdr:rowOff>
    </xdr:to>
    <xdr:sp macro="" textlink="">
      <xdr:nvSpPr>
        <xdr:cNvPr id="20184382" name="AutoShape 8" descr="Show next row (inactive button)">
          <a:extLst>
            <a:ext uri="{FF2B5EF4-FFF2-40B4-BE49-F238E27FC236}">
              <a16:creationId xmlns:a16="http://schemas.microsoft.com/office/drawing/2014/main" id="{F48DDDAE-5E3F-9867-4E6F-5B8FEC3E942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4732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7</xdr:row>
      <xdr:rowOff>6350</xdr:rowOff>
    </xdr:from>
    <xdr:to>
      <xdr:col>2</xdr:col>
      <xdr:colOff>409575</xdr:colOff>
      <xdr:row>9</xdr:row>
      <xdr:rowOff>0</xdr:rowOff>
    </xdr:to>
    <xdr:sp macro="" textlink="">
      <xdr:nvSpPr>
        <xdr:cNvPr id="20184383" name="AutoShape 1" descr="PT_PIXEL_ENG_1">
          <a:extLst>
            <a:ext uri="{FF2B5EF4-FFF2-40B4-BE49-F238E27FC236}">
              <a16:creationId xmlns:a16="http://schemas.microsoft.com/office/drawing/2014/main" id="{1CC10882-D34F-826A-2194-604FB896EAD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4795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314325</xdr:colOff>
      <xdr:row>9</xdr:row>
      <xdr:rowOff>0</xdr:rowOff>
    </xdr:to>
    <xdr:sp macro="" textlink="">
      <xdr:nvSpPr>
        <xdr:cNvPr id="20184384" name="AutoShape 8" descr="Show next row (inactive button)">
          <a:extLst>
            <a:ext uri="{FF2B5EF4-FFF2-40B4-BE49-F238E27FC236}">
              <a16:creationId xmlns:a16="http://schemas.microsoft.com/office/drawing/2014/main" id="{0971A6F2-AEBA-5AA1-7DDE-45671F50858A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4732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8</xdr:row>
      <xdr:rowOff>6350</xdr:rowOff>
    </xdr:from>
    <xdr:to>
      <xdr:col>2</xdr:col>
      <xdr:colOff>409575</xdr:colOff>
      <xdr:row>10</xdr:row>
      <xdr:rowOff>0</xdr:rowOff>
    </xdr:to>
    <xdr:sp macro="" textlink="">
      <xdr:nvSpPr>
        <xdr:cNvPr id="20184385" name="AutoShape 1" descr="PT_PIXEL_ENG_1">
          <a:extLst>
            <a:ext uri="{FF2B5EF4-FFF2-40B4-BE49-F238E27FC236}">
              <a16:creationId xmlns:a16="http://schemas.microsoft.com/office/drawing/2014/main" id="{637488E1-104B-679A-9F08-9A3660D9264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64465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314325</xdr:colOff>
      <xdr:row>10</xdr:row>
      <xdr:rowOff>0</xdr:rowOff>
    </xdr:to>
    <xdr:sp macro="" textlink="">
      <xdr:nvSpPr>
        <xdr:cNvPr id="20184386" name="AutoShape 8" descr="Show next row (inactive button)">
          <a:extLst>
            <a:ext uri="{FF2B5EF4-FFF2-40B4-BE49-F238E27FC236}">
              <a16:creationId xmlns:a16="http://schemas.microsoft.com/office/drawing/2014/main" id="{DE2A4560-5A0C-E4AE-A59E-818D6ADE261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638300"/>
          <a:ext cx="311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8</xdr:row>
      <xdr:rowOff>6350</xdr:rowOff>
    </xdr:from>
    <xdr:to>
      <xdr:col>2</xdr:col>
      <xdr:colOff>409575</xdr:colOff>
      <xdr:row>10</xdr:row>
      <xdr:rowOff>0</xdr:rowOff>
    </xdr:to>
    <xdr:sp macro="" textlink="">
      <xdr:nvSpPr>
        <xdr:cNvPr id="20184387" name="AutoShape 1" descr="PT_PIXEL_ENG_1">
          <a:extLst>
            <a:ext uri="{FF2B5EF4-FFF2-40B4-BE49-F238E27FC236}">
              <a16:creationId xmlns:a16="http://schemas.microsoft.com/office/drawing/2014/main" id="{63CF0298-7383-827A-1C5F-000356442AF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64465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314325</xdr:colOff>
      <xdr:row>10</xdr:row>
      <xdr:rowOff>0</xdr:rowOff>
    </xdr:to>
    <xdr:sp macro="" textlink="">
      <xdr:nvSpPr>
        <xdr:cNvPr id="20184388" name="AutoShape 8" descr="Show next row (inactive button)">
          <a:extLst>
            <a:ext uri="{FF2B5EF4-FFF2-40B4-BE49-F238E27FC236}">
              <a16:creationId xmlns:a16="http://schemas.microsoft.com/office/drawing/2014/main" id="{D7F4CE66-D98A-D6F7-AE66-76C05790ADA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638300"/>
          <a:ext cx="311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9</xdr:row>
      <xdr:rowOff>6350</xdr:rowOff>
    </xdr:from>
    <xdr:to>
      <xdr:col>2</xdr:col>
      <xdr:colOff>409575</xdr:colOff>
      <xdr:row>11</xdr:row>
      <xdr:rowOff>0</xdr:rowOff>
    </xdr:to>
    <xdr:sp macro="" textlink="">
      <xdr:nvSpPr>
        <xdr:cNvPr id="20184389" name="AutoShape 1" descr="PT_PIXEL_ENG_1">
          <a:extLst>
            <a:ext uri="{FF2B5EF4-FFF2-40B4-BE49-F238E27FC236}">
              <a16:creationId xmlns:a16="http://schemas.microsoft.com/office/drawing/2014/main" id="{E348FF30-1F6B-AF67-B912-0970A49422F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80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314325</xdr:colOff>
      <xdr:row>11</xdr:row>
      <xdr:rowOff>0</xdr:rowOff>
    </xdr:to>
    <xdr:sp macro="" textlink="">
      <xdr:nvSpPr>
        <xdr:cNvPr id="20184390" name="AutoShape 8" descr="Show next row (inactive button)">
          <a:extLst>
            <a:ext uri="{FF2B5EF4-FFF2-40B4-BE49-F238E27FC236}">
              <a16:creationId xmlns:a16="http://schemas.microsoft.com/office/drawing/2014/main" id="{0C358652-EDE2-1B5A-22CF-42176283894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80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9</xdr:row>
      <xdr:rowOff>6350</xdr:rowOff>
    </xdr:from>
    <xdr:to>
      <xdr:col>2</xdr:col>
      <xdr:colOff>409575</xdr:colOff>
      <xdr:row>11</xdr:row>
      <xdr:rowOff>0</xdr:rowOff>
    </xdr:to>
    <xdr:sp macro="" textlink="">
      <xdr:nvSpPr>
        <xdr:cNvPr id="20184391" name="AutoShape 1" descr="PT_PIXEL_ENG_1">
          <a:extLst>
            <a:ext uri="{FF2B5EF4-FFF2-40B4-BE49-F238E27FC236}">
              <a16:creationId xmlns:a16="http://schemas.microsoft.com/office/drawing/2014/main" id="{CA0A9957-1C90-E787-35F5-B1692E57664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80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314325</xdr:colOff>
      <xdr:row>11</xdr:row>
      <xdr:rowOff>0</xdr:rowOff>
    </xdr:to>
    <xdr:sp macro="" textlink="">
      <xdr:nvSpPr>
        <xdr:cNvPr id="20184392" name="AutoShape 8" descr="Show next row (inactive button)">
          <a:extLst>
            <a:ext uri="{FF2B5EF4-FFF2-40B4-BE49-F238E27FC236}">
              <a16:creationId xmlns:a16="http://schemas.microsoft.com/office/drawing/2014/main" id="{D584B3CB-ED2C-E28B-BC55-AFFB15ADCD3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80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10</xdr:row>
      <xdr:rowOff>6350</xdr:rowOff>
    </xdr:from>
    <xdr:to>
      <xdr:col>2</xdr:col>
      <xdr:colOff>409575</xdr:colOff>
      <xdr:row>12</xdr:row>
      <xdr:rowOff>0</xdr:rowOff>
    </xdr:to>
    <xdr:sp macro="" textlink="">
      <xdr:nvSpPr>
        <xdr:cNvPr id="20184393" name="AutoShape 1" descr="PT_PIXEL_ENG_1">
          <a:extLst>
            <a:ext uri="{FF2B5EF4-FFF2-40B4-BE49-F238E27FC236}">
              <a16:creationId xmlns:a16="http://schemas.microsoft.com/office/drawing/2014/main" id="{6A8E5EA4-B1C0-DE0A-EA4B-D16F9DC2970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96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314325</xdr:colOff>
      <xdr:row>12</xdr:row>
      <xdr:rowOff>0</xdr:rowOff>
    </xdr:to>
    <xdr:sp macro="" textlink="">
      <xdr:nvSpPr>
        <xdr:cNvPr id="20184394" name="AutoShape 8" descr="Show next row (inactive button)">
          <a:extLst>
            <a:ext uri="{FF2B5EF4-FFF2-40B4-BE49-F238E27FC236}">
              <a16:creationId xmlns:a16="http://schemas.microsoft.com/office/drawing/2014/main" id="{79C7AB0C-607F-B72C-561A-7F535D38B8E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96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10</xdr:row>
      <xdr:rowOff>6350</xdr:rowOff>
    </xdr:from>
    <xdr:to>
      <xdr:col>2</xdr:col>
      <xdr:colOff>409575</xdr:colOff>
      <xdr:row>12</xdr:row>
      <xdr:rowOff>0</xdr:rowOff>
    </xdr:to>
    <xdr:sp macro="" textlink="">
      <xdr:nvSpPr>
        <xdr:cNvPr id="20184395" name="AutoShape 1" descr="PT_PIXEL_ENG_1">
          <a:extLst>
            <a:ext uri="{FF2B5EF4-FFF2-40B4-BE49-F238E27FC236}">
              <a16:creationId xmlns:a16="http://schemas.microsoft.com/office/drawing/2014/main" id="{57580DDB-C3F1-CAA3-C9AD-AC08E0F92F2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96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314325</xdr:colOff>
      <xdr:row>12</xdr:row>
      <xdr:rowOff>0</xdr:rowOff>
    </xdr:to>
    <xdr:sp macro="" textlink="">
      <xdr:nvSpPr>
        <xdr:cNvPr id="20184396" name="AutoShape 8" descr="Show next row (inactive button)">
          <a:extLst>
            <a:ext uri="{FF2B5EF4-FFF2-40B4-BE49-F238E27FC236}">
              <a16:creationId xmlns:a16="http://schemas.microsoft.com/office/drawing/2014/main" id="{5A02E6D1-9B85-8E4F-7123-28CC8055413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96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11</xdr:row>
      <xdr:rowOff>6350</xdr:rowOff>
    </xdr:from>
    <xdr:to>
      <xdr:col>2</xdr:col>
      <xdr:colOff>409575</xdr:colOff>
      <xdr:row>13</xdr:row>
      <xdr:rowOff>0</xdr:rowOff>
    </xdr:to>
    <xdr:sp macro="" textlink="">
      <xdr:nvSpPr>
        <xdr:cNvPr id="20184397" name="AutoShape 1" descr="PT_PIXEL_ENG_1">
          <a:extLst>
            <a:ext uri="{FF2B5EF4-FFF2-40B4-BE49-F238E27FC236}">
              <a16:creationId xmlns:a16="http://schemas.microsoft.com/office/drawing/2014/main" id="{F3D0EDCF-F87D-6181-8690-7694CA3D190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127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314325</xdr:colOff>
      <xdr:row>13</xdr:row>
      <xdr:rowOff>0</xdr:rowOff>
    </xdr:to>
    <xdr:sp macro="" textlink="">
      <xdr:nvSpPr>
        <xdr:cNvPr id="20184398" name="AutoShape 8" descr="Show next row (inactive button)">
          <a:extLst>
            <a:ext uri="{FF2B5EF4-FFF2-40B4-BE49-F238E27FC236}">
              <a16:creationId xmlns:a16="http://schemas.microsoft.com/office/drawing/2014/main" id="{AEE6BDA4-4D38-87A7-976B-3506AFC9368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12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11</xdr:row>
      <xdr:rowOff>6350</xdr:rowOff>
    </xdr:from>
    <xdr:to>
      <xdr:col>2</xdr:col>
      <xdr:colOff>409575</xdr:colOff>
      <xdr:row>13</xdr:row>
      <xdr:rowOff>0</xdr:rowOff>
    </xdr:to>
    <xdr:sp macro="" textlink="">
      <xdr:nvSpPr>
        <xdr:cNvPr id="20184399" name="AutoShape 1" descr="PT_PIXEL_ENG_1">
          <a:extLst>
            <a:ext uri="{FF2B5EF4-FFF2-40B4-BE49-F238E27FC236}">
              <a16:creationId xmlns:a16="http://schemas.microsoft.com/office/drawing/2014/main" id="{42889775-FDDF-05DE-D55A-CDA5519BA82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127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314325</xdr:colOff>
      <xdr:row>13</xdr:row>
      <xdr:rowOff>0</xdr:rowOff>
    </xdr:to>
    <xdr:sp macro="" textlink="">
      <xdr:nvSpPr>
        <xdr:cNvPr id="20184400" name="AutoShape 8" descr="Show next row (inactive button)">
          <a:extLst>
            <a:ext uri="{FF2B5EF4-FFF2-40B4-BE49-F238E27FC236}">
              <a16:creationId xmlns:a16="http://schemas.microsoft.com/office/drawing/2014/main" id="{D3B3F784-A13C-4B3E-4619-4A7307EE623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12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12</xdr:row>
      <xdr:rowOff>6350</xdr:rowOff>
    </xdr:from>
    <xdr:to>
      <xdr:col>2</xdr:col>
      <xdr:colOff>409575</xdr:colOff>
      <xdr:row>14</xdr:row>
      <xdr:rowOff>0</xdr:rowOff>
    </xdr:to>
    <xdr:sp macro="" textlink="">
      <xdr:nvSpPr>
        <xdr:cNvPr id="20184401" name="AutoShape 1" descr="PT_PIXEL_ENG_1">
          <a:extLst>
            <a:ext uri="{FF2B5EF4-FFF2-40B4-BE49-F238E27FC236}">
              <a16:creationId xmlns:a16="http://schemas.microsoft.com/office/drawing/2014/main" id="{356703FF-4F68-6085-CC80-C97206650DC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286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314325</xdr:colOff>
      <xdr:row>14</xdr:row>
      <xdr:rowOff>0</xdr:rowOff>
    </xdr:to>
    <xdr:sp macro="" textlink="">
      <xdr:nvSpPr>
        <xdr:cNvPr id="20184402" name="AutoShape 8" descr="Show next row (inactive button)">
          <a:extLst>
            <a:ext uri="{FF2B5EF4-FFF2-40B4-BE49-F238E27FC236}">
              <a16:creationId xmlns:a16="http://schemas.microsoft.com/office/drawing/2014/main" id="{8D5B5DE7-8B3E-AC0A-2B35-7A48E949E22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279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12</xdr:row>
      <xdr:rowOff>6350</xdr:rowOff>
    </xdr:from>
    <xdr:to>
      <xdr:col>2</xdr:col>
      <xdr:colOff>409575</xdr:colOff>
      <xdr:row>14</xdr:row>
      <xdr:rowOff>0</xdr:rowOff>
    </xdr:to>
    <xdr:sp macro="" textlink="">
      <xdr:nvSpPr>
        <xdr:cNvPr id="20184403" name="AutoShape 1" descr="PT_PIXEL_ENG_1">
          <a:extLst>
            <a:ext uri="{FF2B5EF4-FFF2-40B4-BE49-F238E27FC236}">
              <a16:creationId xmlns:a16="http://schemas.microsoft.com/office/drawing/2014/main" id="{6DBC8E25-6954-7A42-F0FE-3672AF45358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286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314325</xdr:colOff>
      <xdr:row>14</xdr:row>
      <xdr:rowOff>0</xdr:rowOff>
    </xdr:to>
    <xdr:sp macro="" textlink="">
      <xdr:nvSpPr>
        <xdr:cNvPr id="20184404" name="AutoShape 8" descr="Show next row (inactive button)">
          <a:extLst>
            <a:ext uri="{FF2B5EF4-FFF2-40B4-BE49-F238E27FC236}">
              <a16:creationId xmlns:a16="http://schemas.microsoft.com/office/drawing/2014/main" id="{4BC76918-FED7-8D18-7A1B-F20DAE95B12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279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13</xdr:row>
      <xdr:rowOff>6350</xdr:rowOff>
    </xdr:from>
    <xdr:to>
      <xdr:col>2</xdr:col>
      <xdr:colOff>409575</xdr:colOff>
      <xdr:row>15</xdr:row>
      <xdr:rowOff>0</xdr:rowOff>
    </xdr:to>
    <xdr:sp macro="" textlink="">
      <xdr:nvSpPr>
        <xdr:cNvPr id="20184405" name="AutoShape 1" descr="PT_PIXEL_ENG_1">
          <a:extLst>
            <a:ext uri="{FF2B5EF4-FFF2-40B4-BE49-F238E27FC236}">
              <a16:creationId xmlns:a16="http://schemas.microsoft.com/office/drawing/2014/main" id="{2038D29B-C1E8-E4D6-A2F9-B9121A9F8DB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444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314325</xdr:colOff>
      <xdr:row>15</xdr:row>
      <xdr:rowOff>0</xdr:rowOff>
    </xdr:to>
    <xdr:sp macro="" textlink="">
      <xdr:nvSpPr>
        <xdr:cNvPr id="20184406" name="AutoShape 8" descr="Show next row (inactive button)">
          <a:extLst>
            <a:ext uri="{FF2B5EF4-FFF2-40B4-BE49-F238E27FC236}">
              <a16:creationId xmlns:a16="http://schemas.microsoft.com/office/drawing/2014/main" id="{C7AF2A6C-2591-DB26-7260-9DCDF85F258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438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13</xdr:row>
      <xdr:rowOff>6350</xdr:rowOff>
    </xdr:from>
    <xdr:to>
      <xdr:col>2</xdr:col>
      <xdr:colOff>409575</xdr:colOff>
      <xdr:row>15</xdr:row>
      <xdr:rowOff>0</xdr:rowOff>
    </xdr:to>
    <xdr:sp macro="" textlink="">
      <xdr:nvSpPr>
        <xdr:cNvPr id="20184407" name="AutoShape 1" descr="PT_PIXEL_ENG_1">
          <a:extLst>
            <a:ext uri="{FF2B5EF4-FFF2-40B4-BE49-F238E27FC236}">
              <a16:creationId xmlns:a16="http://schemas.microsoft.com/office/drawing/2014/main" id="{99A373A3-3AB3-5235-FAC7-B485C8D913A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444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314325</xdr:colOff>
      <xdr:row>15</xdr:row>
      <xdr:rowOff>0</xdr:rowOff>
    </xdr:to>
    <xdr:sp macro="" textlink="">
      <xdr:nvSpPr>
        <xdr:cNvPr id="20184408" name="AutoShape 8" descr="Show next row (inactive button)">
          <a:extLst>
            <a:ext uri="{FF2B5EF4-FFF2-40B4-BE49-F238E27FC236}">
              <a16:creationId xmlns:a16="http://schemas.microsoft.com/office/drawing/2014/main" id="{26355520-ECAF-DE49-1776-8BAE3473D9FA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438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14</xdr:row>
      <xdr:rowOff>6350</xdr:rowOff>
    </xdr:from>
    <xdr:to>
      <xdr:col>2</xdr:col>
      <xdr:colOff>409575</xdr:colOff>
      <xdr:row>16</xdr:row>
      <xdr:rowOff>0</xdr:rowOff>
    </xdr:to>
    <xdr:sp macro="" textlink="">
      <xdr:nvSpPr>
        <xdr:cNvPr id="20184409" name="AutoShape 1" descr="PT_PIXEL_ENG_1">
          <a:extLst>
            <a:ext uri="{FF2B5EF4-FFF2-40B4-BE49-F238E27FC236}">
              <a16:creationId xmlns:a16="http://schemas.microsoft.com/office/drawing/2014/main" id="{13A2D88F-15CD-EF17-14C5-4C3CCF0C13A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603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314325</xdr:colOff>
      <xdr:row>16</xdr:row>
      <xdr:rowOff>0</xdr:rowOff>
    </xdr:to>
    <xdr:sp macro="" textlink="">
      <xdr:nvSpPr>
        <xdr:cNvPr id="20184410" name="AutoShape 8" descr="Show next row (inactive button)">
          <a:extLst>
            <a:ext uri="{FF2B5EF4-FFF2-40B4-BE49-F238E27FC236}">
              <a16:creationId xmlns:a16="http://schemas.microsoft.com/office/drawing/2014/main" id="{3B7E99EC-C3FB-63B4-313A-752D47A2D5C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597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14</xdr:row>
      <xdr:rowOff>6350</xdr:rowOff>
    </xdr:from>
    <xdr:to>
      <xdr:col>2</xdr:col>
      <xdr:colOff>409575</xdr:colOff>
      <xdr:row>16</xdr:row>
      <xdr:rowOff>0</xdr:rowOff>
    </xdr:to>
    <xdr:sp macro="" textlink="">
      <xdr:nvSpPr>
        <xdr:cNvPr id="20184411" name="AutoShape 1" descr="PT_PIXEL_ENG_1">
          <a:extLst>
            <a:ext uri="{FF2B5EF4-FFF2-40B4-BE49-F238E27FC236}">
              <a16:creationId xmlns:a16="http://schemas.microsoft.com/office/drawing/2014/main" id="{85BD99EA-3D73-B5F8-5F96-650AA98C6E2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603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314325</xdr:colOff>
      <xdr:row>16</xdr:row>
      <xdr:rowOff>0</xdr:rowOff>
    </xdr:to>
    <xdr:sp macro="" textlink="">
      <xdr:nvSpPr>
        <xdr:cNvPr id="20184412" name="AutoShape 8" descr="Show next row (inactive button)">
          <a:extLst>
            <a:ext uri="{FF2B5EF4-FFF2-40B4-BE49-F238E27FC236}">
              <a16:creationId xmlns:a16="http://schemas.microsoft.com/office/drawing/2014/main" id="{8B98D8EA-8D1B-9D3D-803B-C21692E8780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597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15</xdr:row>
      <xdr:rowOff>6350</xdr:rowOff>
    </xdr:from>
    <xdr:to>
      <xdr:col>2</xdr:col>
      <xdr:colOff>409575</xdr:colOff>
      <xdr:row>17</xdr:row>
      <xdr:rowOff>0</xdr:rowOff>
    </xdr:to>
    <xdr:sp macro="" textlink="">
      <xdr:nvSpPr>
        <xdr:cNvPr id="20184413" name="AutoShape 1" descr="PT_PIXEL_ENG_1">
          <a:extLst>
            <a:ext uri="{FF2B5EF4-FFF2-40B4-BE49-F238E27FC236}">
              <a16:creationId xmlns:a16="http://schemas.microsoft.com/office/drawing/2014/main" id="{4A50ED0C-CEC0-612E-79C8-0D78498E684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762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314325</xdr:colOff>
      <xdr:row>17</xdr:row>
      <xdr:rowOff>0</xdr:rowOff>
    </xdr:to>
    <xdr:sp macro="" textlink="">
      <xdr:nvSpPr>
        <xdr:cNvPr id="20184414" name="AutoShape 8" descr="Show next row (inactive button)">
          <a:extLst>
            <a:ext uri="{FF2B5EF4-FFF2-40B4-BE49-F238E27FC236}">
              <a16:creationId xmlns:a16="http://schemas.microsoft.com/office/drawing/2014/main" id="{5D54731C-A790-CEB7-F684-1EBE85A1593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755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15</xdr:row>
      <xdr:rowOff>6350</xdr:rowOff>
    </xdr:from>
    <xdr:to>
      <xdr:col>2</xdr:col>
      <xdr:colOff>409575</xdr:colOff>
      <xdr:row>17</xdr:row>
      <xdr:rowOff>0</xdr:rowOff>
    </xdr:to>
    <xdr:sp macro="" textlink="">
      <xdr:nvSpPr>
        <xdr:cNvPr id="20184415" name="AutoShape 1" descr="PT_PIXEL_ENG_1">
          <a:extLst>
            <a:ext uri="{FF2B5EF4-FFF2-40B4-BE49-F238E27FC236}">
              <a16:creationId xmlns:a16="http://schemas.microsoft.com/office/drawing/2014/main" id="{18526A56-E550-BC7F-5600-001E294441B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762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314325</xdr:colOff>
      <xdr:row>17</xdr:row>
      <xdr:rowOff>0</xdr:rowOff>
    </xdr:to>
    <xdr:sp macro="" textlink="">
      <xdr:nvSpPr>
        <xdr:cNvPr id="20184416" name="AutoShape 8" descr="Show next row (inactive button)">
          <a:extLst>
            <a:ext uri="{FF2B5EF4-FFF2-40B4-BE49-F238E27FC236}">
              <a16:creationId xmlns:a16="http://schemas.microsoft.com/office/drawing/2014/main" id="{593AB549-E3D0-C44A-09A5-5A983802937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755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16</xdr:row>
      <xdr:rowOff>6350</xdr:rowOff>
    </xdr:from>
    <xdr:to>
      <xdr:col>2</xdr:col>
      <xdr:colOff>409575</xdr:colOff>
      <xdr:row>18</xdr:row>
      <xdr:rowOff>0</xdr:rowOff>
    </xdr:to>
    <xdr:sp macro="" textlink="">
      <xdr:nvSpPr>
        <xdr:cNvPr id="20184417" name="AutoShape 1" descr="PT_PIXEL_ENG_1">
          <a:extLst>
            <a:ext uri="{FF2B5EF4-FFF2-40B4-BE49-F238E27FC236}">
              <a16:creationId xmlns:a16="http://schemas.microsoft.com/office/drawing/2014/main" id="{01C535E3-6D85-7E38-8C2E-02D7CE4DC6D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921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314325</xdr:colOff>
      <xdr:row>18</xdr:row>
      <xdr:rowOff>0</xdr:rowOff>
    </xdr:to>
    <xdr:sp macro="" textlink="">
      <xdr:nvSpPr>
        <xdr:cNvPr id="20184418" name="AutoShape 8" descr="Show next row (inactive button)">
          <a:extLst>
            <a:ext uri="{FF2B5EF4-FFF2-40B4-BE49-F238E27FC236}">
              <a16:creationId xmlns:a16="http://schemas.microsoft.com/office/drawing/2014/main" id="{3BAB2F95-1D8E-302C-9EFA-8E7F619604E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914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16</xdr:row>
      <xdr:rowOff>6350</xdr:rowOff>
    </xdr:from>
    <xdr:to>
      <xdr:col>2</xdr:col>
      <xdr:colOff>409575</xdr:colOff>
      <xdr:row>18</xdr:row>
      <xdr:rowOff>0</xdr:rowOff>
    </xdr:to>
    <xdr:sp macro="" textlink="">
      <xdr:nvSpPr>
        <xdr:cNvPr id="20184419" name="AutoShape 1" descr="PT_PIXEL_ENG_1">
          <a:extLst>
            <a:ext uri="{FF2B5EF4-FFF2-40B4-BE49-F238E27FC236}">
              <a16:creationId xmlns:a16="http://schemas.microsoft.com/office/drawing/2014/main" id="{B3F44384-B2F3-C060-A70F-C5857F74EE5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921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314325</xdr:colOff>
      <xdr:row>18</xdr:row>
      <xdr:rowOff>0</xdr:rowOff>
    </xdr:to>
    <xdr:sp macro="" textlink="">
      <xdr:nvSpPr>
        <xdr:cNvPr id="20184420" name="AutoShape 8" descr="Show next row (inactive button)">
          <a:extLst>
            <a:ext uri="{FF2B5EF4-FFF2-40B4-BE49-F238E27FC236}">
              <a16:creationId xmlns:a16="http://schemas.microsoft.com/office/drawing/2014/main" id="{7DFFC34C-D616-9306-4BC6-7517BCE1FC5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914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17</xdr:row>
      <xdr:rowOff>6350</xdr:rowOff>
    </xdr:from>
    <xdr:to>
      <xdr:col>2</xdr:col>
      <xdr:colOff>409575</xdr:colOff>
      <xdr:row>19</xdr:row>
      <xdr:rowOff>0</xdr:rowOff>
    </xdr:to>
    <xdr:sp macro="" textlink="">
      <xdr:nvSpPr>
        <xdr:cNvPr id="20184421" name="AutoShape 1" descr="PT_PIXEL_ENG_1">
          <a:extLst>
            <a:ext uri="{FF2B5EF4-FFF2-40B4-BE49-F238E27FC236}">
              <a16:creationId xmlns:a16="http://schemas.microsoft.com/office/drawing/2014/main" id="{6AF64739-D3CC-29F6-C260-F767B166A54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07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314325</xdr:colOff>
      <xdr:row>19</xdr:row>
      <xdr:rowOff>0</xdr:rowOff>
    </xdr:to>
    <xdr:sp macro="" textlink="">
      <xdr:nvSpPr>
        <xdr:cNvPr id="20184422" name="AutoShape 8" descr="Show next row (inactive button)">
          <a:extLst>
            <a:ext uri="{FF2B5EF4-FFF2-40B4-BE49-F238E27FC236}">
              <a16:creationId xmlns:a16="http://schemas.microsoft.com/office/drawing/2014/main" id="{89C78E64-8596-2059-0A08-08025FAFBF5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07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17</xdr:row>
      <xdr:rowOff>6350</xdr:rowOff>
    </xdr:from>
    <xdr:to>
      <xdr:col>2</xdr:col>
      <xdr:colOff>409575</xdr:colOff>
      <xdr:row>19</xdr:row>
      <xdr:rowOff>0</xdr:rowOff>
    </xdr:to>
    <xdr:sp macro="" textlink="">
      <xdr:nvSpPr>
        <xdr:cNvPr id="20184423" name="AutoShape 1" descr="PT_PIXEL_ENG_1">
          <a:extLst>
            <a:ext uri="{FF2B5EF4-FFF2-40B4-BE49-F238E27FC236}">
              <a16:creationId xmlns:a16="http://schemas.microsoft.com/office/drawing/2014/main" id="{6D3CD9BC-7288-9FE6-67FC-5D12508B681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07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314325</xdr:colOff>
      <xdr:row>19</xdr:row>
      <xdr:rowOff>0</xdr:rowOff>
    </xdr:to>
    <xdr:sp macro="" textlink="">
      <xdr:nvSpPr>
        <xdr:cNvPr id="20184424" name="AutoShape 8" descr="Show next row (inactive button)">
          <a:extLst>
            <a:ext uri="{FF2B5EF4-FFF2-40B4-BE49-F238E27FC236}">
              <a16:creationId xmlns:a16="http://schemas.microsoft.com/office/drawing/2014/main" id="{4F4761AA-23C2-4FAD-2822-8BF50315B8E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07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18</xdr:row>
      <xdr:rowOff>6350</xdr:rowOff>
    </xdr:from>
    <xdr:to>
      <xdr:col>2</xdr:col>
      <xdr:colOff>409575</xdr:colOff>
      <xdr:row>20</xdr:row>
      <xdr:rowOff>0</xdr:rowOff>
    </xdr:to>
    <xdr:sp macro="" textlink="">
      <xdr:nvSpPr>
        <xdr:cNvPr id="20184425" name="AutoShape 1" descr="PT_PIXEL_ENG_1">
          <a:extLst>
            <a:ext uri="{FF2B5EF4-FFF2-40B4-BE49-F238E27FC236}">
              <a16:creationId xmlns:a16="http://schemas.microsoft.com/office/drawing/2014/main" id="{D708BD03-44AD-8612-2F3B-7F87EC66638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23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314325</xdr:colOff>
      <xdr:row>20</xdr:row>
      <xdr:rowOff>0</xdr:rowOff>
    </xdr:to>
    <xdr:sp macro="" textlink="">
      <xdr:nvSpPr>
        <xdr:cNvPr id="20184426" name="AutoShape 8" descr="Show next row (inactive button)">
          <a:extLst>
            <a:ext uri="{FF2B5EF4-FFF2-40B4-BE49-F238E27FC236}">
              <a16:creationId xmlns:a16="http://schemas.microsoft.com/office/drawing/2014/main" id="{865BDE40-A521-03CA-1511-898CD374734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23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18</xdr:row>
      <xdr:rowOff>6350</xdr:rowOff>
    </xdr:from>
    <xdr:to>
      <xdr:col>2</xdr:col>
      <xdr:colOff>409575</xdr:colOff>
      <xdr:row>20</xdr:row>
      <xdr:rowOff>0</xdr:rowOff>
    </xdr:to>
    <xdr:sp macro="" textlink="">
      <xdr:nvSpPr>
        <xdr:cNvPr id="20184427" name="AutoShape 1" descr="PT_PIXEL_ENG_1">
          <a:extLst>
            <a:ext uri="{FF2B5EF4-FFF2-40B4-BE49-F238E27FC236}">
              <a16:creationId xmlns:a16="http://schemas.microsoft.com/office/drawing/2014/main" id="{0E0B143C-570F-C4F9-5B8E-5B712DA5E86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23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314325</xdr:colOff>
      <xdr:row>20</xdr:row>
      <xdr:rowOff>0</xdr:rowOff>
    </xdr:to>
    <xdr:sp macro="" textlink="">
      <xdr:nvSpPr>
        <xdr:cNvPr id="20184428" name="AutoShape 8" descr="Show next row (inactive button)">
          <a:extLst>
            <a:ext uri="{FF2B5EF4-FFF2-40B4-BE49-F238E27FC236}">
              <a16:creationId xmlns:a16="http://schemas.microsoft.com/office/drawing/2014/main" id="{9AE29170-3688-018A-4713-7D1E41397A3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23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29" name="AutoShape 1" descr="PT_PIXEL_ENG_1">
          <a:extLst>
            <a:ext uri="{FF2B5EF4-FFF2-40B4-BE49-F238E27FC236}">
              <a16:creationId xmlns:a16="http://schemas.microsoft.com/office/drawing/2014/main" id="{B22AA1A1-1D75-1C8D-FB0C-2FC81B425A6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30" name="AutoShape 8" descr="Show next row (inactive button)">
          <a:extLst>
            <a:ext uri="{FF2B5EF4-FFF2-40B4-BE49-F238E27FC236}">
              <a16:creationId xmlns:a16="http://schemas.microsoft.com/office/drawing/2014/main" id="{4EF563CE-94E0-A61B-B215-8189D930696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31" name="AutoShape 1" descr="PT_PIXEL_ENG_1">
          <a:extLst>
            <a:ext uri="{FF2B5EF4-FFF2-40B4-BE49-F238E27FC236}">
              <a16:creationId xmlns:a16="http://schemas.microsoft.com/office/drawing/2014/main" id="{0AE84ED0-6E5A-248C-DD1D-D2EF72353F6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32" name="AutoShape 8" descr="Show next row (inactive button)">
          <a:extLst>
            <a:ext uri="{FF2B5EF4-FFF2-40B4-BE49-F238E27FC236}">
              <a16:creationId xmlns:a16="http://schemas.microsoft.com/office/drawing/2014/main" id="{68356064-872F-F38F-30B6-F6ABD995BB6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33" name="AutoShape 1" descr="PT_PIXEL_ENG_1">
          <a:extLst>
            <a:ext uri="{FF2B5EF4-FFF2-40B4-BE49-F238E27FC236}">
              <a16:creationId xmlns:a16="http://schemas.microsoft.com/office/drawing/2014/main" id="{4D16387B-4571-00D8-F4A2-52E1C54C7E3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34" name="AutoShape 8" descr="Show next row (inactive button)">
          <a:extLst>
            <a:ext uri="{FF2B5EF4-FFF2-40B4-BE49-F238E27FC236}">
              <a16:creationId xmlns:a16="http://schemas.microsoft.com/office/drawing/2014/main" id="{28D1A677-823F-2AD1-6D2A-59348156BAA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35" name="AutoShape 1" descr="PT_PIXEL_ENG_1">
          <a:extLst>
            <a:ext uri="{FF2B5EF4-FFF2-40B4-BE49-F238E27FC236}">
              <a16:creationId xmlns:a16="http://schemas.microsoft.com/office/drawing/2014/main" id="{AF0CD59A-5A30-0C82-623C-387926B0E5B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36" name="AutoShape 8" descr="Show next row (inactive button)">
          <a:extLst>
            <a:ext uri="{FF2B5EF4-FFF2-40B4-BE49-F238E27FC236}">
              <a16:creationId xmlns:a16="http://schemas.microsoft.com/office/drawing/2014/main" id="{A714EBB9-5BB0-E6AB-9ECE-1124F6FE460A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37" name="AutoShape 1" descr="PT_PIXEL_ENG_1">
          <a:extLst>
            <a:ext uri="{FF2B5EF4-FFF2-40B4-BE49-F238E27FC236}">
              <a16:creationId xmlns:a16="http://schemas.microsoft.com/office/drawing/2014/main" id="{E2705880-5FC7-562B-42DF-2C8D76F31F5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38" name="AutoShape 8" descr="Show next row (inactive button)">
          <a:extLst>
            <a:ext uri="{FF2B5EF4-FFF2-40B4-BE49-F238E27FC236}">
              <a16:creationId xmlns:a16="http://schemas.microsoft.com/office/drawing/2014/main" id="{2B4EAD70-5595-EFF8-6B5E-A65EEC2EF43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39" name="AutoShape 1" descr="PT_PIXEL_ENG_1">
          <a:extLst>
            <a:ext uri="{FF2B5EF4-FFF2-40B4-BE49-F238E27FC236}">
              <a16:creationId xmlns:a16="http://schemas.microsoft.com/office/drawing/2014/main" id="{079E41A2-D2FB-557F-C255-8DEE89B2B47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40" name="AutoShape 8" descr="Show next row (inactive button)">
          <a:extLst>
            <a:ext uri="{FF2B5EF4-FFF2-40B4-BE49-F238E27FC236}">
              <a16:creationId xmlns:a16="http://schemas.microsoft.com/office/drawing/2014/main" id="{A0125A94-6CA8-DC82-95DD-9227CD5EFC5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41" name="AutoShape 1" descr="PT_PIXEL_ENG_1">
          <a:extLst>
            <a:ext uri="{FF2B5EF4-FFF2-40B4-BE49-F238E27FC236}">
              <a16:creationId xmlns:a16="http://schemas.microsoft.com/office/drawing/2014/main" id="{67DF02A2-F6FD-891B-5CF0-4747D80C98A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42" name="AutoShape 8" descr="Show next row (inactive button)">
          <a:extLst>
            <a:ext uri="{FF2B5EF4-FFF2-40B4-BE49-F238E27FC236}">
              <a16:creationId xmlns:a16="http://schemas.microsoft.com/office/drawing/2014/main" id="{97EC904C-2FF3-332E-2EAF-C29BB68668B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43" name="AutoShape 1" descr="PT_PIXEL_ENG_1">
          <a:extLst>
            <a:ext uri="{FF2B5EF4-FFF2-40B4-BE49-F238E27FC236}">
              <a16:creationId xmlns:a16="http://schemas.microsoft.com/office/drawing/2014/main" id="{031A10CD-A638-3A6B-7596-2DC15322B48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44" name="AutoShape 8" descr="Show next row (inactive button)">
          <a:extLst>
            <a:ext uri="{FF2B5EF4-FFF2-40B4-BE49-F238E27FC236}">
              <a16:creationId xmlns:a16="http://schemas.microsoft.com/office/drawing/2014/main" id="{BB6140D8-3C22-3B30-FC4C-E158DF72769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445" name="AutoShape 1" descr="PT_PIXEL_ENG_1">
          <a:extLst>
            <a:ext uri="{FF2B5EF4-FFF2-40B4-BE49-F238E27FC236}">
              <a16:creationId xmlns:a16="http://schemas.microsoft.com/office/drawing/2014/main" id="{379B2341-1DA1-8DB8-9789-A580F2A6AA1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446" name="AutoShape 8" descr="Show next row (inactive button)">
          <a:extLst>
            <a:ext uri="{FF2B5EF4-FFF2-40B4-BE49-F238E27FC236}">
              <a16:creationId xmlns:a16="http://schemas.microsoft.com/office/drawing/2014/main" id="{76F9FA5A-9151-878E-4216-AAEE60AF511A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447" name="AutoShape 1" descr="PT_PIXEL_ENG_1">
          <a:extLst>
            <a:ext uri="{FF2B5EF4-FFF2-40B4-BE49-F238E27FC236}">
              <a16:creationId xmlns:a16="http://schemas.microsoft.com/office/drawing/2014/main" id="{7132430E-5CC5-AB3E-A127-FC9DC83D84D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448" name="AutoShape 8" descr="Show next row (inactive button)">
          <a:extLst>
            <a:ext uri="{FF2B5EF4-FFF2-40B4-BE49-F238E27FC236}">
              <a16:creationId xmlns:a16="http://schemas.microsoft.com/office/drawing/2014/main" id="{8FE114F9-15D2-7E37-D1D3-54EAA1ECADE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449" name="AutoShape 1" descr="PT_PIXEL_ENG_1">
          <a:extLst>
            <a:ext uri="{FF2B5EF4-FFF2-40B4-BE49-F238E27FC236}">
              <a16:creationId xmlns:a16="http://schemas.microsoft.com/office/drawing/2014/main" id="{085AF64D-AC0D-220C-59CB-8D585901417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450" name="AutoShape 8" descr="Show next row (inactive button)">
          <a:extLst>
            <a:ext uri="{FF2B5EF4-FFF2-40B4-BE49-F238E27FC236}">
              <a16:creationId xmlns:a16="http://schemas.microsoft.com/office/drawing/2014/main" id="{58CC3D19-2B81-B053-0972-FA3E6D12A42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451" name="AutoShape 1" descr="PT_PIXEL_ENG_1">
          <a:extLst>
            <a:ext uri="{FF2B5EF4-FFF2-40B4-BE49-F238E27FC236}">
              <a16:creationId xmlns:a16="http://schemas.microsoft.com/office/drawing/2014/main" id="{6547477C-F0F1-AC00-A091-438074B77B1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452" name="AutoShape 8" descr="Show next row (inactive button)">
          <a:extLst>
            <a:ext uri="{FF2B5EF4-FFF2-40B4-BE49-F238E27FC236}">
              <a16:creationId xmlns:a16="http://schemas.microsoft.com/office/drawing/2014/main" id="{ECC52B38-5B7B-9BDF-5B5E-7D1C71427BA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53" name="AutoShape 1" descr="PT_PIXEL_ENG_1">
          <a:extLst>
            <a:ext uri="{FF2B5EF4-FFF2-40B4-BE49-F238E27FC236}">
              <a16:creationId xmlns:a16="http://schemas.microsoft.com/office/drawing/2014/main" id="{C5F75338-144E-7328-7620-72B42710705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54" name="AutoShape 8" descr="Show next row (inactive button)">
          <a:extLst>
            <a:ext uri="{FF2B5EF4-FFF2-40B4-BE49-F238E27FC236}">
              <a16:creationId xmlns:a16="http://schemas.microsoft.com/office/drawing/2014/main" id="{6BBEE4A1-A8C2-0F3E-D50D-42A4D23C899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55" name="AutoShape 1" descr="PT_PIXEL_ENG_1">
          <a:extLst>
            <a:ext uri="{FF2B5EF4-FFF2-40B4-BE49-F238E27FC236}">
              <a16:creationId xmlns:a16="http://schemas.microsoft.com/office/drawing/2014/main" id="{B28C7CA9-58E3-57A7-E25A-AA069B50FDE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56" name="AutoShape 8" descr="Show next row (inactive button)">
          <a:extLst>
            <a:ext uri="{FF2B5EF4-FFF2-40B4-BE49-F238E27FC236}">
              <a16:creationId xmlns:a16="http://schemas.microsoft.com/office/drawing/2014/main" id="{3177BB9A-C24C-5E6F-1A0B-A5019D2FD05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57" name="AutoShape 1" descr="PT_PIXEL_ENG_1">
          <a:extLst>
            <a:ext uri="{FF2B5EF4-FFF2-40B4-BE49-F238E27FC236}">
              <a16:creationId xmlns:a16="http://schemas.microsoft.com/office/drawing/2014/main" id="{FEF5DCD9-11F0-244D-1320-809EE21AF6B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58" name="AutoShape 8" descr="Show next row (inactive button)">
          <a:extLst>
            <a:ext uri="{FF2B5EF4-FFF2-40B4-BE49-F238E27FC236}">
              <a16:creationId xmlns:a16="http://schemas.microsoft.com/office/drawing/2014/main" id="{E340E20D-0A5E-8965-8351-EAB315AF416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459" name="AutoShape 1" descr="PT_PIXEL_ENG_1">
          <a:extLst>
            <a:ext uri="{FF2B5EF4-FFF2-40B4-BE49-F238E27FC236}">
              <a16:creationId xmlns:a16="http://schemas.microsoft.com/office/drawing/2014/main" id="{E100C0FE-322E-8097-03F8-43D3D3A42A7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60" name="AutoShape 8" descr="Show next row (inactive button)">
          <a:extLst>
            <a:ext uri="{FF2B5EF4-FFF2-40B4-BE49-F238E27FC236}">
              <a16:creationId xmlns:a16="http://schemas.microsoft.com/office/drawing/2014/main" id="{15BE2DA3-46F4-4A22-112D-774BC11E47A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61" name="AutoShape 1" descr="PT_PIXEL_ENG_1">
          <a:extLst>
            <a:ext uri="{FF2B5EF4-FFF2-40B4-BE49-F238E27FC236}">
              <a16:creationId xmlns:a16="http://schemas.microsoft.com/office/drawing/2014/main" id="{0F76D020-0D59-1304-DADD-D11314FD59F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62" name="AutoShape 8" descr="Show next row (inactive button)">
          <a:extLst>
            <a:ext uri="{FF2B5EF4-FFF2-40B4-BE49-F238E27FC236}">
              <a16:creationId xmlns:a16="http://schemas.microsoft.com/office/drawing/2014/main" id="{A54C528A-73A9-3A1B-0966-27F038FB312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63" name="AutoShape 1" descr="PT_PIXEL_ENG_1">
          <a:extLst>
            <a:ext uri="{FF2B5EF4-FFF2-40B4-BE49-F238E27FC236}">
              <a16:creationId xmlns:a16="http://schemas.microsoft.com/office/drawing/2014/main" id="{DDF0CEFE-8CA8-1F50-D16D-8F986A32623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64" name="AutoShape 8" descr="Show next row (inactive button)">
          <a:extLst>
            <a:ext uri="{FF2B5EF4-FFF2-40B4-BE49-F238E27FC236}">
              <a16:creationId xmlns:a16="http://schemas.microsoft.com/office/drawing/2014/main" id="{DAF69705-92C1-6C70-E267-090E899034C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65" name="AutoShape 1" descr="PT_PIXEL_ENG_1">
          <a:extLst>
            <a:ext uri="{FF2B5EF4-FFF2-40B4-BE49-F238E27FC236}">
              <a16:creationId xmlns:a16="http://schemas.microsoft.com/office/drawing/2014/main" id="{DBEA8D3E-BBDE-7E54-8E00-5CD8053CB14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66" name="AutoShape 8" descr="Show next row (inactive button)">
          <a:extLst>
            <a:ext uri="{FF2B5EF4-FFF2-40B4-BE49-F238E27FC236}">
              <a16:creationId xmlns:a16="http://schemas.microsoft.com/office/drawing/2014/main" id="{865480B1-4DCA-682A-6CE1-481049467C9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67" name="AutoShape 1" descr="PT_PIXEL_ENG_1">
          <a:extLst>
            <a:ext uri="{FF2B5EF4-FFF2-40B4-BE49-F238E27FC236}">
              <a16:creationId xmlns:a16="http://schemas.microsoft.com/office/drawing/2014/main" id="{4248699A-3FA6-D3F0-8CC8-99ACAB8D397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68" name="AutoShape 8" descr="Show next row (inactive button)">
          <a:extLst>
            <a:ext uri="{FF2B5EF4-FFF2-40B4-BE49-F238E27FC236}">
              <a16:creationId xmlns:a16="http://schemas.microsoft.com/office/drawing/2014/main" id="{C8EA91F4-6770-D66D-355D-E0CA7D8EE72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69" name="AutoShape 1" descr="PT_PIXEL_ENG_1">
          <a:extLst>
            <a:ext uri="{FF2B5EF4-FFF2-40B4-BE49-F238E27FC236}">
              <a16:creationId xmlns:a16="http://schemas.microsoft.com/office/drawing/2014/main" id="{EF5780BD-8C19-FC74-8C09-2BF322E3ACE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70" name="AutoShape 8" descr="Show next row (inactive button)">
          <a:extLst>
            <a:ext uri="{FF2B5EF4-FFF2-40B4-BE49-F238E27FC236}">
              <a16:creationId xmlns:a16="http://schemas.microsoft.com/office/drawing/2014/main" id="{8F9508D0-D5DE-D8FD-82D0-CDC89F6FCF0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71" name="AutoShape 1" descr="PT_PIXEL_ENG_1">
          <a:extLst>
            <a:ext uri="{FF2B5EF4-FFF2-40B4-BE49-F238E27FC236}">
              <a16:creationId xmlns:a16="http://schemas.microsoft.com/office/drawing/2014/main" id="{EA5AA164-ADC0-37DB-8FA4-E70E4496E37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72" name="AutoShape 8" descr="Show next row (inactive button)">
          <a:extLst>
            <a:ext uri="{FF2B5EF4-FFF2-40B4-BE49-F238E27FC236}">
              <a16:creationId xmlns:a16="http://schemas.microsoft.com/office/drawing/2014/main" id="{D2488AD6-CDB6-6772-36B0-F355A32A2CE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73" name="AutoShape 1" descr="PT_PIXEL_ENG_1">
          <a:extLst>
            <a:ext uri="{FF2B5EF4-FFF2-40B4-BE49-F238E27FC236}">
              <a16:creationId xmlns:a16="http://schemas.microsoft.com/office/drawing/2014/main" id="{3E44F269-FC29-6658-B92E-DA48E8700D4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74" name="AutoShape 8" descr="Show next row (inactive button)">
          <a:extLst>
            <a:ext uri="{FF2B5EF4-FFF2-40B4-BE49-F238E27FC236}">
              <a16:creationId xmlns:a16="http://schemas.microsoft.com/office/drawing/2014/main" id="{CE94C2A9-8F97-E4AB-7CAE-A06AAEE8F9F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75" name="AutoShape 1" descr="PT_PIXEL_ENG_1">
          <a:extLst>
            <a:ext uri="{FF2B5EF4-FFF2-40B4-BE49-F238E27FC236}">
              <a16:creationId xmlns:a16="http://schemas.microsoft.com/office/drawing/2014/main" id="{8DF11C9A-8120-7478-74ED-00F5A1AF45E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76" name="AutoShape 8" descr="Show next row (inactive button)">
          <a:extLst>
            <a:ext uri="{FF2B5EF4-FFF2-40B4-BE49-F238E27FC236}">
              <a16:creationId xmlns:a16="http://schemas.microsoft.com/office/drawing/2014/main" id="{6A760EE9-2E73-18E1-80F8-A991242183E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77" name="AutoShape 1" descr="PT_PIXEL_ENG_1">
          <a:extLst>
            <a:ext uri="{FF2B5EF4-FFF2-40B4-BE49-F238E27FC236}">
              <a16:creationId xmlns:a16="http://schemas.microsoft.com/office/drawing/2014/main" id="{FA91EFA7-40EB-00EE-5B4F-AE47D24FEF4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78" name="AutoShape 8" descr="Show next row (inactive button)">
          <a:extLst>
            <a:ext uri="{FF2B5EF4-FFF2-40B4-BE49-F238E27FC236}">
              <a16:creationId xmlns:a16="http://schemas.microsoft.com/office/drawing/2014/main" id="{15A3B580-B03F-A2AC-CC70-2E035315327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79" name="AutoShape 1" descr="PT_PIXEL_ENG_1">
          <a:extLst>
            <a:ext uri="{FF2B5EF4-FFF2-40B4-BE49-F238E27FC236}">
              <a16:creationId xmlns:a16="http://schemas.microsoft.com/office/drawing/2014/main" id="{5E1E91D9-F815-3467-CD1B-E62234A6DF0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80" name="AutoShape 8" descr="Show next row (inactive button)">
          <a:extLst>
            <a:ext uri="{FF2B5EF4-FFF2-40B4-BE49-F238E27FC236}">
              <a16:creationId xmlns:a16="http://schemas.microsoft.com/office/drawing/2014/main" id="{5A0A0E4A-D696-6D60-BB03-4D48A4323F4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81" name="AutoShape 1" descr="PT_PIXEL_ENG_1">
          <a:extLst>
            <a:ext uri="{FF2B5EF4-FFF2-40B4-BE49-F238E27FC236}">
              <a16:creationId xmlns:a16="http://schemas.microsoft.com/office/drawing/2014/main" id="{A10396A0-EBE2-9267-E0EF-51724411D49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82" name="AutoShape 8" descr="Show next row (inactive button)">
          <a:extLst>
            <a:ext uri="{FF2B5EF4-FFF2-40B4-BE49-F238E27FC236}">
              <a16:creationId xmlns:a16="http://schemas.microsoft.com/office/drawing/2014/main" id="{243DA6B7-8721-8106-1DE6-CF5BD9BB7B5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83" name="AutoShape 1" descr="PT_PIXEL_ENG_1">
          <a:extLst>
            <a:ext uri="{FF2B5EF4-FFF2-40B4-BE49-F238E27FC236}">
              <a16:creationId xmlns:a16="http://schemas.microsoft.com/office/drawing/2014/main" id="{8CB70CFD-6666-324B-BF89-49B512B71EA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84" name="AutoShape 8" descr="Show next row (inactive button)">
          <a:extLst>
            <a:ext uri="{FF2B5EF4-FFF2-40B4-BE49-F238E27FC236}">
              <a16:creationId xmlns:a16="http://schemas.microsoft.com/office/drawing/2014/main" id="{7CA7F6A6-AD3F-6DCB-CC6B-F3D74252A9A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85" name="AutoShape 1" descr="PT_PIXEL_ENG_1">
          <a:extLst>
            <a:ext uri="{FF2B5EF4-FFF2-40B4-BE49-F238E27FC236}">
              <a16:creationId xmlns:a16="http://schemas.microsoft.com/office/drawing/2014/main" id="{5892C7B7-BE40-30F1-457B-8DD878C8C8B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86" name="AutoShape 8" descr="Show next row (inactive button)">
          <a:extLst>
            <a:ext uri="{FF2B5EF4-FFF2-40B4-BE49-F238E27FC236}">
              <a16:creationId xmlns:a16="http://schemas.microsoft.com/office/drawing/2014/main" id="{B053D0BA-B368-CF28-CF81-B66FEDE3B9B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87" name="AutoShape 1" descr="PT_PIXEL_ENG_1">
          <a:extLst>
            <a:ext uri="{FF2B5EF4-FFF2-40B4-BE49-F238E27FC236}">
              <a16:creationId xmlns:a16="http://schemas.microsoft.com/office/drawing/2014/main" id="{7CBC1FAE-E44D-0D6D-23E0-24FF1B30946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88" name="AutoShape 8" descr="Show next row (inactive button)">
          <a:extLst>
            <a:ext uri="{FF2B5EF4-FFF2-40B4-BE49-F238E27FC236}">
              <a16:creationId xmlns:a16="http://schemas.microsoft.com/office/drawing/2014/main" id="{7F8774D9-3D44-B25B-BFD3-E2B5E96888F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89" name="AutoShape 1" descr="PT_PIXEL_ENG_1">
          <a:extLst>
            <a:ext uri="{FF2B5EF4-FFF2-40B4-BE49-F238E27FC236}">
              <a16:creationId xmlns:a16="http://schemas.microsoft.com/office/drawing/2014/main" id="{C0AE4B64-BC88-3447-BED7-22338E5AD82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90" name="AutoShape 8" descr="Show next row (inactive button)">
          <a:extLst>
            <a:ext uri="{FF2B5EF4-FFF2-40B4-BE49-F238E27FC236}">
              <a16:creationId xmlns:a16="http://schemas.microsoft.com/office/drawing/2014/main" id="{7127270B-1159-081D-430D-60ABE050904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91" name="AutoShape 1" descr="PT_PIXEL_ENG_1">
          <a:extLst>
            <a:ext uri="{FF2B5EF4-FFF2-40B4-BE49-F238E27FC236}">
              <a16:creationId xmlns:a16="http://schemas.microsoft.com/office/drawing/2014/main" id="{3EB35C2E-A1C0-D495-52BB-83C336D3A0B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92" name="AutoShape 8" descr="Show next row (inactive button)">
          <a:extLst>
            <a:ext uri="{FF2B5EF4-FFF2-40B4-BE49-F238E27FC236}">
              <a16:creationId xmlns:a16="http://schemas.microsoft.com/office/drawing/2014/main" id="{C5BA5807-5C56-279D-A960-990553ECA4E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93" name="AutoShape 1" descr="PT_PIXEL_ENG_1">
          <a:extLst>
            <a:ext uri="{FF2B5EF4-FFF2-40B4-BE49-F238E27FC236}">
              <a16:creationId xmlns:a16="http://schemas.microsoft.com/office/drawing/2014/main" id="{8BB10C08-DF11-BE49-3914-BD0B6E9A94A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94" name="AutoShape 8" descr="Show next row (inactive button)">
          <a:extLst>
            <a:ext uri="{FF2B5EF4-FFF2-40B4-BE49-F238E27FC236}">
              <a16:creationId xmlns:a16="http://schemas.microsoft.com/office/drawing/2014/main" id="{3484A527-EFC4-DEA3-5380-0C7CD29A5EF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95" name="AutoShape 1" descr="PT_PIXEL_ENG_1">
          <a:extLst>
            <a:ext uri="{FF2B5EF4-FFF2-40B4-BE49-F238E27FC236}">
              <a16:creationId xmlns:a16="http://schemas.microsoft.com/office/drawing/2014/main" id="{C9EF593F-E5C4-400E-FA68-89883AB3281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96" name="AutoShape 8" descr="Show next row (inactive button)">
          <a:extLst>
            <a:ext uri="{FF2B5EF4-FFF2-40B4-BE49-F238E27FC236}">
              <a16:creationId xmlns:a16="http://schemas.microsoft.com/office/drawing/2014/main" id="{F6131AD0-A28D-38D5-007B-B7DAA119FFF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97" name="AutoShape 1" descr="PT_PIXEL_ENG_1">
          <a:extLst>
            <a:ext uri="{FF2B5EF4-FFF2-40B4-BE49-F238E27FC236}">
              <a16:creationId xmlns:a16="http://schemas.microsoft.com/office/drawing/2014/main" id="{923E0AE5-E94F-ED44-EA27-31A7A3CEE61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498" name="AutoShape 8" descr="Show next row (inactive button)">
          <a:extLst>
            <a:ext uri="{FF2B5EF4-FFF2-40B4-BE49-F238E27FC236}">
              <a16:creationId xmlns:a16="http://schemas.microsoft.com/office/drawing/2014/main" id="{DD58BB78-95DE-D8D2-D83A-5B55FBAA670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499" name="AutoShape 1" descr="PT_PIXEL_ENG_1">
          <a:extLst>
            <a:ext uri="{FF2B5EF4-FFF2-40B4-BE49-F238E27FC236}">
              <a16:creationId xmlns:a16="http://schemas.microsoft.com/office/drawing/2014/main" id="{974DBAA5-4436-1B4E-FEA0-8A827976019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500" name="AutoShape 8" descr="Show next row (inactive button)">
          <a:extLst>
            <a:ext uri="{FF2B5EF4-FFF2-40B4-BE49-F238E27FC236}">
              <a16:creationId xmlns:a16="http://schemas.microsoft.com/office/drawing/2014/main" id="{922CD90D-5053-8504-C892-6D521D65FD0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501" name="AutoShape 1" descr="PT_PIXEL_ENG_1">
          <a:extLst>
            <a:ext uri="{FF2B5EF4-FFF2-40B4-BE49-F238E27FC236}">
              <a16:creationId xmlns:a16="http://schemas.microsoft.com/office/drawing/2014/main" id="{0D1C78A9-33D0-2F8E-D8E0-357CABFE9BF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502" name="AutoShape 8" descr="Show next row (inactive button)">
          <a:extLst>
            <a:ext uri="{FF2B5EF4-FFF2-40B4-BE49-F238E27FC236}">
              <a16:creationId xmlns:a16="http://schemas.microsoft.com/office/drawing/2014/main" id="{AC6D2098-8B3C-A8FB-7BAC-EA739148981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503" name="AutoShape 1" descr="PT_PIXEL_ENG_1">
          <a:extLst>
            <a:ext uri="{FF2B5EF4-FFF2-40B4-BE49-F238E27FC236}">
              <a16:creationId xmlns:a16="http://schemas.microsoft.com/office/drawing/2014/main" id="{1BE2C01C-8F73-61AF-FF7F-735767037CF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504" name="AutoShape 8" descr="Show next row (inactive button)">
          <a:extLst>
            <a:ext uri="{FF2B5EF4-FFF2-40B4-BE49-F238E27FC236}">
              <a16:creationId xmlns:a16="http://schemas.microsoft.com/office/drawing/2014/main" id="{C5A364F0-5640-23C0-89F8-946E72EA537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505" name="AutoShape 1" descr="PT_PIXEL_ENG_1">
          <a:extLst>
            <a:ext uri="{FF2B5EF4-FFF2-40B4-BE49-F238E27FC236}">
              <a16:creationId xmlns:a16="http://schemas.microsoft.com/office/drawing/2014/main" id="{8F56B57E-9EE9-6DF2-A008-CC07412A473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506" name="AutoShape 8" descr="Show next row (inactive button)">
          <a:extLst>
            <a:ext uri="{FF2B5EF4-FFF2-40B4-BE49-F238E27FC236}">
              <a16:creationId xmlns:a16="http://schemas.microsoft.com/office/drawing/2014/main" id="{7A0DF6AC-5663-960D-EDB5-F6C1B8D6FDF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507" name="AutoShape 2" descr="PT_PIXEL_ENG_1">
          <a:extLst>
            <a:ext uri="{FF2B5EF4-FFF2-40B4-BE49-F238E27FC236}">
              <a16:creationId xmlns:a16="http://schemas.microsoft.com/office/drawing/2014/main" id="{08CF02E3-6EB1-CF6B-86FC-FCFB9C888CC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508" name="AutoShape 3" descr="PT_PIXEL_ENG_1">
          <a:extLst>
            <a:ext uri="{FF2B5EF4-FFF2-40B4-BE49-F238E27FC236}">
              <a16:creationId xmlns:a16="http://schemas.microsoft.com/office/drawing/2014/main" id="{25C57773-B6E4-0802-772A-25118B2AF95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509" name="AutoShape 4" descr="PT_PIXEL_ENG_1">
          <a:extLst>
            <a:ext uri="{FF2B5EF4-FFF2-40B4-BE49-F238E27FC236}">
              <a16:creationId xmlns:a16="http://schemas.microsoft.com/office/drawing/2014/main" id="{852FA475-8CAA-3289-5E7D-CA3C15220F4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510" name="AutoShape 5" descr="PT_PIXEL_ENG_1">
          <a:extLst>
            <a:ext uri="{FF2B5EF4-FFF2-40B4-BE49-F238E27FC236}">
              <a16:creationId xmlns:a16="http://schemas.microsoft.com/office/drawing/2014/main" id="{C154CFB3-9F52-6DE3-31A1-37DF9212468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511" name="AutoShape 2" descr="PT_PIXEL_ENG_1">
          <a:extLst>
            <a:ext uri="{FF2B5EF4-FFF2-40B4-BE49-F238E27FC236}">
              <a16:creationId xmlns:a16="http://schemas.microsoft.com/office/drawing/2014/main" id="{F60D6A5C-B7B0-C791-3FA2-5D14534100B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512" name="AutoShape 3" descr="PT_PIXEL_ENG_1">
          <a:extLst>
            <a:ext uri="{FF2B5EF4-FFF2-40B4-BE49-F238E27FC236}">
              <a16:creationId xmlns:a16="http://schemas.microsoft.com/office/drawing/2014/main" id="{843CC07F-F538-21AA-C28E-B314119D46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513" name="AutoShape 4" descr="PT_PIXEL_ENG_1">
          <a:extLst>
            <a:ext uri="{FF2B5EF4-FFF2-40B4-BE49-F238E27FC236}">
              <a16:creationId xmlns:a16="http://schemas.microsoft.com/office/drawing/2014/main" id="{0CCAB509-95CA-A780-48BA-04CFECD2766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514" name="AutoShape 5" descr="PT_PIXEL_ENG_1">
          <a:extLst>
            <a:ext uri="{FF2B5EF4-FFF2-40B4-BE49-F238E27FC236}">
              <a16:creationId xmlns:a16="http://schemas.microsoft.com/office/drawing/2014/main" id="{4DF5C62C-437D-46A0-796D-597723355EE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515" name="AutoShape 2" descr="PT_PIXEL_ENG_1">
          <a:extLst>
            <a:ext uri="{FF2B5EF4-FFF2-40B4-BE49-F238E27FC236}">
              <a16:creationId xmlns:a16="http://schemas.microsoft.com/office/drawing/2014/main" id="{D733E8E0-C6DA-064C-3249-F46B07C985D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516" name="AutoShape 3" descr="PT_PIXEL_ENG_1">
          <a:extLst>
            <a:ext uri="{FF2B5EF4-FFF2-40B4-BE49-F238E27FC236}">
              <a16:creationId xmlns:a16="http://schemas.microsoft.com/office/drawing/2014/main" id="{9D921D98-672B-A92F-2C65-6BEB7DD149F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517" name="AutoShape 4" descr="PT_PIXEL_ENG_1">
          <a:extLst>
            <a:ext uri="{FF2B5EF4-FFF2-40B4-BE49-F238E27FC236}">
              <a16:creationId xmlns:a16="http://schemas.microsoft.com/office/drawing/2014/main" id="{7B3DEA73-AEE6-53EE-326E-57605B41C62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518" name="AutoShape 5" descr="PT_PIXEL_ENG_1">
          <a:extLst>
            <a:ext uri="{FF2B5EF4-FFF2-40B4-BE49-F238E27FC236}">
              <a16:creationId xmlns:a16="http://schemas.microsoft.com/office/drawing/2014/main" id="{C881134F-91D2-C96E-5D5C-B4F1122774F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519" name="AutoShape 2" descr="PT_PIXEL_ENG_1">
          <a:extLst>
            <a:ext uri="{FF2B5EF4-FFF2-40B4-BE49-F238E27FC236}">
              <a16:creationId xmlns:a16="http://schemas.microsoft.com/office/drawing/2014/main" id="{5F9D2B10-B6DB-CA6C-A895-30498B0FA1C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520" name="AutoShape 3" descr="PT_PIXEL_ENG_1">
          <a:extLst>
            <a:ext uri="{FF2B5EF4-FFF2-40B4-BE49-F238E27FC236}">
              <a16:creationId xmlns:a16="http://schemas.microsoft.com/office/drawing/2014/main" id="{B9DFFBDA-E456-485A-6503-8EDD55F0B31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521" name="AutoShape 4" descr="PT_PIXEL_ENG_1">
          <a:extLst>
            <a:ext uri="{FF2B5EF4-FFF2-40B4-BE49-F238E27FC236}">
              <a16:creationId xmlns:a16="http://schemas.microsoft.com/office/drawing/2014/main" id="{DFE23E5D-04D8-11F1-90EE-03B067A50AF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522" name="AutoShape 5" descr="PT_PIXEL_ENG_1">
          <a:extLst>
            <a:ext uri="{FF2B5EF4-FFF2-40B4-BE49-F238E27FC236}">
              <a16:creationId xmlns:a16="http://schemas.microsoft.com/office/drawing/2014/main" id="{9F2D4E40-0148-2BD7-7932-5307DA01DB2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523" name="AutoShape 2" descr="PT_PIXEL_ENG_1">
          <a:extLst>
            <a:ext uri="{FF2B5EF4-FFF2-40B4-BE49-F238E27FC236}">
              <a16:creationId xmlns:a16="http://schemas.microsoft.com/office/drawing/2014/main" id="{9EC44DC0-E647-8F4F-2FE8-315E9A09CCD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524" name="AutoShape 3" descr="PT_PIXEL_ENG_1">
          <a:extLst>
            <a:ext uri="{FF2B5EF4-FFF2-40B4-BE49-F238E27FC236}">
              <a16:creationId xmlns:a16="http://schemas.microsoft.com/office/drawing/2014/main" id="{73AA8232-B6C6-EE66-D5DB-6A87A5B2ED8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525" name="AutoShape 4" descr="PT_PIXEL_ENG_1">
          <a:extLst>
            <a:ext uri="{FF2B5EF4-FFF2-40B4-BE49-F238E27FC236}">
              <a16:creationId xmlns:a16="http://schemas.microsoft.com/office/drawing/2014/main" id="{9F0111AD-9C6A-9C07-3BBC-081C145A3FB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526" name="AutoShape 5" descr="PT_PIXEL_ENG_1">
          <a:extLst>
            <a:ext uri="{FF2B5EF4-FFF2-40B4-BE49-F238E27FC236}">
              <a16:creationId xmlns:a16="http://schemas.microsoft.com/office/drawing/2014/main" id="{57C42E56-353A-366A-4D62-FC8B21D489D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527" name="AutoShape 2" descr="PT_PIXEL_ENG_1">
          <a:extLst>
            <a:ext uri="{FF2B5EF4-FFF2-40B4-BE49-F238E27FC236}">
              <a16:creationId xmlns:a16="http://schemas.microsoft.com/office/drawing/2014/main" id="{2594639E-0CEF-FE70-3160-73530ADE50D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528" name="AutoShape 3" descr="PT_PIXEL_ENG_1">
          <a:extLst>
            <a:ext uri="{FF2B5EF4-FFF2-40B4-BE49-F238E27FC236}">
              <a16:creationId xmlns:a16="http://schemas.microsoft.com/office/drawing/2014/main" id="{E2B28F6C-2B26-4320-5C5B-85B258286CB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529" name="AutoShape 4" descr="PT_PIXEL_ENG_1">
          <a:extLst>
            <a:ext uri="{FF2B5EF4-FFF2-40B4-BE49-F238E27FC236}">
              <a16:creationId xmlns:a16="http://schemas.microsoft.com/office/drawing/2014/main" id="{B5D00358-1935-0020-2542-8D3781AC1DB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146050</xdr:rowOff>
    </xdr:from>
    <xdr:to>
      <xdr:col>4</xdr:col>
      <xdr:colOff>190500</xdr:colOff>
      <xdr:row>10</xdr:row>
      <xdr:rowOff>0</xdr:rowOff>
    </xdr:to>
    <xdr:sp macro="" textlink="">
      <xdr:nvSpPr>
        <xdr:cNvPr id="20184530" name="AutoShape 5" descr="PT_PIXEL_ENG_1">
          <a:extLst>
            <a:ext uri="{FF2B5EF4-FFF2-40B4-BE49-F238E27FC236}">
              <a16:creationId xmlns:a16="http://schemas.microsoft.com/office/drawing/2014/main" id="{E2305F9D-72B7-47C9-8217-7E0A53B9D22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19250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531" name="AutoShape 2" descr="PT_PIXEL_ENG_1">
          <a:extLst>
            <a:ext uri="{FF2B5EF4-FFF2-40B4-BE49-F238E27FC236}">
              <a16:creationId xmlns:a16="http://schemas.microsoft.com/office/drawing/2014/main" id="{B89C6491-DD2D-8F0E-9E0E-50FB8795829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532" name="AutoShape 3" descr="PT_PIXEL_ENG_1">
          <a:extLst>
            <a:ext uri="{FF2B5EF4-FFF2-40B4-BE49-F238E27FC236}">
              <a16:creationId xmlns:a16="http://schemas.microsoft.com/office/drawing/2014/main" id="{9479E73E-AE68-3253-16E1-712A4AFDFC9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533" name="AutoShape 4" descr="PT_PIXEL_ENG_1">
          <a:extLst>
            <a:ext uri="{FF2B5EF4-FFF2-40B4-BE49-F238E27FC236}">
              <a16:creationId xmlns:a16="http://schemas.microsoft.com/office/drawing/2014/main" id="{06EB28C7-AB44-2C28-F898-B56CBF40526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534" name="AutoShape 5" descr="PT_PIXEL_ENG_1">
          <a:extLst>
            <a:ext uri="{FF2B5EF4-FFF2-40B4-BE49-F238E27FC236}">
              <a16:creationId xmlns:a16="http://schemas.microsoft.com/office/drawing/2014/main" id="{D818134B-0333-CC4D-5449-F959BF84C4A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535" name="AutoShape 2" descr="PT_PIXEL_ENG_1">
          <a:extLst>
            <a:ext uri="{FF2B5EF4-FFF2-40B4-BE49-F238E27FC236}">
              <a16:creationId xmlns:a16="http://schemas.microsoft.com/office/drawing/2014/main" id="{6FE20AF5-70A5-08EC-6AC1-067ED193F4C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536" name="AutoShape 3" descr="PT_PIXEL_ENG_1">
          <a:extLst>
            <a:ext uri="{FF2B5EF4-FFF2-40B4-BE49-F238E27FC236}">
              <a16:creationId xmlns:a16="http://schemas.microsoft.com/office/drawing/2014/main" id="{4E394144-AB97-9696-7A2C-F32E3424B6C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537" name="AutoShape 4" descr="PT_PIXEL_ENG_1">
          <a:extLst>
            <a:ext uri="{FF2B5EF4-FFF2-40B4-BE49-F238E27FC236}">
              <a16:creationId xmlns:a16="http://schemas.microsoft.com/office/drawing/2014/main" id="{01C705F1-7D84-843C-C70E-96CD4F07036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538" name="AutoShape 5" descr="PT_PIXEL_ENG_1">
          <a:extLst>
            <a:ext uri="{FF2B5EF4-FFF2-40B4-BE49-F238E27FC236}">
              <a16:creationId xmlns:a16="http://schemas.microsoft.com/office/drawing/2014/main" id="{E0E4DC7C-2543-7DA0-5858-78276C00AE3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539" name="AutoShape 2" descr="PT_PIXEL_ENG_1">
          <a:extLst>
            <a:ext uri="{FF2B5EF4-FFF2-40B4-BE49-F238E27FC236}">
              <a16:creationId xmlns:a16="http://schemas.microsoft.com/office/drawing/2014/main" id="{FCF014EA-A80B-E931-B0F8-4B20D590F5C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540" name="AutoShape 3" descr="PT_PIXEL_ENG_1">
          <a:extLst>
            <a:ext uri="{FF2B5EF4-FFF2-40B4-BE49-F238E27FC236}">
              <a16:creationId xmlns:a16="http://schemas.microsoft.com/office/drawing/2014/main" id="{A3D4C489-8937-DB41-72E9-1D43AC6951D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541" name="AutoShape 4" descr="PT_PIXEL_ENG_1">
          <a:extLst>
            <a:ext uri="{FF2B5EF4-FFF2-40B4-BE49-F238E27FC236}">
              <a16:creationId xmlns:a16="http://schemas.microsoft.com/office/drawing/2014/main" id="{6C900AD4-986D-F5D7-3E21-B2729A42209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542" name="AutoShape 5" descr="PT_PIXEL_ENG_1">
          <a:extLst>
            <a:ext uri="{FF2B5EF4-FFF2-40B4-BE49-F238E27FC236}">
              <a16:creationId xmlns:a16="http://schemas.microsoft.com/office/drawing/2014/main" id="{84B89DBD-E27C-728C-FB94-73E55372F70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543" name="AutoShape 2" descr="PT_PIXEL_ENG_1">
          <a:extLst>
            <a:ext uri="{FF2B5EF4-FFF2-40B4-BE49-F238E27FC236}">
              <a16:creationId xmlns:a16="http://schemas.microsoft.com/office/drawing/2014/main" id="{E88DCD7C-2511-0752-3DFD-1754A7A44B2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544" name="AutoShape 3" descr="PT_PIXEL_ENG_1">
          <a:extLst>
            <a:ext uri="{FF2B5EF4-FFF2-40B4-BE49-F238E27FC236}">
              <a16:creationId xmlns:a16="http://schemas.microsoft.com/office/drawing/2014/main" id="{88BD346B-E6E2-DFBC-3908-D4D8797A566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545" name="AutoShape 4" descr="PT_PIXEL_ENG_1">
          <a:extLst>
            <a:ext uri="{FF2B5EF4-FFF2-40B4-BE49-F238E27FC236}">
              <a16:creationId xmlns:a16="http://schemas.microsoft.com/office/drawing/2014/main" id="{66FCD55A-037D-ED86-C507-3FB5067D588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546" name="AutoShape 5" descr="PT_PIXEL_ENG_1">
          <a:extLst>
            <a:ext uri="{FF2B5EF4-FFF2-40B4-BE49-F238E27FC236}">
              <a16:creationId xmlns:a16="http://schemas.microsoft.com/office/drawing/2014/main" id="{3E7744B2-46E0-3E5E-0BCB-5897AC24BD3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547" name="AutoShape 2" descr="PT_PIXEL_ENG_1">
          <a:extLst>
            <a:ext uri="{FF2B5EF4-FFF2-40B4-BE49-F238E27FC236}">
              <a16:creationId xmlns:a16="http://schemas.microsoft.com/office/drawing/2014/main" id="{0FE3F110-BFB5-AE46-622C-E2A5B7E2F58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548" name="AutoShape 3" descr="PT_PIXEL_ENG_1">
          <a:extLst>
            <a:ext uri="{FF2B5EF4-FFF2-40B4-BE49-F238E27FC236}">
              <a16:creationId xmlns:a16="http://schemas.microsoft.com/office/drawing/2014/main" id="{942EB360-405D-204E-7853-90C7661FE32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549" name="AutoShape 4" descr="PT_PIXEL_ENG_1">
          <a:extLst>
            <a:ext uri="{FF2B5EF4-FFF2-40B4-BE49-F238E27FC236}">
              <a16:creationId xmlns:a16="http://schemas.microsoft.com/office/drawing/2014/main" id="{0A1C1055-AE64-81F5-4392-998BE06742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550" name="AutoShape 5" descr="PT_PIXEL_ENG_1">
          <a:extLst>
            <a:ext uri="{FF2B5EF4-FFF2-40B4-BE49-F238E27FC236}">
              <a16:creationId xmlns:a16="http://schemas.microsoft.com/office/drawing/2014/main" id="{F110F10B-B130-9596-054B-63CAB6DF65A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551" name="AutoShape 2" descr="PT_PIXEL_ENG_1">
          <a:extLst>
            <a:ext uri="{FF2B5EF4-FFF2-40B4-BE49-F238E27FC236}">
              <a16:creationId xmlns:a16="http://schemas.microsoft.com/office/drawing/2014/main" id="{B2AB3BDE-FBEB-2E92-D648-CF9A6D1CBF8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552" name="AutoShape 3" descr="PT_PIXEL_ENG_1">
          <a:extLst>
            <a:ext uri="{FF2B5EF4-FFF2-40B4-BE49-F238E27FC236}">
              <a16:creationId xmlns:a16="http://schemas.microsoft.com/office/drawing/2014/main" id="{4F6B1659-81E3-ECA9-7545-D86ED78681D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553" name="AutoShape 4" descr="PT_PIXEL_ENG_1">
          <a:extLst>
            <a:ext uri="{FF2B5EF4-FFF2-40B4-BE49-F238E27FC236}">
              <a16:creationId xmlns:a16="http://schemas.microsoft.com/office/drawing/2014/main" id="{9FCFBA29-B24C-4658-195B-05AEC3D3CA3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554" name="AutoShape 5" descr="PT_PIXEL_ENG_1">
          <a:extLst>
            <a:ext uri="{FF2B5EF4-FFF2-40B4-BE49-F238E27FC236}">
              <a16:creationId xmlns:a16="http://schemas.microsoft.com/office/drawing/2014/main" id="{47B69E40-2261-6469-2056-FC65873123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555" name="AutoShape 2" descr="PT_PIXEL_ENG_1">
          <a:extLst>
            <a:ext uri="{FF2B5EF4-FFF2-40B4-BE49-F238E27FC236}">
              <a16:creationId xmlns:a16="http://schemas.microsoft.com/office/drawing/2014/main" id="{E803D9FC-7752-F4A9-D1B8-D0284B54C07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556" name="AutoShape 3" descr="PT_PIXEL_ENG_1">
          <a:extLst>
            <a:ext uri="{FF2B5EF4-FFF2-40B4-BE49-F238E27FC236}">
              <a16:creationId xmlns:a16="http://schemas.microsoft.com/office/drawing/2014/main" id="{2DC73869-536D-5B2A-C5EF-7644406161B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557" name="AutoShape 4" descr="PT_PIXEL_ENG_1">
          <a:extLst>
            <a:ext uri="{FF2B5EF4-FFF2-40B4-BE49-F238E27FC236}">
              <a16:creationId xmlns:a16="http://schemas.microsoft.com/office/drawing/2014/main" id="{DFE1EC36-0769-D57C-68A2-017D207CB4C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558" name="AutoShape 5" descr="PT_PIXEL_ENG_1">
          <a:extLst>
            <a:ext uri="{FF2B5EF4-FFF2-40B4-BE49-F238E27FC236}">
              <a16:creationId xmlns:a16="http://schemas.microsoft.com/office/drawing/2014/main" id="{7C3853BC-9A26-0A29-AB42-F8D9F96B95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559" name="AutoShape 2" descr="PT_PIXEL_ENG_1">
          <a:extLst>
            <a:ext uri="{FF2B5EF4-FFF2-40B4-BE49-F238E27FC236}">
              <a16:creationId xmlns:a16="http://schemas.microsoft.com/office/drawing/2014/main" id="{27867FA0-B073-855F-0E3F-9C55C9E5BB7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560" name="AutoShape 3" descr="PT_PIXEL_ENG_1">
          <a:extLst>
            <a:ext uri="{FF2B5EF4-FFF2-40B4-BE49-F238E27FC236}">
              <a16:creationId xmlns:a16="http://schemas.microsoft.com/office/drawing/2014/main" id="{6A1B1475-3E80-78D4-8274-AE399218010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561" name="AutoShape 4" descr="PT_PIXEL_ENG_1">
          <a:extLst>
            <a:ext uri="{FF2B5EF4-FFF2-40B4-BE49-F238E27FC236}">
              <a16:creationId xmlns:a16="http://schemas.microsoft.com/office/drawing/2014/main" id="{A4428EB6-E43A-B6B8-7D5F-1CE80567965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562" name="AutoShape 5" descr="PT_PIXEL_ENG_1">
          <a:extLst>
            <a:ext uri="{FF2B5EF4-FFF2-40B4-BE49-F238E27FC236}">
              <a16:creationId xmlns:a16="http://schemas.microsoft.com/office/drawing/2014/main" id="{D0EC0A6B-4478-EEC3-30B7-76781D6CFD4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563" name="AutoShape 2" descr="PT_PIXEL_ENG_1">
          <a:extLst>
            <a:ext uri="{FF2B5EF4-FFF2-40B4-BE49-F238E27FC236}">
              <a16:creationId xmlns:a16="http://schemas.microsoft.com/office/drawing/2014/main" id="{DAD93283-3A9B-FF8D-06B9-0CCE52B49E7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564" name="AutoShape 3" descr="PT_PIXEL_ENG_1">
          <a:extLst>
            <a:ext uri="{FF2B5EF4-FFF2-40B4-BE49-F238E27FC236}">
              <a16:creationId xmlns:a16="http://schemas.microsoft.com/office/drawing/2014/main" id="{C656E869-E27E-18EC-93E8-8227115A6F2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565" name="AutoShape 4" descr="PT_PIXEL_ENG_1">
          <a:extLst>
            <a:ext uri="{FF2B5EF4-FFF2-40B4-BE49-F238E27FC236}">
              <a16:creationId xmlns:a16="http://schemas.microsoft.com/office/drawing/2014/main" id="{1D64ED12-89FF-008A-99F7-CC34B1A40FD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566" name="AutoShape 5" descr="PT_PIXEL_ENG_1">
          <a:extLst>
            <a:ext uri="{FF2B5EF4-FFF2-40B4-BE49-F238E27FC236}">
              <a16:creationId xmlns:a16="http://schemas.microsoft.com/office/drawing/2014/main" id="{D00AD4AC-FC49-8E66-7332-3293C2EF79C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567" name="AutoShape 2" descr="PT_PIXEL_ENG_1">
          <a:extLst>
            <a:ext uri="{FF2B5EF4-FFF2-40B4-BE49-F238E27FC236}">
              <a16:creationId xmlns:a16="http://schemas.microsoft.com/office/drawing/2014/main" id="{A7A1B167-D6D2-7F60-BEFB-15868584753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568" name="AutoShape 3" descr="PT_PIXEL_ENG_1">
          <a:extLst>
            <a:ext uri="{FF2B5EF4-FFF2-40B4-BE49-F238E27FC236}">
              <a16:creationId xmlns:a16="http://schemas.microsoft.com/office/drawing/2014/main" id="{4ECADB4F-2B5B-400B-EBF4-BDEB21CA729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569" name="AutoShape 4" descr="PT_PIXEL_ENG_1">
          <a:extLst>
            <a:ext uri="{FF2B5EF4-FFF2-40B4-BE49-F238E27FC236}">
              <a16:creationId xmlns:a16="http://schemas.microsoft.com/office/drawing/2014/main" id="{BBBD43E9-B7DC-F723-8423-6264C6AF10C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570" name="AutoShape 5" descr="PT_PIXEL_ENG_1">
          <a:extLst>
            <a:ext uri="{FF2B5EF4-FFF2-40B4-BE49-F238E27FC236}">
              <a16:creationId xmlns:a16="http://schemas.microsoft.com/office/drawing/2014/main" id="{2046EBBE-8AAA-F8C9-487C-2BF766F1F20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4571" name="AutoShape 2" descr="PT_PIXEL_ENG_1">
          <a:extLst>
            <a:ext uri="{FF2B5EF4-FFF2-40B4-BE49-F238E27FC236}">
              <a16:creationId xmlns:a16="http://schemas.microsoft.com/office/drawing/2014/main" id="{78650FB3-41D7-F121-6696-F1846861AA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4572" name="AutoShape 3" descr="PT_PIXEL_ENG_1">
          <a:extLst>
            <a:ext uri="{FF2B5EF4-FFF2-40B4-BE49-F238E27FC236}">
              <a16:creationId xmlns:a16="http://schemas.microsoft.com/office/drawing/2014/main" id="{95099AF2-D5C5-36C1-66CE-C152ACA00F9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4573" name="AutoShape 4" descr="PT_PIXEL_ENG_1">
          <a:extLst>
            <a:ext uri="{FF2B5EF4-FFF2-40B4-BE49-F238E27FC236}">
              <a16:creationId xmlns:a16="http://schemas.microsoft.com/office/drawing/2014/main" id="{CB770F50-28C4-008F-E428-BAA76E4F20D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4574" name="AutoShape 5" descr="PT_PIXEL_ENG_1">
          <a:extLst>
            <a:ext uri="{FF2B5EF4-FFF2-40B4-BE49-F238E27FC236}">
              <a16:creationId xmlns:a16="http://schemas.microsoft.com/office/drawing/2014/main" id="{077591DE-799B-A31E-AB07-30FEF7ABCB8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4575" name="AutoShape 2" descr="PT_PIXEL_ENG_1">
          <a:extLst>
            <a:ext uri="{FF2B5EF4-FFF2-40B4-BE49-F238E27FC236}">
              <a16:creationId xmlns:a16="http://schemas.microsoft.com/office/drawing/2014/main" id="{D794842D-4C0D-986D-B458-00B5B734AE3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4576" name="AutoShape 3" descr="PT_PIXEL_ENG_1">
          <a:extLst>
            <a:ext uri="{FF2B5EF4-FFF2-40B4-BE49-F238E27FC236}">
              <a16:creationId xmlns:a16="http://schemas.microsoft.com/office/drawing/2014/main" id="{BCF6056F-7DCF-785B-E6DF-96591003B3C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4577" name="AutoShape 4" descr="PT_PIXEL_ENG_1">
          <a:extLst>
            <a:ext uri="{FF2B5EF4-FFF2-40B4-BE49-F238E27FC236}">
              <a16:creationId xmlns:a16="http://schemas.microsoft.com/office/drawing/2014/main" id="{5744AA56-988B-8D86-22A4-E99CB7D9B88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4578" name="AutoShape 5" descr="PT_PIXEL_ENG_1">
          <a:extLst>
            <a:ext uri="{FF2B5EF4-FFF2-40B4-BE49-F238E27FC236}">
              <a16:creationId xmlns:a16="http://schemas.microsoft.com/office/drawing/2014/main" id="{6462D86F-22E6-8760-FF20-43151C97584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4579" name="AutoShape 2" descr="PT_PIXEL_ENG_1">
          <a:extLst>
            <a:ext uri="{FF2B5EF4-FFF2-40B4-BE49-F238E27FC236}">
              <a16:creationId xmlns:a16="http://schemas.microsoft.com/office/drawing/2014/main" id="{0E6D296F-9A19-BD7B-CEFB-DE381BB9D2F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4580" name="AutoShape 3" descr="PT_PIXEL_ENG_1">
          <a:extLst>
            <a:ext uri="{FF2B5EF4-FFF2-40B4-BE49-F238E27FC236}">
              <a16:creationId xmlns:a16="http://schemas.microsoft.com/office/drawing/2014/main" id="{E8AD7721-7244-5848-1933-D4A87E0DC44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4581" name="AutoShape 4" descr="PT_PIXEL_ENG_1">
          <a:extLst>
            <a:ext uri="{FF2B5EF4-FFF2-40B4-BE49-F238E27FC236}">
              <a16:creationId xmlns:a16="http://schemas.microsoft.com/office/drawing/2014/main" id="{FDDA469B-8E65-8C58-CE43-1FDD9BA7668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4582" name="AutoShape 5" descr="PT_PIXEL_ENG_1">
          <a:extLst>
            <a:ext uri="{FF2B5EF4-FFF2-40B4-BE49-F238E27FC236}">
              <a16:creationId xmlns:a16="http://schemas.microsoft.com/office/drawing/2014/main" id="{14C3D6FA-1A58-D64A-B013-335BBB7DAFE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4583" name="AutoShape 2" descr="PT_PIXEL_ENG_1">
          <a:extLst>
            <a:ext uri="{FF2B5EF4-FFF2-40B4-BE49-F238E27FC236}">
              <a16:creationId xmlns:a16="http://schemas.microsoft.com/office/drawing/2014/main" id="{BB450FC1-3968-0423-9B6A-BE319A8956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4584" name="AutoShape 3" descr="PT_PIXEL_ENG_1">
          <a:extLst>
            <a:ext uri="{FF2B5EF4-FFF2-40B4-BE49-F238E27FC236}">
              <a16:creationId xmlns:a16="http://schemas.microsoft.com/office/drawing/2014/main" id="{68A76931-5922-D78D-B630-D7DB3E5A278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4585" name="AutoShape 4" descr="PT_PIXEL_ENG_1">
          <a:extLst>
            <a:ext uri="{FF2B5EF4-FFF2-40B4-BE49-F238E27FC236}">
              <a16:creationId xmlns:a16="http://schemas.microsoft.com/office/drawing/2014/main" id="{0CF3576F-7D4F-C56A-1C5A-FA3261D452E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4586" name="AutoShape 5" descr="PT_PIXEL_ENG_1">
          <a:extLst>
            <a:ext uri="{FF2B5EF4-FFF2-40B4-BE49-F238E27FC236}">
              <a16:creationId xmlns:a16="http://schemas.microsoft.com/office/drawing/2014/main" id="{18298EDC-35FA-98C3-25A7-1262577C38C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4587" name="AutoShape 2" descr="PT_PIXEL_ENG_1">
          <a:extLst>
            <a:ext uri="{FF2B5EF4-FFF2-40B4-BE49-F238E27FC236}">
              <a16:creationId xmlns:a16="http://schemas.microsoft.com/office/drawing/2014/main" id="{586C8570-354C-7C43-6B5B-31D548ACB8B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4588" name="AutoShape 3" descr="PT_PIXEL_ENG_1">
          <a:extLst>
            <a:ext uri="{FF2B5EF4-FFF2-40B4-BE49-F238E27FC236}">
              <a16:creationId xmlns:a16="http://schemas.microsoft.com/office/drawing/2014/main" id="{56DD767A-9699-FE55-618E-09E8A3FA8F7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4589" name="AutoShape 4" descr="PT_PIXEL_ENG_1">
          <a:extLst>
            <a:ext uri="{FF2B5EF4-FFF2-40B4-BE49-F238E27FC236}">
              <a16:creationId xmlns:a16="http://schemas.microsoft.com/office/drawing/2014/main" id="{8AF5164A-1F06-2D60-0E11-51013589B2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4590" name="AutoShape 5" descr="PT_PIXEL_ENG_1">
          <a:extLst>
            <a:ext uri="{FF2B5EF4-FFF2-40B4-BE49-F238E27FC236}">
              <a16:creationId xmlns:a16="http://schemas.microsoft.com/office/drawing/2014/main" id="{950569F0-24D2-E8FC-C3E5-99EEA985347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4591" name="AutoShape 2" descr="PT_PIXEL_ENG_1">
          <a:extLst>
            <a:ext uri="{FF2B5EF4-FFF2-40B4-BE49-F238E27FC236}">
              <a16:creationId xmlns:a16="http://schemas.microsoft.com/office/drawing/2014/main" id="{129D52D5-CB7C-59AA-920F-23EE55F622A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4592" name="AutoShape 3" descr="PT_PIXEL_ENG_1">
          <a:extLst>
            <a:ext uri="{FF2B5EF4-FFF2-40B4-BE49-F238E27FC236}">
              <a16:creationId xmlns:a16="http://schemas.microsoft.com/office/drawing/2014/main" id="{59A51CFF-2CBA-4FAF-30F9-90A681B9A81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4593" name="AutoShape 4" descr="PT_PIXEL_ENG_1">
          <a:extLst>
            <a:ext uri="{FF2B5EF4-FFF2-40B4-BE49-F238E27FC236}">
              <a16:creationId xmlns:a16="http://schemas.microsoft.com/office/drawing/2014/main" id="{DE463923-B3D1-5A4D-C6E3-9878046C9FE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4594" name="AutoShape 5" descr="PT_PIXEL_ENG_1">
          <a:extLst>
            <a:ext uri="{FF2B5EF4-FFF2-40B4-BE49-F238E27FC236}">
              <a16:creationId xmlns:a16="http://schemas.microsoft.com/office/drawing/2014/main" id="{0B96CA9A-E0D0-D593-1892-D5BA69545F5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4595" name="AutoShape 2" descr="PT_PIXEL_ENG_1">
          <a:extLst>
            <a:ext uri="{FF2B5EF4-FFF2-40B4-BE49-F238E27FC236}">
              <a16:creationId xmlns:a16="http://schemas.microsoft.com/office/drawing/2014/main" id="{34B139A8-287E-22B6-5400-FC8E10B996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4596" name="AutoShape 3" descr="PT_PIXEL_ENG_1">
          <a:extLst>
            <a:ext uri="{FF2B5EF4-FFF2-40B4-BE49-F238E27FC236}">
              <a16:creationId xmlns:a16="http://schemas.microsoft.com/office/drawing/2014/main" id="{49F4587F-66B7-09BC-0974-408BFEA48BF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4597" name="AutoShape 4" descr="PT_PIXEL_ENG_1">
          <a:extLst>
            <a:ext uri="{FF2B5EF4-FFF2-40B4-BE49-F238E27FC236}">
              <a16:creationId xmlns:a16="http://schemas.microsoft.com/office/drawing/2014/main" id="{181BD457-7B23-9831-6986-FE122418076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4598" name="AutoShape 5" descr="PT_PIXEL_ENG_1">
          <a:extLst>
            <a:ext uri="{FF2B5EF4-FFF2-40B4-BE49-F238E27FC236}">
              <a16:creationId xmlns:a16="http://schemas.microsoft.com/office/drawing/2014/main" id="{95C9D19A-B808-410E-7312-9682F03D896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4599" name="AutoShape 2" descr="PT_PIXEL_ENG_1">
          <a:extLst>
            <a:ext uri="{FF2B5EF4-FFF2-40B4-BE49-F238E27FC236}">
              <a16:creationId xmlns:a16="http://schemas.microsoft.com/office/drawing/2014/main" id="{1DDAA29E-0F5B-21E6-21E1-99437E83335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4600" name="AutoShape 3" descr="PT_PIXEL_ENG_1">
          <a:extLst>
            <a:ext uri="{FF2B5EF4-FFF2-40B4-BE49-F238E27FC236}">
              <a16:creationId xmlns:a16="http://schemas.microsoft.com/office/drawing/2014/main" id="{B08148E9-2A52-8465-006C-D402847704B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4601" name="AutoShape 4" descr="PT_PIXEL_ENG_1">
          <a:extLst>
            <a:ext uri="{FF2B5EF4-FFF2-40B4-BE49-F238E27FC236}">
              <a16:creationId xmlns:a16="http://schemas.microsoft.com/office/drawing/2014/main" id="{F02A93A4-DE16-8D9A-60DF-029937BA494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4602" name="AutoShape 5" descr="PT_PIXEL_ENG_1">
          <a:extLst>
            <a:ext uri="{FF2B5EF4-FFF2-40B4-BE49-F238E27FC236}">
              <a16:creationId xmlns:a16="http://schemas.microsoft.com/office/drawing/2014/main" id="{1BA7C63A-7BB1-A84E-49D7-3F77E230163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4603" name="AutoShape 2" descr="PT_PIXEL_ENG_1">
          <a:extLst>
            <a:ext uri="{FF2B5EF4-FFF2-40B4-BE49-F238E27FC236}">
              <a16:creationId xmlns:a16="http://schemas.microsoft.com/office/drawing/2014/main" id="{4071D1DE-AB30-EC9C-DFBF-F91E41701E8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4604" name="AutoShape 3" descr="PT_PIXEL_ENG_1">
          <a:extLst>
            <a:ext uri="{FF2B5EF4-FFF2-40B4-BE49-F238E27FC236}">
              <a16:creationId xmlns:a16="http://schemas.microsoft.com/office/drawing/2014/main" id="{970AADCE-BCF0-B555-5692-2C1B3E02F7B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4605" name="AutoShape 4" descr="PT_PIXEL_ENG_1">
          <a:extLst>
            <a:ext uri="{FF2B5EF4-FFF2-40B4-BE49-F238E27FC236}">
              <a16:creationId xmlns:a16="http://schemas.microsoft.com/office/drawing/2014/main" id="{7D24DDF9-9060-FBA2-8281-E0BA8C39CAA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4606" name="AutoShape 5" descr="PT_PIXEL_ENG_1">
          <a:extLst>
            <a:ext uri="{FF2B5EF4-FFF2-40B4-BE49-F238E27FC236}">
              <a16:creationId xmlns:a16="http://schemas.microsoft.com/office/drawing/2014/main" id="{6C3BFB77-BB00-F835-848A-5A9F75A4AC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4607" name="AutoShape 2" descr="PT_PIXEL_ENG_1">
          <a:extLst>
            <a:ext uri="{FF2B5EF4-FFF2-40B4-BE49-F238E27FC236}">
              <a16:creationId xmlns:a16="http://schemas.microsoft.com/office/drawing/2014/main" id="{3205E170-E47D-B539-C08C-885FCFB3AFB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4608" name="AutoShape 3" descr="PT_PIXEL_ENG_1">
          <a:extLst>
            <a:ext uri="{FF2B5EF4-FFF2-40B4-BE49-F238E27FC236}">
              <a16:creationId xmlns:a16="http://schemas.microsoft.com/office/drawing/2014/main" id="{322ADE4F-02C2-A3E8-4145-599D55CD7D0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4609" name="AutoShape 4" descr="PT_PIXEL_ENG_1">
          <a:extLst>
            <a:ext uri="{FF2B5EF4-FFF2-40B4-BE49-F238E27FC236}">
              <a16:creationId xmlns:a16="http://schemas.microsoft.com/office/drawing/2014/main" id="{C5DD7701-87B9-3C25-A5EC-5C78143B135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4610" name="AutoShape 5" descr="PT_PIXEL_ENG_1">
          <a:extLst>
            <a:ext uri="{FF2B5EF4-FFF2-40B4-BE49-F238E27FC236}">
              <a16:creationId xmlns:a16="http://schemas.microsoft.com/office/drawing/2014/main" id="{5BFB0F7D-236C-EC7A-940C-AEB70FB92A4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11" name="AutoShape 2" descr="PT_PIXEL_ENG_1">
          <a:extLst>
            <a:ext uri="{FF2B5EF4-FFF2-40B4-BE49-F238E27FC236}">
              <a16:creationId xmlns:a16="http://schemas.microsoft.com/office/drawing/2014/main" id="{0B910AAB-4F49-57F5-7FD3-5E6A0056590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12" name="AutoShape 3" descr="PT_PIXEL_ENG_1">
          <a:extLst>
            <a:ext uri="{FF2B5EF4-FFF2-40B4-BE49-F238E27FC236}">
              <a16:creationId xmlns:a16="http://schemas.microsoft.com/office/drawing/2014/main" id="{7839BEAA-B456-9AF9-EECB-035FAE94BFD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13" name="AutoShape 4" descr="PT_PIXEL_ENG_1">
          <a:extLst>
            <a:ext uri="{FF2B5EF4-FFF2-40B4-BE49-F238E27FC236}">
              <a16:creationId xmlns:a16="http://schemas.microsoft.com/office/drawing/2014/main" id="{8AC49248-22E9-BA9B-C208-05526713B7F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14" name="AutoShape 5" descr="PT_PIXEL_ENG_1">
          <a:extLst>
            <a:ext uri="{FF2B5EF4-FFF2-40B4-BE49-F238E27FC236}">
              <a16:creationId xmlns:a16="http://schemas.microsoft.com/office/drawing/2014/main" id="{70960F47-56A7-8590-3D54-8AB2C09771A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15" name="AutoShape 2" descr="PT_PIXEL_ENG_1">
          <a:extLst>
            <a:ext uri="{FF2B5EF4-FFF2-40B4-BE49-F238E27FC236}">
              <a16:creationId xmlns:a16="http://schemas.microsoft.com/office/drawing/2014/main" id="{B909E330-BC7A-5DCF-B7B6-5FBE6A42C6D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16" name="AutoShape 3" descr="PT_PIXEL_ENG_1">
          <a:extLst>
            <a:ext uri="{FF2B5EF4-FFF2-40B4-BE49-F238E27FC236}">
              <a16:creationId xmlns:a16="http://schemas.microsoft.com/office/drawing/2014/main" id="{14B0FA34-F647-C4C7-A91B-E2CA8E908D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17" name="AutoShape 4" descr="PT_PIXEL_ENG_1">
          <a:extLst>
            <a:ext uri="{FF2B5EF4-FFF2-40B4-BE49-F238E27FC236}">
              <a16:creationId xmlns:a16="http://schemas.microsoft.com/office/drawing/2014/main" id="{02ECA057-43C1-9FF3-AAB5-2DE7C7D6D04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18" name="AutoShape 5" descr="PT_PIXEL_ENG_1">
          <a:extLst>
            <a:ext uri="{FF2B5EF4-FFF2-40B4-BE49-F238E27FC236}">
              <a16:creationId xmlns:a16="http://schemas.microsoft.com/office/drawing/2014/main" id="{2A110D0F-B9DD-B5F1-7CFA-B7E64F65BAE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19" name="AutoShape 2" descr="PT_PIXEL_ENG_1">
          <a:extLst>
            <a:ext uri="{FF2B5EF4-FFF2-40B4-BE49-F238E27FC236}">
              <a16:creationId xmlns:a16="http://schemas.microsoft.com/office/drawing/2014/main" id="{30B26600-0649-5F96-0E95-FBCC9917FAB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20" name="AutoShape 3" descr="PT_PIXEL_ENG_1">
          <a:extLst>
            <a:ext uri="{FF2B5EF4-FFF2-40B4-BE49-F238E27FC236}">
              <a16:creationId xmlns:a16="http://schemas.microsoft.com/office/drawing/2014/main" id="{23D34CBF-ED9C-9200-F2FA-EA4663F355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21" name="AutoShape 4" descr="PT_PIXEL_ENG_1">
          <a:extLst>
            <a:ext uri="{FF2B5EF4-FFF2-40B4-BE49-F238E27FC236}">
              <a16:creationId xmlns:a16="http://schemas.microsoft.com/office/drawing/2014/main" id="{6AC42550-C8D0-1953-3F59-413B55517F2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22" name="AutoShape 5" descr="PT_PIXEL_ENG_1">
          <a:extLst>
            <a:ext uri="{FF2B5EF4-FFF2-40B4-BE49-F238E27FC236}">
              <a16:creationId xmlns:a16="http://schemas.microsoft.com/office/drawing/2014/main" id="{88A8958B-8035-F5EB-19A4-7DEE39EB0BA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23" name="AutoShape 2" descr="PT_PIXEL_ENG_1">
          <a:extLst>
            <a:ext uri="{FF2B5EF4-FFF2-40B4-BE49-F238E27FC236}">
              <a16:creationId xmlns:a16="http://schemas.microsoft.com/office/drawing/2014/main" id="{260F40A8-6AE7-D665-1D7E-27FD5E69A66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24" name="AutoShape 3" descr="PT_PIXEL_ENG_1">
          <a:extLst>
            <a:ext uri="{FF2B5EF4-FFF2-40B4-BE49-F238E27FC236}">
              <a16:creationId xmlns:a16="http://schemas.microsoft.com/office/drawing/2014/main" id="{55000571-5160-96D9-3707-BB3651C6909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25" name="AutoShape 4" descr="PT_PIXEL_ENG_1">
          <a:extLst>
            <a:ext uri="{FF2B5EF4-FFF2-40B4-BE49-F238E27FC236}">
              <a16:creationId xmlns:a16="http://schemas.microsoft.com/office/drawing/2014/main" id="{B5956A74-C4AB-7465-B628-A5E2D296039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26" name="AutoShape 5" descr="PT_PIXEL_ENG_1">
          <a:extLst>
            <a:ext uri="{FF2B5EF4-FFF2-40B4-BE49-F238E27FC236}">
              <a16:creationId xmlns:a16="http://schemas.microsoft.com/office/drawing/2014/main" id="{ABBF739B-A0F8-7B8D-75B7-22D101C3DD9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27" name="AutoShape 2" descr="PT_PIXEL_ENG_1">
          <a:extLst>
            <a:ext uri="{FF2B5EF4-FFF2-40B4-BE49-F238E27FC236}">
              <a16:creationId xmlns:a16="http://schemas.microsoft.com/office/drawing/2014/main" id="{958E005E-926F-B02A-BE8F-937BA30A5D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28" name="AutoShape 3" descr="PT_PIXEL_ENG_1">
          <a:extLst>
            <a:ext uri="{FF2B5EF4-FFF2-40B4-BE49-F238E27FC236}">
              <a16:creationId xmlns:a16="http://schemas.microsoft.com/office/drawing/2014/main" id="{39F0C43F-C9A9-FC19-A10A-0BD5AA9BB82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29" name="AutoShape 4" descr="PT_PIXEL_ENG_1">
          <a:extLst>
            <a:ext uri="{FF2B5EF4-FFF2-40B4-BE49-F238E27FC236}">
              <a16:creationId xmlns:a16="http://schemas.microsoft.com/office/drawing/2014/main" id="{D87248C8-A6FB-0623-7D3D-F149579029D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30" name="AutoShape 5" descr="PT_PIXEL_ENG_1">
          <a:extLst>
            <a:ext uri="{FF2B5EF4-FFF2-40B4-BE49-F238E27FC236}">
              <a16:creationId xmlns:a16="http://schemas.microsoft.com/office/drawing/2014/main" id="{5C231EFA-72AB-001F-88F4-8456A90D45D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31" name="AutoShape 2" descr="PT_PIXEL_ENG_1">
          <a:extLst>
            <a:ext uri="{FF2B5EF4-FFF2-40B4-BE49-F238E27FC236}">
              <a16:creationId xmlns:a16="http://schemas.microsoft.com/office/drawing/2014/main" id="{4F0A0445-7396-9A38-87F7-F08B5F3F05C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32" name="AutoShape 3" descr="PT_PIXEL_ENG_1">
          <a:extLst>
            <a:ext uri="{FF2B5EF4-FFF2-40B4-BE49-F238E27FC236}">
              <a16:creationId xmlns:a16="http://schemas.microsoft.com/office/drawing/2014/main" id="{405B1583-0A5E-0C1F-98FB-D02204AF0A2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33" name="AutoShape 4" descr="PT_PIXEL_ENG_1">
          <a:extLst>
            <a:ext uri="{FF2B5EF4-FFF2-40B4-BE49-F238E27FC236}">
              <a16:creationId xmlns:a16="http://schemas.microsoft.com/office/drawing/2014/main" id="{138F743F-12EC-8B24-CEDA-2E0B02C652A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34" name="AutoShape 5" descr="PT_PIXEL_ENG_1">
          <a:extLst>
            <a:ext uri="{FF2B5EF4-FFF2-40B4-BE49-F238E27FC236}">
              <a16:creationId xmlns:a16="http://schemas.microsoft.com/office/drawing/2014/main" id="{8BD4EB27-8155-FC7D-C979-B5D6C8180A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35" name="AutoShape 2" descr="PT_PIXEL_ENG_1">
          <a:extLst>
            <a:ext uri="{FF2B5EF4-FFF2-40B4-BE49-F238E27FC236}">
              <a16:creationId xmlns:a16="http://schemas.microsoft.com/office/drawing/2014/main" id="{DF7430CC-921F-2A21-F11E-BBC7BC86E48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36" name="AutoShape 3" descr="PT_PIXEL_ENG_1">
          <a:extLst>
            <a:ext uri="{FF2B5EF4-FFF2-40B4-BE49-F238E27FC236}">
              <a16:creationId xmlns:a16="http://schemas.microsoft.com/office/drawing/2014/main" id="{DEB0910E-D102-93C9-4C6D-88A4BD0B5A1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37" name="AutoShape 4" descr="PT_PIXEL_ENG_1">
          <a:extLst>
            <a:ext uri="{FF2B5EF4-FFF2-40B4-BE49-F238E27FC236}">
              <a16:creationId xmlns:a16="http://schemas.microsoft.com/office/drawing/2014/main" id="{F4F0E415-2AC2-5EE1-4794-8DC60D18F86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38" name="AutoShape 5" descr="PT_PIXEL_ENG_1">
          <a:extLst>
            <a:ext uri="{FF2B5EF4-FFF2-40B4-BE49-F238E27FC236}">
              <a16:creationId xmlns:a16="http://schemas.microsoft.com/office/drawing/2014/main" id="{0BA7D8F0-9EC2-8044-086F-03F88A9D8E9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39" name="AutoShape 2" descr="PT_PIXEL_ENG_1">
          <a:extLst>
            <a:ext uri="{FF2B5EF4-FFF2-40B4-BE49-F238E27FC236}">
              <a16:creationId xmlns:a16="http://schemas.microsoft.com/office/drawing/2014/main" id="{6B03DC02-2D4A-266D-A8D8-D52D95706AF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40" name="AutoShape 3" descr="PT_PIXEL_ENG_1">
          <a:extLst>
            <a:ext uri="{FF2B5EF4-FFF2-40B4-BE49-F238E27FC236}">
              <a16:creationId xmlns:a16="http://schemas.microsoft.com/office/drawing/2014/main" id="{6001D9C3-FEFF-25BF-0B92-E926E850AE3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41" name="AutoShape 4" descr="PT_PIXEL_ENG_1">
          <a:extLst>
            <a:ext uri="{FF2B5EF4-FFF2-40B4-BE49-F238E27FC236}">
              <a16:creationId xmlns:a16="http://schemas.microsoft.com/office/drawing/2014/main" id="{A75BBC18-4578-ACE0-EC14-2ECAFBACDDD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42" name="AutoShape 5" descr="PT_PIXEL_ENG_1">
          <a:extLst>
            <a:ext uri="{FF2B5EF4-FFF2-40B4-BE49-F238E27FC236}">
              <a16:creationId xmlns:a16="http://schemas.microsoft.com/office/drawing/2014/main" id="{7385F36E-D425-BF14-F317-4E2439DC3DE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43" name="AutoShape 2" descr="PT_PIXEL_ENG_1">
          <a:extLst>
            <a:ext uri="{FF2B5EF4-FFF2-40B4-BE49-F238E27FC236}">
              <a16:creationId xmlns:a16="http://schemas.microsoft.com/office/drawing/2014/main" id="{38EBF2EF-E62F-FD7D-B37D-1BC534E075D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44" name="AutoShape 3" descr="PT_PIXEL_ENG_1">
          <a:extLst>
            <a:ext uri="{FF2B5EF4-FFF2-40B4-BE49-F238E27FC236}">
              <a16:creationId xmlns:a16="http://schemas.microsoft.com/office/drawing/2014/main" id="{626B5367-81EB-DAEC-F01A-F5D5160EDCA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45" name="AutoShape 4" descr="PT_PIXEL_ENG_1">
          <a:extLst>
            <a:ext uri="{FF2B5EF4-FFF2-40B4-BE49-F238E27FC236}">
              <a16:creationId xmlns:a16="http://schemas.microsoft.com/office/drawing/2014/main" id="{473E8441-3B12-2099-3A57-438B0D17301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46" name="AutoShape 5" descr="PT_PIXEL_ENG_1">
          <a:extLst>
            <a:ext uri="{FF2B5EF4-FFF2-40B4-BE49-F238E27FC236}">
              <a16:creationId xmlns:a16="http://schemas.microsoft.com/office/drawing/2014/main" id="{AC1C3970-4F51-043A-6775-C9DCEB37CD9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47" name="AutoShape 2" descr="PT_PIXEL_ENG_1">
          <a:extLst>
            <a:ext uri="{FF2B5EF4-FFF2-40B4-BE49-F238E27FC236}">
              <a16:creationId xmlns:a16="http://schemas.microsoft.com/office/drawing/2014/main" id="{BA4638B8-863C-C7AB-8D7D-49E3FBBE769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48" name="AutoShape 3" descr="PT_PIXEL_ENG_1">
          <a:extLst>
            <a:ext uri="{FF2B5EF4-FFF2-40B4-BE49-F238E27FC236}">
              <a16:creationId xmlns:a16="http://schemas.microsoft.com/office/drawing/2014/main" id="{FE6B306D-F972-77BC-6210-C43AD186326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49" name="AutoShape 4" descr="PT_PIXEL_ENG_1">
          <a:extLst>
            <a:ext uri="{FF2B5EF4-FFF2-40B4-BE49-F238E27FC236}">
              <a16:creationId xmlns:a16="http://schemas.microsoft.com/office/drawing/2014/main" id="{59B4B578-453F-D2FD-1D80-FFDE9985782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50" name="AutoShape 5" descr="PT_PIXEL_ENG_1">
          <a:extLst>
            <a:ext uri="{FF2B5EF4-FFF2-40B4-BE49-F238E27FC236}">
              <a16:creationId xmlns:a16="http://schemas.microsoft.com/office/drawing/2014/main" id="{35DFCE53-89DC-E63E-4908-A289C7F6A4D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51" name="AutoShape 2" descr="PT_PIXEL_ENG_1">
          <a:extLst>
            <a:ext uri="{FF2B5EF4-FFF2-40B4-BE49-F238E27FC236}">
              <a16:creationId xmlns:a16="http://schemas.microsoft.com/office/drawing/2014/main" id="{0716D8ED-CBE7-36DB-A516-0CD45C68C4D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52" name="AutoShape 3" descr="PT_PIXEL_ENG_1">
          <a:extLst>
            <a:ext uri="{FF2B5EF4-FFF2-40B4-BE49-F238E27FC236}">
              <a16:creationId xmlns:a16="http://schemas.microsoft.com/office/drawing/2014/main" id="{4A5934B3-68BA-955E-AC14-2EC2042CD7E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53" name="AutoShape 4" descr="PT_PIXEL_ENG_1">
          <a:extLst>
            <a:ext uri="{FF2B5EF4-FFF2-40B4-BE49-F238E27FC236}">
              <a16:creationId xmlns:a16="http://schemas.microsoft.com/office/drawing/2014/main" id="{16621E16-B528-17B0-1305-936F8046DE6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54" name="AutoShape 5" descr="PT_PIXEL_ENG_1">
          <a:extLst>
            <a:ext uri="{FF2B5EF4-FFF2-40B4-BE49-F238E27FC236}">
              <a16:creationId xmlns:a16="http://schemas.microsoft.com/office/drawing/2014/main" id="{083396E9-21C9-7E90-FFCC-90F27A9FCD9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55" name="AutoShape 2" descr="PT_PIXEL_ENG_1">
          <a:extLst>
            <a:ext uri="{FF2B5EF4-FFF2-40B4-BE49-F238E27FC236}">
              <a16:creationId xmlns:a16="http://schemas.microsoft.com/office/drawing/2014/main" id="{AD9DADE5-70E8-8DD8-0804-BD5F510961A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56" name="AutoShape 3" descr="PT_PIXEL_ENG_1">
          <a:extLst>
            <a:ext uri="{FF2B5EF4-FFF2-40B4-BE49-F238E27FC236}">
              <a16:creationId xmlns:a16="http://schemas.microsoft.com/office/drawing/2014/main" id="{2CC5328E-A273-18A0-2547-B0AA73311A0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84657" name="AutoShape 4" descr="PT_PIXEL_ENG_1">
          <a:extLst>
            <a:ext uri="{FF2B5EF4-FFF2-40B4-BE49-F238E27FC236}">
              <a16:creationId xmlns:a16="http://schemas.microsoft.com/office/drawing/2014/main" id="{DDABF38C-74C8-EDDE-FF6F-087CBD038A4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84658" name="AutoShape 5" descr="PT_PIXEL_ENG_1">
          <a:extLst>
            <a:ext uri="{FF2B5EF4-FFF2-40B4-BE49-F238E27FC236}">
              <a16:creationId xmlns:a16="http://schemas.microsoft.com/office/drawing/2014/main" id="{63529B6F-0EE9-275E-3FFB-836950CD88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59" name="AutoShape 2" descr="PT_PIXEL_ENG_1">
          <a:extLst>
            <a:ext uri="{FF2B5EF4-FFF2-40B4-BE49-F238E27FC236}">
              <a16:creationId xmlns:a16="http://schemas.microsoft.com/office/drawing/2014/main" id="{0C9FAFC9-3F0A-FE66-32D5-34E52D37FE2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60" name="AutoShape 3" descr="PT_PIXEL_ENG_1">
          <a:extLst>
            <a:ext uri="{FF2B5EF4-FFF2-40B4-BE49-F238E27FC236}">
              <a16:creationId xmlns:a16="http://schemas.microsoft.com/office/drawing/2014/main" id="{0E1F090A-7402-7A62-C1C1-107553F8EBF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61" name="AutoShape 4" descr="PT_PIXEL_ENG_1">
          <a:extLst>
            <a:ext uri="{FF2B5EF4-FFF2-40B4-BE49-F238E27FC236}">
              <a16:creationId xmlns:a16="http://schemas.microsoft.com/office/drawing/2014/main" id="{5DCA4577-16B0-4572-3C26-4CCBDE76774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62" name="AutoShape 5" descr="PT_PIXEL_ENG_1">
          <a:extLst>
            <a:ext uri="{FF2B5EF4-FFF2-40B4-BE49-F238E27FC236}">
              <a16:creationId xmlns:a16="http://schemas.microsoft.com/office/drawing/2014/main" id="{2DF072D8-B11A-057A-6718-F0AA83E05E7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63" name="AutoShape 2" descr="PT_PIXEL_ENG_1">
          <a:extLst>
            <a:ext uri="{FF2B5EF4-FFF2-40B4-BE49-F238E27FC236}">
              <a16:creationId xmlns:a16="http://schemas.microsoft.com/office/drawing/2014/main" id="{0E348697-3ABC-660E-CE23-7083BBF6FFC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64" name="AutoShape 3" descr="PT_PIXEL_ENG_1">
          <a:extLst>
            <a:ext uri="{FF2B5EF4-FFF2-40B4-BE49-F238E27FC236}">
              <a16:creationId xmlns:a16="http://schemas.microsoft.com/office/drawing/2014/main" id="{8D0B9AC5-51B4-8B4E-69D8-F96409CC722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65" name="AutoShape 4" descr="PT_PIXEL_ENG_1">
          <a:extLst>
            <a:ext uri="{FF2B5EF4-FFF2-40B4-BE49-F238E27FC236}">
              <a16:creationId xmlns:a16="http://schemas.microsoft.com/office/drawing/2014/main" id="{33A737B9-58B0-12DB-DB56-8F08BAE2576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66" name="AutoShape 5" descr="PT_PIXEL_ENG_1">
          <a:extLst>
            <a:ext uri="{FF2B5EF4-FFF2-40B4-BE49-F238E27FC236}">
              <a16:creationId xmlns:a16="http://schemas.microsoft.com/office/drawing/2014/main" id="{628CCBE2-B513-9AB0-970D-ECF9F35E1C0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67" name="AutoShape 2" descr="PT_PIXEL_ENG_1">
          <a:extLst>
            <a:ext uri="{FF2B5EF4-FFF2-40B4-BE49-F238E27FC236}">
              <a16:creationId xmlns:a16="http://schemas.microsoft.com/office/drawing/2014/main" id="{BCA37515-B9F1-D226-AFC1-223C75DFB34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68" name="AutoShape 3" descr="PT_PIXEL_ENG_1">
          <a:extLst>
            <a:ext uri="{FF2B5EF4-FFF2-40B4-BE49-F238E27FC236}">
              <a16:creationId xmlns:a16="http://schemas.microsoft.com/office/drawing/2014/main" id="{8AD316D4-43BD-8532-0090-A6FA8ED4828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69" name="AutoShape 4" descr="PT_PIXEL_ENG_1">
          <a:extLst>
            <a:ext uri="{FF2B5EF4-FFF2-40B4-BE49-F238E27FC236}">
              <a16:creationId xmlns:a16="http://schemas.microsoft.com/office/drawing/2014/main" id="{80A5DCD3-1899-92AE-E9DA-9754F12FFAB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70" name="AutoShape 5" descr="PT_PIXEL_ENG_1">
          <a:extLst>
            <a:ext uri="{FF2B5EF4-FFF2-40B4-BE49-F238E27FC236}">
              <a16:creationId xmlns:a16="http://schemas.microsoft.com/office/drawing/2014/main" id="{C2D6FE56-0805-C38C-CD77-00DFD5DEA15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71" name="AutoShape 2" descr="PT_PIXEL_ENG_1">
          <a:extLst>
            <a:ext uri="{FF2B5EF4-FFF2-40B4-BE49-F238E27FC236}">
              <a16:creationId xmlns:a16="http://schemas.microsoft.com/office/drawing/2014/main" id="{E9461539-1B02-1CBB-FB8C-E132EA5471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72" name="AutoShape 3" descr="PT_PIXEL_ENG_1">
          <a:extLst>
            <a:ext uri="{FF2B5EF4-FFF2-40B4-BE49-F238E27FC236}">
              <a16:creationId xmlns:a16="http://schemas.microsoft.com/office/drawing/2014/main" id="{F5D1873B-580D-29DF-D6CA-A6B67823186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73" name="AutoShape 4" descr="PT_PIXEL_ENG_1">
          <a:extLst>
            <a:ext uri="{FF2B5EF4-FFF2-40B4-BE49-F238E27FC236}">
              <a16:creationId xmlns:a16="http://schemas.microsoft.com/office/drawing/2014/main" id="{8B21DAD8-C4AC-E322-9C08-A31473E632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74" name="AutoShape 5" descr="PT_PIXEL_ENG_1">
          <a:extLst>
            <a:ext uri="{FF2B5EF4-FFF2-40B4-BE49-F238E27FC236}">
              <a16:creationId xmlns:a16="http://schemas.microsoft.com/office/drawing/2014/main" id="{34FCF6F8-F3F5-FF26-5853-684D65AF069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75" name="AutoShape 2" descr="PT_PIXEL_ENG_1">
          <a:extLst>
            <a:ext uri="{FF2B5EF4-FFF2-40B4-BE49-F238E27FC236}">
              <a16:creationId xmlns:a16="http://schemas.microsoft.com/office/drawing/2014/main" id="{C3E1B442-E290-16E9-D377-1BBDB68581A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76" name="AutoShape 3" descr="PT_PIXEL_ENG_1">
          <a:extLst>
            <a:ext uri="{FF2B5EF4-FFF2-40B4-BE49-F238E27FC236}">
              <a16:creationId xmlns:a16="http://schemas.microsoft.com/office/drawing/2014/main" id="{7015DCBE-C843-BB25-8E28-EF10339C00E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77" name="AutoShape 4" descr="PT_PIXEL_ENG_1">
          <a:extLst>
            <a:ext uri="{FF2B5EF4-FFF2-40B4-BE49-F238E27FC236}">
              <a16:creationId xmlns:a16="http://schemas.microsoft.com/office/drawing/2014/main" id="{B63BA62A-5CA9-ADDB-3197-39DF840779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78" name="AutoShape 5" descr="PT_PIXEL_ENG_1">
          <a:extLst>
            <a:ext uri="{FF2B5EF4-FFF2-40B4-BE49-F238E27FC236}">
              <a16:creationId xmlns:a16="http://schemas.microsoft.com/office/drawing/2014/main" id="{FB9D7435-4644-5BA4-4BEF-C01BAC1C208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79" name="AutoShape 2" descr="PT_PIXEL_ENG_1">
          <a:extLst>
            <a:ext uri="{FF2B5EF4-FFF2-40B4-BE49-F238E27FC236}">
              <a16:creationId xmlns:a16="http://schemas.microsoft.com/office/drawing/2014/main" id="{3E2B970F-8704-5E9A-AD16-4435C5E0F6E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80" name="AutoShape 3" descr="PT_PIXEL_ENG_1">
          <a:extLst>
            <a:ext uri="{FF2B5EF4-FFF2-40B4-BE49-F238E27FC236}">
              <a16:creationId xmlns:a16="http://schemas.microsoft.com/office/drawing/2014/main" id="{21886B60-CB6A-603C-9757-1B9686098C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81" name="AutoShape 4" descr="PT_PIXEL_ENG_1">
          <a:extLst>
            <a:ext uri="{FF2B5EF4-FFF2-40B4-BE49-F238E27FC236}">
              <a16:creationId xmlns:a16="http://schemas.microsoft.com/office/drawing/2014/main" id="{E9C35618-1B08-006D-3C8B-EF057DC28CD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82" name="AutoShape 5" descr="PT_PIXEL_ENG_1">
          <a:extLst>
            <a:ext uri="{FF2B5EF4-FFF2-40B4-BE49-F238E27FC236}">
              <a16:creationId xmlns:a16="http://schemas.microsoft.com/office/drawing/2014/main" id="{FBF19DED-83CB-6F98-B76D-2B6ED9FE79D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83" name="AutoShape 2" descr="PT_PIXEL_ENG_1">
          <a:extLst>
            <a:ext uri="{FF2B5EF4-FFF2-40B4-BE49-F238E27FC236}">
              <a16:creationId xmlns:a16="http://schemas.microsoft.com/office/drawing/2014/main" id="{FE3999D0-3DCE-D458-9ACA-001A956533A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84" name="AutoShape 3" descr="PT_PIXEL_ENG_1">
          <a:extLst>
            <a:ext uri="{FF2B5EF4-FFF2-40B4-BE49-F238E27FC236}">
              <a16:creationId xmlns:a16="http://schemas.microsoft.com/office/drawing/2014/main" id="{68C82E37-C4E4-00D0-EB2F-945E26B5CE7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85" name="AutoShape 4" descr="PT_PIXEL_ENG_1">
          <a:extLst>
            <a:ext uri="{FF2B5EF4-FFF2-40B4-BE49-F238E27FC236}">
              <a16:creationId xmlns:a16="http://schemas.microsoft.com/office/drawing/2014/main" id="{8DCDBD2B-4845-85B3-2011-60CF05ABF28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86" name="AutoShape 5" descr="PT_PIXEL_ENG_1">
          <a:extLst>
            <a:ext uri="{FF2B5EF4-FFF2-40B4-BE49-F238E27FC236}">
              <a16:creationId xmlns:a16="http://schemas.microsoft.com/office/drawing/2014/main" id="{A62FACEE-7936-645C-A2AB-82B2CD1C3B5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87" name="AutoShape 2" descr="PT_PIXEL_ENG_1">
          <a:extLst>
            <a:ext uri="{FF2B5EF4-FFF2-40B4-BE49-F238E27FC236}">
              <a16:creationId xmlns:a16="http://schemas.microsoft.com/office/drawing/2014/main" id="{1B07B6D6-20FA-6233-398F-EDEA277922A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88" name="AutoShape 3" descr="PT_PIXEL_ENG_1">
          <a:extLst>
            <a:ext uri="{FF2B5EF4-FFF2-40B4-BE49-F238E27FC236}">
              <a16:creationId xmlns:a16="http://schemas.microsoft.com/office/drawing/2014/main" id="{00D4D62F-B00C-A9D6-416D-401C9DE0149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89" name="AutoShape 4" descr="PT_PIXEL_ENG_1">
          <a:extLst>
            <a:ext uri="{FF2B5EF4-FFF2-40B4-BE49-F238E27FC236}">
              <a16:creationId xmlns:a16="http://schemas.microsoft.com/office/drawing/2014/main" id="{6C93A6F5-12DE-28C6-173C-B59E50BF2AD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90" name="AutoShape 5" descr="PT_PIXEL_ENG_1">
          <a:extLst>
            <a:ext uri="{FF2B5EF4-FFF2-40B4-BE49-F238E27FC236}">
              <a16:creationId xmlns:a16="http://schemas.microsoft.com/office/drawing/2014/main" id="{60832937-0B25-CFC9-0B20-49D03CA1031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91" name="AutoShape 2" descr="PT_PIXEL_ENG_1">
          <a:extLst>
            <a:ext uri="{FF2B5EF4-FFF2-40B4-BE49-F238E27FC236}">
              <a16:creationId xmlns:a16="http://schemas.microsoft.com/office/drawing/2014/main" id="{FF94FF88-17CE-AE89-9227-A3B163052CD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92" name="AutoShape 3" descr="PT_PIXEL_ENG_1">
          <a:extLst>
            <a:ext uri="{FF2B5EF4-FFF2-40B4-BE49-F238E27FC236}">
              <a16:creationId xmlns:a16="http://schemas.microsoft.com/office/drawing/2014/main" id="{84895162-06D4-045C-5283-8B9208C0E0C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93" name="AutoShape 4" descr="PT_PIXEL_ENG_1">
          <a:extLst>
            <a:ext uri="{FF2B5EF4-FFF2-40B4-BE49-F238E27FC236}">
              <a16:creationId xmlns:a16="http://schemas.microsoft.com/office/drawing/2014/main" id="{09C5358C-77AA-B88F-FD5C-5600B9B85B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94" name="AutoShape 5" descr="PT_PIXEL_ENG_1">
          <a:extLst>
            <a:ext uri="{FF2B5EF4-FFF2-40B4-BE49-F238E27FC236}">
              <a16:creationId xmlns:a16="http://schemas.microsoft.com/office/drawing/2014/main" id="{0B00CD1C-76BB-9FFA-4F26-3E44B246512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95" name="AutoShape 2" descr="PT_PIXEL_ENG_1">
          <a:extLst>
            <a:ext uri="{FF2B5EF4-FFF2-40B4-BE49-F238E27FC236}">
              <a16:creationId xmlns:a16="http://schemas.microsoft.com/office/drawing/2014/main" id="{B08786A9-5D57-BB1C-08DE-7C403B7EDC9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96" name="AutoShape 3" descr="PT_PIXEL_ENG_1">
          <a:extLst>
            <a:ext uri="{FF2B5EF4-FFF2-40B4-BE49-F238E27FC236}">
              <a16:creationId xmlns:a16="http://schemas.microsoft.com/office/drawing/2014/main" id="{1C99F825-D84C-8885-1123-E7D6B96CFE0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97" name="AutoShape 4" descr="PT_PIXEL_ENG_1">
          <a:extLst>
            <a:ext uri="{FF2B5EF4-FFF2-40B4-BE49-F238E27FC236}">
              <a16:creationId xmlns:a16="http://schemas.microsoft.com/office/drawing/2014/main" id="{DD5A4B74-421E-B2B7-1294-469FFDA239A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698" name="AutoShape 5" descr="PT_PIXEL_ENG_1">
          <a:extLst>
            <a:ext uri="{FF2B5EF4-FFF2-40B4-BE49-F238E27FC236}">
              <a16:creationId xmlns:a16="http://schemas.microsoft.com/office/drawing/2014/main" id="{F1A803F6-188C-76D3-514F-D1271D053FE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699" name="AutoShape 2" descr="PT_PIXEL_ENG_1">
          <a:extLst>
            <a:ext uri="{FF2B5EF4-FFF2-40B4-BE49-F238E27FC236}">
              <a16:creationId xmlns:a16="http://schemas.microsoft.com/office/drawing/2014/main" id="{795225DB-C83B-A774-C005-0FF35B3BE7F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00" name="AutoShape 3" descr="PT_PIXEL_ENG_1">
          <a:extLst>
            <a:ext uri="{FF2B5EF4-FFF2-40B4-BE49-F238E27FC236}">
              <a16:creationId xmlns:a16="http://schemas.microsoft.com/office/drawing/2014/main" id="{E113A722-DD66-D95D-990B-5DBAA84B5E9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01" name="AutoShape 4" descr="PT_PIXEL_ENG_1">
          <a:extLst>
            <a:ext uri="{FF2B5EF4-FFF2-40B4-BE49-F238E27FC236}">
              <a16:creationId xmlns:a16="http://schemas.microsoft.com/office/drawing/2014/main" id="{901A5D1A-2639-C45F-DFA2-70045E6B642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02" name="AutoShape 5" descr="PT_PIXEL_ENG_1">
          <a:extLst>
            <a:ext uri="{FF2B5EF4-FFF2-40B4-BE49-F238E27FC236}">
              <a16:creationId xmlns:a16="http://schemas.microsoft.com/office/drawing/2014/main" id="{6A65A696-DB4A-12B3-6C0E-6016B1FE2BC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03" name="AutoShape 2" descr="PT_PIXEL_ENG_1">
          <a:extLst>
            <a:ext uri="{FF2B5EF4-FFF2-40B4-BE49-F238E27FC236}">
              <a16:creationId xmlns:a16="http://schemas.microsoft.com/office/drawing/2014/main" id="{16653575-9D41-932E-83E7-1A0A0A65A45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04" name="AutoShape 3" descr="PT_PIXEL_ENG_1">
          <a:extLst>
            <a:ext uri="{FF2B5EF4-FFF2-40B4-BE49-F238E27FC236}">
              <a16:creationId xmlns:a16="http://schemas.microsoft.com/office/drawing/2014/main" id="{56B6F544-E51D-7D57-803A-A5319B58CA7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05" name="AutoShape 4" descr="PT_PIXEL_ENG_1">
          <a:extLst>
            <a:ext uri="{FF2B5EF4-FFF2-40B4-BE49-F238E27FC236}">
              <a16:creationId xmlns:a16="http://schemas.microsoft.com/office/drawing/2014/main" id="{7F485FA4-EF88-2D1F-8F90-94517A348DA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06" name="AutoShape 5" descr="PT_PIXEL_ENG_1">
          <a:extLst>
            <a:ext uri="{FF2B5EF4-FFF2-40B4-BE49-F238E27FC236}">
              <a16:creationId xmlns:a16="http://schemas.microsoft.com/office/drawing/2014/main" id="{44AB4EC3-3303-E89D-AACE-2D53356E2F3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07" name="AutoShape 2" descr="PT_PIXEL_ENG_1">
          <a:extLst>
            <a:ext uri="{FF2B5EF4-FFF2-40B4-BE49-F238E27FC236}">
              <a16:creationId xmlns:a16="http://schemas.microsoft.com/office/drawing/2014/main" id="{3975DCAF-A80D-DF54-1B81-051D9680F26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08" name="AutoShape 3" descr="PT_PIXEL_ENG_1">
          <a:extLst>
            <a:ext uri="{FF2B5EF4-FFF2-40B4-BE49-F238E27FC236}">
              <a16:creationId xmlns:a16="http://schemas.microsoft.com/office/drawing/2014/main" id="{9A4EBE41-1F27-6AEB-E824-52B0F2BC1D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09" name="AutoShape 4" descr="PT_PIXEL_ENG_1">
          <a:extLst>
            <a:ext uri="{FF2B5EF4-FFF2-40B4-BE49-F238E27FC236}">
              <a16:creationId xmlns:a16="http://schemas.microsoft.com/office/drawing/2014/main" id="{65FEFA4E-7242-CE6A-4E88-296487C0344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10" name="AutoShape 5" descr="PT_PIXEL_ENG_1">
          <a:extLst>
            <a:ext uri="{FF2B5EF4-FFF2-40B4-BE49-F238E27FC236}">
              <a16:creationId xmlns:a16="http://schemas.microsoft.com/office/drawing/2014/main" id="{DF7BF8A8-53FC-54D4-5613-290C960FACA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11" name="AutoShape 2" descr="PT_PIXEL_ENG_1">
          <a:extLst>
            <a:ext uri="{FF2B5EF4-FFF2-40B4-BE49-F238E27FC236}">
              <a16:creationId xmlns:a16="http://schemas.microsoft.com/office/drawing/2014/main" id="{27210134-A515-5A5F-F174-D2051B9A40A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12" name="AutoShape 3" descr="PT_PIXEL_ENG_1">
          <a:extLst>
            <a:ext uri="{FF2B5EF4-FFF2-40B4-BE49-F238E27FC236}">
              <a16:creationId xmlns:a16="http://schemas.microsoft.com/office/drawing/2014/main" id="{9CCDA6F1-A081-D6A3-CDD6-F25DB92A473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13" name="AutoShape 4" descr="PT_PIXEL_ENG_1">
          <a:extLst>
            <a:ext uri="{FF2B5EF4-FFF2-40B4-BE49-F238E27FC236}">
              <a16:creationId xmlns:a16="http://schemas.microsoft.com/office/drawing/2014/main" id="{439044A9-C6B4-78C6-B1F4-9D4777FF947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14" name="AutoShape 5" descr="PT_PIXEL_ENG_1">
          <a:extLst>
            <a:ext uri="{FF2B5EF4-FFF2-40B4-BE49-F238E27FC236}">
              <a16:creationId xmlns:a16="http://schemas.microsoft.com/office/drawing/2014/main" id="{BA6A8C76-FC6E-BA4F-972C-F2381428075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15" name="AutoShape 2" descr="PT_PIXEL_ENG_1">
          <a:extLst>
            <a:ext uri="{FF2B5EF4-FFF2-40B4-BE49-F238E27FC236}">
              <a16:creationId xmlns:a16="http://schemas.microsoft.com/office/drawing/2014/main" id="{216855C1-566D-E470-48E7-487E1BFE6C4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16" name="AutoShape 3" descr="PT_PIXEL_ENG_1">
          <a:extLst>
            <a:ext uri="{FF2B5EF4-FFF2-40B4-BE49-F238E27FC236}">
              <a16:creationId xmlns:a16="http://schemas.microsoft.com/office/drawing/2014/main" id="{15E86987-62D1-A21F-1D9B-7C775AF9550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17" name="AutoShape 4" descr="PT_PIXEL_ENG_1">
          <a:extLst>
            <a:ext uri="{FF2B5EF4-FFF2-40B4-BE49-F238E27FC236}">
              <a16:creationId xmlns:a16="http://schemas.microsoft.com/office/drawing/2014/main" id="{E3703277-5615-E6A0-3037-E18E588A852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18" name="AutoShape 5" descr="PT_PIXEL_ENG_1">
          <a:extLst>
            <a:ext uri="{FF2B5EF4-FFF2-40B4-BE49-F238E27FC236}">
              <a16:creationId xmlns:a16="http://schemas.microsoft.com/office/drawing/2014/main" id="{140C195F-65FF-1547-8F93-D43D67B6DC5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19" name="AutoShape 2" descr="PT_PIXEL_ENG_1">
          <a:extLst>
            <a:ext uri="{FF2B5EF4-FFF2-40B4-BE49-F238E27FC236}">
              <a16:creationId xmlns:a16="http://schemas.microsoft.com/office/drawing/2014/main" id="{7A0B019D-C01D-A298-20A0-58A76F5FDDA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20" name="AutoShape 3" descr="PT_PIXEL_ENG_1">
          <a:extLst>
            <a:ext uri="{FF2B5EF4-FFF2-40B4-BE49-F238E27FC236}">
              <a16:creationId xmlns:a16="http://schemas.microsoft.com/office/drawing/2014/main" id="{996F27B0-978B-A85F-8678-39696112876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21" name="AutoShape 4" descr="PT_PIXEL_ENG_1">
          <a:extLst>
            <a:ext uri="{FF2B5EF4-FFF2-40B4-BE49-F238E27FC236}">
              <a16:creationId xmlns:a16="http://schemas.microsoft.com/office/drawing/2014/main" id="{F2114E25-5282-1693-0D34-D36A63460E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22" name="AutoShape 5" descr="PT_PIXEL_ENG_1">
          <a:extLst>
            <a:ext uri="{FF2B5EF4-FFF2-40B4-BE49-F238E27FC236}">
              <a16:creationId xmlns:a16="http://schemas.microsoft.com/office/drawing/2014/main" id="{4C0EEC1D-8A6A-0DA4-E09D-5CA743A12D6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23" name="AutoShape 2" descr="PT_PIXEL_ENG_1">
          <a:extLst>
            <a:ext uri="{FF2B5EF4-FFF2-40B4-BE49-F238E27FC236}">
              <a16:creationId xmlns:a16="http://schemas.microsoft.com/office/drawing/2014/main" id="{132EC2BA-0864-5F19-1D6A-38E96370477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24" name="AutoShape 3" descr="PT_PIXEL_ENG_1">
          <a:extLst>
            <a:ext uri="{FF2B5EF4-FFF2-40B4-BE49-F238E27FC236}">
              <a16:creationId xmlns:a16="http://schemas.microsoft.com/office/drawing/2014/main" id="{793471CA-A271-1971-E5B5-CD0B971AE1A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25" name="AutoShape 4" descr="PT_PIXEL_ENG_1">
          <a:extLst>
            <a:ext uri="{FF2B5EF4-FFF2-40B4-BE49-F238E27FC236}">
              <a16:creationId xmlns:a16="http://schemas.microsoft.com/office/drawing/2014/main" id="{1B9A30E5-2B14-258F-6E89-B4F43D7B6C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26" name="AutoShape 5" descr="PT_PIXEL_ENG_1">
          <a:extLst>
            <a:ext uri="{FF2B5EF4-FFF2-40B4-BE49-F238E27FC236}">
              <a16:creationId xmlns:a16="http://schemas.microsoft.com/office/drawing/2014/main" id="{5ADF08FC-0FF6-A507-06D2-9288D984098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27" name="AutoShape 2" descr="PT_PIXEL_ENG_1">
          <a:extLst>
            <a:ext uri="{FF2B5EF4-FFF2-40B4-BE49-F238E27FC236}">
              <a16:creationId xmlns:a16="http://schemas.microsoft.com/office/drawing/2014/main" id="{F0EF0BD0-B176-79C1-A0E7-C19DD633B67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28" name="AutoShape 3" descr="PT_PIXEL_ENG_1">
          <a:extLst>
            <a:ext uri="{FF2B5EF4-FFF2-40B4-BE49-F238E27FC236}">
              <a16:creationId xmlns:a16="http://schemas.microsoft.com/office/drawing/2014/main" id="{255AEADC-36A5-A466-3162-4654723100B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29" name="AutoShape 4" descr="PT_PIXEL_ENG_1">
          <a:extLst>
            <a:ext uri="{FF2B5EF4-FFF2-40B4-BE49-F238E27FC236}">
              <a16:creationId xmlns:a16="http://schemas.microsoft.com/office/drawing/2014/main" id="{DF645072-7ABF-6734-2925-E65B8E043FA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30" name="AutoShape 5" descr="PT_PIXEL_ENG_1">
          <a:extLst>
            <a:ext uri="{FF2B5EF4-FFF2-40B4-BE49-F238E27FC236}">
              <a16:creationId xmlns:a16="http://schemas.microsoft.com/office/drawing/2014/main" id="{4FAF9AB6-DF4D-20EA-9990-A73BFB95158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31" name="AutoShape 2" descr="PT_PIXEL_ENG_1">
          <a:extLst>
            <a:ext uri="{FF2B5EF4-FFF2-40B4-BE49-F238E27FC236}">
              <a16:creationId xmlns:a16="http://schemas.microsoft.com/office/drawing/2014/main" id="{ED380FCE-3B7F-5FFC-F89A-E6DE52E7947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32" name="AutoShape 3" descr="PT_PIXEL_ENG_1">
          <a:extLst>
            <a:ext uri="{FF2B5EF4-FFF2-40B4-BE49-F238E27FC236}">
              <a16:creationId xmlns:a16="http://schemas.microsoft.com/office/drawing/2014/main" id="{8CFB2317-86CB-4DC9-7F34-98DA0B71098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33" name="AutoShape 4" descr="PT_PIXEL_ENG_1">
          <a:extLst>
            <a:ext uri="{FF2B5EF4-FFF2-40B4-BE49-F238E27FC236}">
              <a16:creationId xmlns:a16="http://schemas.microsoft.com/office/drawing/2014/main" id="{0C4CD7BF-0640-18A1-7EFB-045A6E952C1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34" name="AutoShape 5" descr="PT_PIXEL_ENG_1">
          <a:extLst>
            <a:ext uri="{FF2B5EF4-FFF2-40B4-BE49-F238E27FC236}">
              <a16:creationId xmlns:a16="http://schemas.microsoft.com/office/drawing/2014/main" id="{C5DF8940-9415-47AA-F5DC-1206631A5F4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35" name="AutoShape 2" descr="PT_PIXEL_ENG_1">
          <a:extLst>
            <a:ext uri="{FF2B5EF4-FFF2-40B4-BE49-F238E27FC236}">
              <a16:creationId xmlns:a16="http://schemas.microsoft.com/office/drawing/2014/main" id="{E08EB934-B271-A8EE-A22A-BE691EF4344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36" name="AutoShape 3" descr="PT_PIXEL_ENG_1">
          <a:extLst>
            <a:ext uri="{FF2B5EF4-FFF2-40B4-BE49-F238E27FC236}">
              <a16:creationId xmlns:a16="http://schemas.microsoft.com/office/drawing/2014/main" id="{F522F306-FACF-0C37-1337-5CBC64E61D1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37" name="AutoShape 4" descr="PT_PIXEL_ENG_1">
          <a:extLst>
            <a:ext uri="{FF2B5EF4-FFF2-40B4-BE49-F238E27FC236}">
              <a16:creationId xmlns:a16="http://schemas.microsoft.com/office/drawing/2014/main" id="{70C12309-F7A8-1ADB-1C91-29AAE7F0B81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38" name="AutoShape 5" descr="PT_PIXEL_ENG_1">
          <a:extLst>
            <a:ext uri="{FF2B5EF4-FFF2-40B4-BE49-F238E27FC236}">
              <a16:creationId xmlns:a16="http://schemas.microsoft.com/office/drawing/2014/main" id="{FB2ED92E-D74D-B476-2109-3309EE6B49A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39" name="AutoShape 2" descr="PT_PIXEL_ENG_1">
          <a:extLst>
            <a:ext uri="{FF2B5EF4-FFF2-40B4-BE49-F238E27FC236}">
              <a16:creationId xmlns:a16="http://schemas.microsoft.com/office/drawing/2014/main" id="{BC817A96-3877-7543-96D7-F7317CA77A1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40" name="AutoShape 3" descr="PT_PIXEL_ENG_1">
          <a:extLst>
            <a:ext uri="{FF2B5EF4-FFF2-40B4-BE49-F238E27FC236}">
              <a16:creationId xmlns:a16="http://schemas.microsoft.com/office/drawing/2014/main" id="{F832CD50-581A-FC30-717A-CCEB0712602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41" name="AutoShape 4" descr="PT_PIXEL_ENG_1">
          <a:extLst>
            <a:ext uri="{FF2B5EF4-FFF2-40B4-BE49-F238E27FC236}">
              <a16:creationId xmlns:a16="http://schemas.microsoft.com/office/drawing/2014/main" id="{41403111-B92D-D7E6-D88F-2339BE664D7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42" name="AutoShape 5" descr="PT_PIXEL_ENG_1">
          <a:extLst>
            <a:ext uri="{FF2B5EF4-FFF2-40B4-BE49-F238E27FC236}">
              <a16:creationId xmlns:a16="http://schemas.microsoft.com/office/drawing/2014/main" id="{A6CCB7B8-1021-30B2-1D2C-096A60EF7D1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43" name="AutoShape 2" descr="PT_PIXEL_ENG_1">
          <a:extLst>
            <a:ext uri="{FF2B5EF4-FFF2-40B4-BE49-F238E27FC236}">
              <a16:creationId xmlns:a16="http://schemas.microsoft.com/office/drawing/2014/main" id="{DCF2005C-BF78-83EA-A1EA-1348C14E3D4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44" name="AutoShape 3" descr="PT_PIXEL_ENG_1">
          <a:extLst>
            <a:ext uri="{FF2B5EF4-FFF2-40B4-BE49-F238E27FC236}">
              <a16:creationId xmlns:a16="http://schemas.microsoft.com/office/drawing/2014/main" id="{43802900-9F30-A598-F900-864327973C2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45" name="AutoShape 4" descr="PT_PIXEL_ENG_1">
          <a:extLst>
            <a:ext uri="{FF2B5EF4-FFF2-40B4-BE49-F238E27FC236}">
              <a16:creationId xmlns:a16="http://schemas.microsoft.com/office/drawing/2014/main" id="{16824CBF-0454-1551-C2AD-19ED1891A70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46" name="AutoShape 5" descr="PT_PIXEL_ENG_1">
          <a:extLst>
            <a:ext uri="{FF2B5EF4-FFF2-40B4-BE49-F238E27FC236}">
              <a16:creationId xmlns:a16="http://schemas.microsoft.com/office/drawing/2014/main" id="{E1F554E0-021D-90FE-CA8D-DA522FBEBD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47" name="AutoShape 2" descr="PT_PIXEL_ENG_1">
          <a:extLst>
            <a:ext uri="{FF2B5EF4-FFF2-40B4-BE49-F238E27FC236}">
              <a16:creationId xmlns:a16="http://schemas.microsoft.com/office/drawing/2014/main" id="{917BC3AA-0596-6616-4D4D-685AB4F2BF2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48" name="AutoShape 3" descr="PT_PIXEL_ENG_1">
          <a:extLst>
            <a:ext uri="{FF2B5EF4-FFF2-40B4-BE49-F238E27FC236}">
              <a16:creationId xmlns:a16="http://schemas.microsoft.com/office/drawing/2014/main" id="{EDCAD897-D183-D7E3-CDF8-03086BEAA90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749" name="AutoShape 4" descr="PT_PIXEL_ENG_1">
          <a:extLst>
            <a:ext uri="{FF2B5EF4-FFF2-40B4-BE49-F238E27FC236}">
              <a16:creationId xmlns:a16="http://schemas.microsoft.com/office/drawing/2014/main" id="{68529D71-EB25-98AE-3270-C7DA8CABAF2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4750" name="AutoShape 5" descr="PT_PIXEL_ENG_1">
          <a:extLst>
            <a:ext uri="{FF2B5EF4-FFF2-40B4-BE49-F238E27FC236}">
              <a16:creationId xmlns:a16="http://schemas.microsoft.com/office/drawing/2014/main" id="{F1865C7A-86D4-E5E0-B09B-C38C13E28A4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1130300</xdr:colOff>
      <xdr:row>68</xdr:row>
      <xdr:rowOff>0</xdr:rowOff>
    </xdr:from>
    <xdr:to>
      <xdr:col>1</xdr:col>
      <xdr:colOff>1440391</xdr:colOff>
      <xdr:row>70</xdr:row>
      <xdr:rowOff>9525</xdr:rowOff>
    </xdr:to>
    <xdr:sp macro="" textlink="">
      <xdr:nvSpPr>
        <xdr:cNvPr id="20184751" name="AutoShape 8" descr="Show next row (inactive button)">
          <a:extLst>
            <a:ext uri="{FF2B5EF4-FFF2-40B4-BE49-F238E27FC236}">
              <a16:creationId xmlns:a16="http://schemas.microsoft.com/office/drawing/2014/main" id="{297E8BEE-6564-7D7A-A404-732DE697EE69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390900"/>
          <a:ext cx="3048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</xdr:row>
      <xdr:rowOff>6350</xdr:rowOff>
    </xdr:from>
    <xdr:to>
      <xdr:col>2</xdr:col>
      <xdr:colOff>409575</xdr:colOff>
      <xdr:row>8</xdr:row>
      <xdr:rowOff>0</xdr:rowOff>
    </xdr:to>
    <xdr:sp macro="" textlink="">
      <xdr:nvSpPr>
        <xdr:cNvPr id="20184752" name="AutoShape 1" descr="PT_PIXEL_ENG_1">
          <a:extLst>
            <a:ext uri="{FF2B5EF4-FFF2-40B4-BE49-F238E27FC236}">
              <a16:creationId xmlns:a16="http://schemas.microsoft.com/office/drawing/2014/main" id="{4FEE80F5-A88F-2E6A-CA0A-8925DFC9633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3144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314325</xdr:colOff>
      <xdr:row>8</xdr:row>
      <xdr:rowOff>0</xdr:rowOff>
    </xdr:to>
    <xdr:sp macro="" textlink="">
      <xdr:nvSpPr>
        <xdr:cNvPr id="20184753" name="AutoShape 8" descr="Show next row (inactive button)">
          <a:extLst>
            <a:ext uri="{FF2B5EF4-FFF2-40B4-BE49-F238E27FC236}">
              <a16:creationId xmlns:a16="http://schemas.microsoft.com/office/drawing/2014/main" id="{B40913F3-39BA-8CC8-3F3D-319EE064A66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081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</xdr:row>
      <xdr:rowOff>6350</xdr:rowOff>
    </xdr:from>
    <xdr:to>
      <xdr:col>2</xdr:col>
      <xdr:colOff>409575</xdr:colOff>
      <xdr:row>8</xdr:row>
      <xdr:rowOff>0</xdr:rowOff>
    </xdr:to>
    <xdr:sp macro="" textlink="">
      <xdr:nvSpPr>
        <xdr:cNvPr id="20184754" name="AutoShape 1" descr="PT_PIXEL_ENG_1">
          <a:extLst>
            <a:ext uri="{FF2B5EF4-FFF2-40B4-BE49-F238E27FC236}">
              <a16:creationId xmlns:a16="http://schemas.microsoft.com/office/drawing/2014/main" id="{DFDBA252-1A5B-E5A7-6CB4-90DE3B5C79E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3144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314325</xdr:colOff>
      <xdr:row>8</xdr:row>
      <xdr:rowOff>0</xdr:rowOff>
    </xdr:to>
    <xdr:sp macro="" textlink="">
      <xdr:nvSpPr>
        <xdr:cNvPr id="20184755" name="AutoShape 8" descr="Show next row (inactive button)">
          <a:extLst>
            <a:ext uri="{FF2B5EF4-FFF2-40B4-BE49-F238E27FC236}">
              <a16:creationId xmlns:a16="http://schemas.microsoft.com/office/drawing/2014/main" id="{B0E639B6-77B7-7366-8DE5-DC65C2392D8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081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314325</xdr:colOff>
      <xdr:row>8</xdr:row>
      <xdr:rowOff>0</xdr:rowOff>
    </xdr:to>
    <xdr:sp macro="" textlink="">
      <xdr:nvSpPr>
        <xdr:cNvPr id="20184756" name="AutoShape 8" descr="Show next row (inactive button)">
          <a:extLst>
            <a:ext uri="{FF2B5EF4-FFF2-40B4-BE49-F238E27FC236}">
              <a16:creationId xmlns:a16="http://schemas.microsoft.com/office/drawing/2014/main" id="{35D36B35-7EAB-D9D8-7999-C4032497302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081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7</xdr:row>
      <xdr:rowOff>6350</xdr:rowOff>
    </xdr:from>
    <xdr:to>
      <xdr:col>2</xdr:col>
      <xdr:colOff>409575</xdr:colOff>
      <xdr:row>9</xdr:row>
      <xdr:rowOff>0</xdr:rowOff>
    </xdr:to>
    <xdr:sp macro="" textlink="">
      <xdr:nvSpPr>
        <xdr:cNvPr id="20184757" name="AutoShape 1" descr="PT_PIXEL_ENG_1">
          <a:extLst>
            <a:ext uri="{FF2B5EF4-FFF2-40B4-BE49-F238E27FC236}">
              <a16:creationId xmlns:a16="http://schemas.microsoft.com/office/drawing/2014/main" id="{9ABBF879-F7A4-3E68-299C-5E6614D9790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4795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314325</xdr:colOff>
      <xdr:row>9</xdr:row>
      <xdr:rowOff>0</xdr:rowOff>
    </xdr:to>
    <xdr:sp macro="" textlink="">
      <xdr:nvSpPr>
        <xdr:cNvPr id="20184758" name="AutoShape 8" descr="Show next row (inactive button)">
          <a:extLst>
            <a:ext uri="{FF2B5EF4-FFF2-40B4-BE49-F238E27FC236}">
              <a16:creationId xmlns:a16="http://schemas.microsoft.com/office/drawing/2014/main" id="{5C40FF4E-F1F9-489E-3877-2974E0E9A75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4732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7</xdr:row>
      <xdr:rowOff>6350</xdr:rowOff>
    </xdr:from>
    <xdr:to>
      <xdr:col>2</xdr:col>
      <xdr:colOff>409575</xdr:colOff>
      <xdr:row>9</xdr:row>
      <xdr:rowOff>0</xdr:rowOff>
    </xdr:to>
    <xdr:sp macro="" textlink="">
      <xdr:nvSpPr>
        <xdr:cNvPr id="20184759" name="AutoShape 1" descr="PT_PIXEL_ENG_1">
          <a:extLst>
            <a:ext uri="{FF2B5EF4-FFF2-40B4-BE49-F238E27FC236}">
              <a16:creationId xmlns:a16="http://schemas.microsoft.com/office/drawing/2014/main" id="{3B7909A9-EA35-E0D5-8E86-2B50D358ED2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4795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314325</xdr:colOff>
      <xdr:row>9</xdr:row>
      <xdr:rowOff>0</xdr:rowOff>
    </xdr:to>
    <xdr:sp macro="" textlink="">
      <xdr:nvSpPr>
        <xdr:cNvPr id="20184760" name="AutoShape 8" descr="Show next row (inactive button)">
          <a:extLst>
            <a:ext uri="{FF2B5EF4-FFF2-40B4-BE49-F238E27FC236}">
              <a16:creationId xmlns:a16="http://schemas.microsoft.com/office/drawing/2014/main" id="{A2A45291-4DA5-3252-D8C7-C0AC71103B8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4732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7</xdr:row>
      <xdr:rowOff>6350</xdr:rowOff>
    </xdr:from>
    <xdr:to>
      <xdr:col>2</xdr:col>
      <xdr:colOff>409575</xdr:colOff>
      <xdr:row>9</xdr:row>
      <xdr:rowOff>0</xdr:rowOff>
    </xdr:to>
    <xdr:sp macro="" textlink="">
      <xdr:nvSpPr>
        <xdr:cNvPr id="20184761" name="AutoShape 1" descr="PT_PIXEL_ENG_1">
          <a:extLst>
            <a:ext uri="{FF2B5EF4-FFF2-40B4-BE49-F238E27FC236}">
              <a16:creationId xmlns:a16="http://schemas.microsoft.com/office/drawing/2014/main" id="{C5ABC3B3-3D20-CF84-A5CF-167FDEB9A18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4795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314325</xdr:colOff>
      <xdr:row>9</xdr:row>
      <xdr:rowOff>0</xdr:rowOff>
    </xdr:to>
    <xdr:sp macro="" textlink="">
      <xdr:nvSpPr>
        <xdr:cNvPr id="20184762" name="AutoShape 8" descr="Show next row (inactive button)">
          <a:extLst>
            <a:ext uri="{FF2B5EF4-FFF2-40B4-BE49-F238E27FC236}">
              <a16:creationId xmlns:a16="http://schemas.microsoft.com/office/drawing/2014/main" id="{A16EBD4B-088B-A6CD-82B2-B2538415A54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473200"/>
          <a:ext cx="31115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8</xdr:row>
      <xdr:rowOff>6350</xdr:rowOff>
    </xdr:from>
    <xdr:to>
      <xdr:col>2</xdr:col>
      <xdr:colOff>409575</xdr:colOff>
      <xdr:row>10</xdr:row>
      <xdr:rowOff>0</xdr:rowOff>
    </xdr:to>
    <xdr:sp macro="" textlink="">
      <xdr:nvSpPr>
        <xdr:cNvPr id="20184763" name="AutoShape 1" descr="PT_PIXEL_ENG_1">
          <a:extLst>
            <a:ext uri="{FF2B5EF4-FFF2-40B4-BE49-F238E27FC236}">
              <a16:creationId xmlns:a16="http://schemas.microsoft.com/office/drawing/2014/main" id="{57349AFF-ED2E-4C77-A4BC-5BA230B432A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64465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314325</xdr:colOff>
      <xdr:row>10</xdr:row>
      <xdr:rowOff>0</xdr:rowOff>
    </xdr:to>
    <xdr:sp macro="" textlink="">
      <xdr:nvSpPr>
        <xdr:cNvPr id="20184764" name="AutoShape 8" descr="Show next row (inactive button)">
          <a:extLst>
            <a:ext uri="{FF2B5EF4-FFF2-40B4-BE49-F238E27FC236}">
              <a16:creationId xmlns:a16="http://schemas.microsoft.com/office/drawing/2014/main" id="{BF98B5F8-6187-29C3-A80B-F488A154A29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638300"/>
          <a:ext cx="311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8</xdr:row>
      <xdr:rowOff>6350</xdr:rowOff>
    </xdr:from>
    <xdr:to>
      <xdr:col>2</xdr:col>
      <xdr:colOff>409575</xdr:colOff>
      <xdr:row>10</xdr:row>
      <xdr:rowOff>0</xdr:rowOff>
    </xdr:to>
    <xdr:sp macro="" textlink="">
      <xdr:nvSpPr>
        <xdr:cNvPr id="20184765" name="AutoShape 1" descr="PT_PIXEL_ENG_1">
          <a:extLst>
            <a:ext uri="{FF2B5EF4-FFF2-40B4-BE49-F238E27FC236}">
              <a16:creationId xmlns:a16="http://schemas.microsoft.com/office/drawing/2014/main" id="{37A16D8D-2CE2-4E65-2E8F-57F030DFBDF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64465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314325</xdr:colOff>
      <xdr:row>10</xdr:row>
      <xdr:rowOff>0</xdr:rowOff>
    </xdr:to>
    <xdr:sp macro="" textlink="">
      <xdr:nvSpPr>
        <xdr:cNvPr id="20184766" name="AutoShape 8" descr="Show next row (inactive button)">
          <a:extLst>
            <a:ext uri="{FF2B5EF4-FFF2-40B4-BE49-F238E27FC236}">
              <a16:creationId xmlns:a16="http://schemas.microsoft.com/office/drawing/2014/main" id="{07785FFB-6FBE-74F5-143E-00A2475F855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638300"/>
          <a:ext cx="311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8</xdr:row>
      <xdr:rowOff>6350</xdr:rowOff>
    </xdr:from>
    <xdr:to>
      <xdr:col>2</xdr:col>
      <xdr:colOff>409575</xdr:colOff>
      <xdr:row>10</xdr:row>
      <xdr:rowOff>0</xdr:rowOff>
    </xdr:to>
    <xdr:sp macro="" textlink="">
      <xdr:nvSpPr>
        <xdr:cNvPr id="20184767" name="AutoShape 1" descr="PT_PIXEL_ENG_1">
          <a:extLst>
            <a:ext uri="{FF2B5EF4-FFF2-40B4-BE49-F238E27FC236}">
              <a16:creationId xmlns:a16="http://schemas.microsoft.com/office/drawing/2014/main" id="{25E3D37A-13FD-377B-AF99-40D7FE7EF97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64465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314325</xdr:colOff>
      <xdr:row>10</xdr:row>
      <xdr:rowOff>0</xdr:rowOff>
    </xdr:to>
    <xdr:sp macro="" textlink="">
      <xdr:nvSpPr>
        <xdr:cNvPr id="20184768" name="AutoShape 8" descr="Show next row (inactive button)">
          <a:extLst>
            <a:ext uri="{FF2B5EF4-FFF2-40B4-BE49-F238E27FC236}">
              <a16:creationId xmlns:a16="http://schemas.microsoft.com/office/drawing/2014/main" id="{E714F1AD-F003-3EEF-9DDA-F86817C6F88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638300"/>
          <a:ext cx="3111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9</xdr:row>
      <xdr:rowOff>6350</xdr:rowOff>
    </xdr:from>
    <xdr:to>
      <xdr:col>2</xdr:col>
      <xdr:colOff>409575</xdr:colOff>
      <xdr:row>11</xdr:row>
      <xdr:rowOff>0</xdr:rowOff>
    </xdr:to>
    <xdr:sp macro="" textlink="">
      <xdr:nvSpPr>
        <xdr:cNvPr id="20184769" name="AutoShape 1" descr="PT_PIXEL_ENG_1">
          <a:extLst>
            <a:ext uri="{FF2B5EF4-FFF2-40B4-BE49-F238E27FC236}">
              <a16:creationId xmlns:a16="http://schemas.microsoft.com/office/drawing/2014/main" id="{8701FC58-B77B-EC75-F745-AD61159CB2E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80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314325</xdr:colOff>
      <xdr:row>11</xdr:row>
      <xdr:rowOff>0</xdr:rowOff>
    </xdr:to>
    <xdr:sp macro="" textlink="">
      <xdr:nvSpPr>
        <xdr:cNvPr id="20184770" name="AutoShape 8" descr="Show next row (inactive button)">
          <a:extLst>
            <a:ext uri="{FF2B5EF4-FFF2-40B4-BE49-F238E27FC236}">
              <a16:creationId xmlns:a16="http://schemas.microsoft.com/office/drawing/2014/main" id="{8B52B9E7-F977-3655-0AED-9E90CD4CD78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80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9</xdr:row>
      <xdr:rowOff>6350</xdr:rowOff>
    </xdr:from>
    <xdr:to>
      <xdr:col>2</xdr:col>
      <xdr:colOff>409575</xdr:colOff>
      <xdr:row>11</xdr:row>
      <xdr:rowOff>0</xdr:rowOff>
    </xdr:to>
    <xdr:sp macro="" textlink="">
      <xdr:nvSpPr>
        <xdr:cNvPr id="20184771" name="AutoShape 1" descr="PT_PIXEL_ENG_1">
          <a:extLst>
            <a:ext uri="{FF2B5EF4-FFF2-40B4-BE49-F238E27FC236}">
              <a16:creationId xmlns:a16="http://schemas.microsoft.com/office/drawing/2014/main" id="{11C20330-A2E3-9088-8568-73DCE762A99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80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314325</xdr:colOff>
      <xdr:row>11</xdr:row>
      <xdr:rowOff>0</xdr:rowOff>
    </xdr:to>
    <xdr:sp macro="" textlink="">
      <xdr:nvSpPr>
        <xdr:cNvPr id="20184772" name="AutoShape 8" descr="Show next row (inactive button)">
          <a:extLst>
            <a:ext uri="{FF2B5EF4-FFF2-40B4-BE49-F238E27FC236}">
              <a16:creationId xmlns:a16="http://schemas.microsoft.com/office/drawing/2014/main" id="{DF4EC2E7-D982-F758-9F2D-57C2355B3F0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80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9</xdr:row>
      <xdr:rowOff>6350</xdr:rowOff>
    </xdr:from>
    <xdr:to>
      <xdr:col>2</xdr:col>
      <xdr:colOff>409575</xdr:colOff>
      <xdr:row>11</xdr:row>
      <xdr:rowOff>0</xdr:rowOff>
    </xdr:to>
    <xdr:sp macro="" textlink="">
      <xdr:nvSpPr>
        <xdr:cNvPr id="20184773" name="AutoShape 1" descr="PT_PIXEL_ENG_1">
          <a:extLst>
            <a:ext uri="{FF2B5EF4-FFF2-40B4-BE49-F238E27FC236}">
              <a16:creationId xmlns:a16="http://schemas.microsoft.com/office/drawing/2014/main" id="{698EE598-BC1A-5C02-37EF-D7B7E684EF5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80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314325</xdr:colOff>
      <xdr:row>11</xdr:row>
      <xdr:rowOff>0</xdr:rowOff>
    </xdr:to>
    <xdr:sp macro="" textlink="">
      <xdr:nvSpPr>
        <xdr:cNvPr id="20184774" name="AutoShape 8" descr="Show next row (inactive button)">
          <a:extLst>
            <a:ext uri="{FF2B5EF4-FFF2-40B4-BE49-F238E27FC236}">
              <a16:creationId xmlns:a16="http://schemas.microsoft.com/office/drawing/2014/main" id="{65F2309C-EBCB-1BF7-4586-7C38FB2949E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80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10</xdr:row>
      <xdr:rowOff>6350</xdr:rowOff>
    </xdr:from>
    <xdr:to>
      <xdr:col>2</xdr:col>
      <xdr:colOff>409575</xdr:colOff>
      <xdr:row>12</xdr:row>
      <xdr:rowOff>0</xdr:rowOff>
    </xdr:to>
    <xdr:sp macro="" textlink="">
      <xdr:nvSpPr>
        <xdr:cNvPr id="20184775" name="AutoShape 1" descr="PT_PIXEL_ENG_1">
          <a:extLst>
            <a:ext uri="{FF2B5EF4-FFF2-40B4-BE49-F238E27FC236}">
              <a16:creationId xmlns:a16="http://schemas.microsoft.com/office/drawing/2014/main" id="{54765D5D-14FF-39B7-3482-B4BF522F622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96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314325</xdr:colOff>
      <xdr:row>12</xdr:row>
      <xdr:rowOff>0</xdr:rowOff>
    </xdr:to>
    <xdr:sp macro="" textlink="">
      <xdr:nvSpPr>
        <xdr:cNvPr id="20184776" name="AutoShape 8" descr="Show next row (inactive button)">
          <a:extLst>
            <a:ext uri="{FF2B5EF4-FFF2-40B4-BE49-F238E27FC236}">
              <a16:creationId xmlns:a16="http://schemas.microsoft.com/office/drawing/2014/main" id="{679E1157-C3A9-3A88-A7CB-C54F727D547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96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10</xdr:row>
      <xdr:rowOff>6350</xdr:rowOff>
    </xdr:from>
    <xdr:to>
      <xdr:col>2</xdr:col>
      <xdr:colOff>409575</xdr:colOff>
      <xdr:row>12</xdr:row>
      <xdr:rowOff>0</xdr:rowOff>
    </xdr:to>
    <xdr:sp macro="" textlink="">
      <xdr:nvSpPr>
        <xdr:cNvPr id="20184777" name="AutoShape 1" descr="PT_PIXEL_ENG_1">
          <a:extLst>
            <a:ext uri="{FF2B5EF4-FFF2-40B4-BE49-F238E27FC236}">
              <a16:creationId xmlns:a16="http://schemas.microsoft.com/office/drawing/2014/main" id="{CB5EC8BA-6654-CE19-47A6-337D3D60DC4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96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314325</xdr:colOff>
      <xdr:row>12</xdr:row>
      <xdr:rowOff>0</xdr:rowOff>
    </xdr:to>
    <xdr:sp macro="" textlink="">
      <xdr:nvSpPr>
        <xdr:cNvPr id="20184778" name="AutoShape 8" descr="Show next row (inactive button)">
          <a:extLst>
            <a:ext uri="{FF2B5EF4-FFF2-40B4-BE49-F238E27FC236}">
              <a16:creationId xmlns:a16="http://schemas.microsoft.com/office/drawing/2014/main" id="{11A7DC9E-7188-2EC5-DC7E-BC2BE703949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96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10</xdr:row>
      <xdr:rowOff>6350</xdr:rowOff>
    </xdr:from>
    <xdr:to>
      <xdr:col>2</xdr:col>
      <xdr:colOff>409575</xdr:colOff>
      <xdr:row>12</xdr:row>
      <xdr:rowOff>0</xdr:rowOff>
    </xdr:to>
    <xdr:sp macro="" textlink="">
      <xdr:nvSpPr>
        <xdr:cNvPr id="20184779" name="AutoShape 1" descr="PT_PIXEL_ENG_1">
          <a:extLst>
            <a:ext uri="{FF2B5EF4-FFF2-40B4-BE49-F238E27FC236}">
              <a16:creationId xmlns:a16="http://schemas.microsoft.com/office/drawing/2014/main" id="{57D4A598-4284-3216-CE64-B6EAF6F7E01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196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314325</xdr:colOff>
      <xdr:row>12</xdr:row>
      <xdr:rowOff>0</xdr:rowOff>
    </xdr:to>
    <xdr:sp macro="" textlink="">
      <xdr:nvSpPr>
        <xdr:cNvPr id="20184780" name="AutoShape 8" descr="Show next row (inactive button)">
          <a:extLst>
            <a:ext uri="{FF2B5EF4-FFF2-40B4-BE49-F238E27FC236}">
              <a16:creationId xmlns:a16="http://schemas.microsoft.com/office/drawing/2014/main" id="{391A205E-5B74-B39B-6CAD-206D0A74694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96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11</xdr:row>
      <xdr:rowOff>6350</xdr:rowOff>
    </xdr:from>
    <xdr:to>
      <xdr:col>2</xdr:col>
      <xdr:colOff>409575</xdr:colOff>
      <xdr:row>13</xdr:row>
      <xdr:rowOff>0</xdr:rowOff>
    </xdr:to>
    <xdr:sp macro="" textlink="">
      <xdr:nvSpPr>
        <xdr:cNvPr id="20184781" name="AutoShape 1" descr="PT_PIXEL_ENG_1">
          <a:extLst>
            <a:ext uri="{FF2B5EF4-FFF2-40B4-BE49-F238E27FC236}">
              <a16:creationId xmlns:a16="http://schemas.microsoft.com/office/drawing/2014/main" id="{906E17F0-3A44-5D07-1AB0-14C3497DF1E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127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314325</xdr:colOff>
      <xdr:row>13</xdr:row>
      <xdr:rowOff>0</xdr:rowOff>
    </xdr:to>
    <xdr:sp macro="" textlink="">
      <xdr:nvSpPr>
        <xdr:cNvPr id="20184782" name="AutoShape 8" descr="Show next row (inactive button)">
          <a:extLst>
            <a:ext uri="{FF2B5EF4-FFF2-40B4-BE49-F238E27FC236}">
              <a16:creationId xmlns:a16="http://schemas.microsoft.com/office/drawing/2014/main" id="{27954859-571A-E7F7-9520-E22F5747E4E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12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11</xdr:row>
      <xdr:rowOff>6350</xdr:rowOff>
    </xdr:from>
    <xdr:to>
      <xdr:col>2</xdr:col>
      <xdr:colOff>409575</xdr:colOff>
      <xdr:row>13</xdr:row>
      <xdr:rowOff>0</xdr:rowOff>
    </xdr:to>
    <xdr:sp macro="" textlink="">
      <xdr:nvSpPr>
        <xdr:cNvPr id="20184783" name="AutoShape 1" descr="PT_PIXEL_ENG_1">
          <a:extLst>
            <a:ext uri="{FF2B5EF4-FFF2-40B4-BE49-F238E27FC236}">
              <a16:creationId xmlns:a16="http://schemas.microsoft.com/office/drawing/2014/main" id="{67B0C622-C78F-55B7-B7A3-CA09FE04385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127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314325</xdr:colOff>
      <xdr:row>13</xdr:row>
      <xdr:rowOff>0</xdr:rowOff>
    </xdr:to>
    <xdr:sp macro="" textlink="">
      <xdr:nvSpPr>
        <xdr:cNvPr id="20184784" name="AutoShape 8" descr="Show next row (inactive button)">
          <a:extLst>
            <a:ext uri="{FF2B5EF4-FFF2-40B4-BE49-F238E27FC236}">
              <a16:creationId xmlns:a16="http://schemas.microsoft.com/office/drawing/2014/main" id="{A5B1EC79-EBB0-EB07-0A35-CD0E0E218C1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12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11</xdr:row>
      <xdr:rowOff>6350</xdr:rowOff>
    </xdr:from>
    <xdr:to>
      <xdr:col>2</xdr:col>
      <xdr:colOff>409575</xdr:colOff>
      <xdr:row>13</xdr:row>
      <xdr:rowOff>0</xdr:rowOff>
    </xdr:to>
    <xdr:sp macro="" textlink="">
      <xdr:nvSpPr>
        <xdr:cNvPr id="20184785" name="AutoShape 1" descr="PT_PIXEL_ENG_1">
          <a:extLst>
            <a:ext uri="{FF2B5EF4-FFF2-40B4-BE49-F238E27FC236}">
              <a16:creationId xmlns:a16="http://schemas.microsoft.com/office/drawing/2014/main" id="{7DC898D7-A3C9-C936-1161-CF636041FC1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127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314325</xdr:colOff>
      <xdr:row>13</xdr:row>
      <xdr:rowOff>0</xdr:rowOff>
    </xdr:to>
    <xdr:sp macro="" textlink="">
      <xdr:nvSpPr>
        <xdr:cNvPr id="20184786" name="AutoShape 8" descr="Show next row (inactive button)">
          <a:extLst>
            <a:ext uri="{FF2B5EF4-FFF2-40B4-BE49-F238E27FC236}">
              <a16:creationId xmlns:a16="http://schemas.microsoft.com/office/drawing/2014/main" id="{4A2B96D4-3433-C72E-80BE-780B5AB1131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12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12</xdr:row>
      <xdr:rowOff>6350</xdr:rowOff>
    </xdr:from>
    <xdr:to>
      <xdr:col>2</xdr:col>
      <xdr:colOff>409575</xdr:colOff>
      <xdr:row>14</xdr:row>
      <xdr:rowOff>0</xdr:rowOff>
    </xdr:to>
    <xdr:sp macro="" textlink="">
      <xdr:nvSpPr>
        <xdr:cNvPr id="20184787" name="AutoShape 1" descr="PT_PIXEL_ENG_1">
          <a:extLst>
            <a:ext uri="{FF2B5EF4-FFF2-40B4-BE49-F238E27FC236}">
              <a16:creationId xmlns:a16="http://schemas.microsoft.com/office/drawing/2014/main" id="{94024086-1585-8547-3262-A6AA6713DD6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286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314325</xdr:colOff>
      <xdr:row>14</xdr:row>
      <xdr:rowOff>0</xdr:rowOff>
    </xdr:to>
    <xdr:sp macro="" textlink="">
      <xdr:nvSpPr>
        <xdr:cNvPr id="20184788" name="AutoShape 8" descr="Show next row (inactive button)">
          <a:extLst>
            <a:ext uri="{FF2B5EF4-FFF2-40B4-BE49-F238E27FC236}">
              <a16:creationId xmlns:a16="http://schemas.microsoft.com/office/drawing/2014/main" id="{9C8DE92D-575C-316E-6CC7-E6E4EED6DCB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279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12</xdr:row>
      <xdr:rowOff>6350</xdr:rowOff>
    </xdr:from>
    <xdr:to>
      <xdr:col>2</xdr:col>
      <xdr:colOff>409575</xdr:colOff>
      <xdr:row>14</xdr:row>
      <xdr:rowOff>0</xdr:rowOff>
    </xdr:to>
    <xdr:sp macro="" textlink="">
      <xdr:nvSpPr>
        <xdr:cNvPr id="20184789" name="AutoShape 1" descr="PT_PIXEL_ENG_1">
          <a:extLst>
            <a:ext uri="{FF2B5EF4-FFF2-40B4-BE49-F238E27FC236}">
              <a16:creationId xmlns:a16="http://schemas.microsoft.com/office/drawing/2014/main" id="{7458888A-A203-F011-24F9-637F942ED48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286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314325</xdr:colOff>
      <xdr:row>14</xdr:row>
      <xdr:rowOff>0</xdr:rowOff>
    </xdr:to>
    <xdr:sp macro="" textlink="">
      <xdr:nvSpPr>
        <xdr:cNvPr id="20184790" name="AutoShape 8" descr="Show next row (inactive button)">
          <a:extLst>
            <a:ext uri="{FF2B5EF4-FFF2-40B4-BE49-F238E27FC236}">
              <a16:creationId xmlns:a16="http://schemas.microsoft.com/office/drawing/2014/main" id="{FB8501D3-24BB-E19A-81F8-94703A2252E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279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12</xdr:row>
      <xdr:rowOff>6350</xdr:rowOff>
    </xdr:from>
    <xdr:to>
      <xdr:col>2</xdr:col>
      <xdr:colOff>409575</xdr:colOff>
      <xdr:row>14</xdr:row>
      <xdr:rowOff>0</xdr:rowOff>
    </xdr:to>
    <xdr:sp macro="" textlink="">
      <xdr:nvSpPr>
        <xdr:cNvPr id="20184791" name="AutoShape 1" descr="PT_PIXEL_ENG_1">
          <a:extLst>
            <a:ext uri="{FF2B5EF4-FFF2-40B4-BE49-F238E27FC236}">
              <a16:creationId xmlns:a16="http://schemas.microsoft.com/office/drawing/2014/main" id="{CAF80446-1006-16C1-AD55-48130247A84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286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314325</xdr:colOff>
      <xdr:row>14</xdr:row>
      <xdr:rowOff>0</xdr:rowOff>
    </xdr:to>
    <xdr:sp macro="" textlink="">
      <xdr:nvSpPr>
        <xdr:cNvPr id="20184792" name="AutoShape 8" descr="Show next row (inactive button)">
          <a:extLst>
            <a:ext uri="{FF2B5EF4-FFF2-40B4-BE49-F238E27FC236}">
              <a16:creationId xmlns:a16="http://schemas.microsoft.com/office/drawing/2014/main" id="{C18295CA-0AB0-9497-FDD2-B7D1C701111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279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13</xdr:row>
      <xdr:rowOff>6350</xdr:rowOff>
    </xdr:from>
    <xdr:to>
      <xdr:col>2</xdr:col>
      <xdr:colOff>409575</xdr:colOff>
      <xdr:row>15</xdr:row>
      <xdr:rowOff>0</xdr:rowOff>
    </xdr:to>
    <xdr:sp macro="" textlink="">
      <xdr:nvSpPr>
        <xdr:cNvPr id="20184793" name="AutoShape 1" descr="PT_PIXEL_ENG_1">
          <a:extLst>
            <a:ext uri="{FF2B5EF4-FFF2-40B4-BE49-F238E27FC236}">
              <a16:creationId xmlns:a16="http://schemas.microsoft.com/office/drawing/2014/main" id="{9F5EBB8B-2211-68E8-ECA7-9A8CAC3EB23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444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314325</xdr:colOff>
      <xdr:row>15</xdr:row>
      <xdr:rowOff>0</xdr:rowOff>
    </xdr:to>
    <xdr:sp macro="" textlink="">
      <xdr:nvSpPr>
        <xdr:cNvPr id="20184794" name="AutoShape 8" descr="Show next row (inactive button)">
          <a:extLst>
            <a:ext uri="{FF2B5EF4-FFF2-40B4-BE49-F238E27FC236}">
              <a16:creationId xmlns:a16="http://schemas.microsoft.com/office/drawing/2014/main" id="{F5A0215F-8DEA-6589-23EF-08B9C3ED324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438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13</xdr:row>
      <xdr:rowOff>6350</xdr:rowOff>
    </xdr:from>
    <xdr:to>
      <xdr:col>2</xdr:col>
      <xdr:colOff>409575</xdr:colOff>
      <xdr:row>15</xdr:row>
      <xdr:rowOff>0</xdr:rowOff>
    </xdr:to>
    <xdr:sp macro="" textlink="">
      <xdr:nvSpPr>
        <xdr:cNvPr id="20184795" name="AutoShape 1" descr="PT_PIXEL_ENG_1">
          <a:extLst>
            <a:ext uri="{FF2B5EF4-FFF2-40B4-BE49-F238E27FC236}">
              <a16:creationId xmlns:a16="http://schemas.microsoft.com/office/drawing/2014/main" id="{B6EA4206-E22B-8221-3907-B7186F47DAA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444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314325</xdr:colOff>
      <xdr:row>15</xdr:row>
      <xdr:rowOff>0</xdr:rowOff>
    </xdr:to>
    <xdr:sp macro="" textlink="">
      <xdr:nvSpPr>
        <xdr:cNvPr id="20184796" name="AutoShape 8" descr="Show next row (inactive button)">
          <a:extLst>
            <a:ext uri="{FF2B5EF4-FFF2-40B4-BE49-F238E27FC236}">
              <a16:creationId xmlns:a16="http://schemas.microsoft.com/office/drawing/2014/main" id="{B9BA8C62-E8B2-58AD-D068-B31CE663C5A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438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13</xdr:row>
      <xdr:rowOff>6350</xdr:rowOff>
    </xdr:from>
    <xdr:to>
      <xdr:col>2</xdr:col>
      <xdr:colOff>409575</xdr:colOff>
      <xdr:row>15</xdr:row>
      <xdr:rowOff>0</xdr:rowOff>
    </xdr:to>
    <xdr:sp macro="" textlink="">
      <xdr:nvSpPr>
        <xdr:cNvPr id="20184797" name="AutoShape 1" descr="PT_PIXEL_ENG_1">
          <a:extLst>
            <a:ext uri="{FF2B5EF4-FFF2-40B4-BE49-F238E27FC236}">
              <a16:creationId xmlns:a16="http://schemas.microsoft.com/office/drawing/2014/main" id="{E1CD5856-2F4A-8247-04C4-5EB9F9EB7DB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444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314325</xdr:colOff>
      <xdr:row>15</xdr:row>
      <xdr:rowOff>0</xdr:rowOff>
    </xdr:to>
    <xdr:sp macro="" textlink="">
      <xdr:nvSpPr>
        <xdr:cNvPr id="20184798" name="AutoShape 8" descr="Show next row (inactive button)">
          <a:extLst>
            <a:ext uri="{FF2B5EF4-FFF2-40B4-BE49-F238E27FC236}">
              <a16:creationId xmlns:a16="http://schemas.microsoft.com/office/drawing/2014/main" id="{B9C85D5E-0391-7F04-FF94-B18D53971B7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438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14</xdr:row>
      <xdr:rowOff>6350</xdr:rowOff>
    </xdr:from>
    <xdr:to>
      <xdr:col>2</xdr:col>
      <xdr:colOff>409575</xdr:colOff>
      <xdr:row>16</xdr:row>
      <xdr:rowOff>0</xdr:rowOff>
    </xdr:to>
    <xdr:sp macro="" textlink="">
      <xdr:nvSpPr>
        <xdr:cNvPr id="20184799" name="AutoShape 1" descr="PT_PIXEL_ENG_1">
          <a:extLst>
            <a:ext uri="{FF2B5EF4-FFF2-40B4-BE49-F238E27FC236}">
              <a16:creationId xmlns:a16="http://schemas.microsoft.com/office/drawing/2014/main" id="{79CA7885-1A80-8B7E-522C-928FE26C26A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603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314325</xdr:colOff>
      <xdr:row>16</xdr:row>
      <xdr:rowOff>0</xdr:rowOff>
    </xdr:to>
    <xdr:sp macro="" textlink="">
      <xdr:nvSpPr>
        <xdr:cNvPr id="20184800" name="AutoShape 8" descr="Show next row (inactive button)">
          <a:extLst>
            <a:ext uri="{FF2B5EF4-FFF2-40B4-BE49-F238E27FC236}">
              <a16:creationId xmlns:a16="http://schemas.microsoft.com/office/drawing/2014/main" id="{EC8E3D10-3B38-E9E7-D36F-C9DF83B7680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597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14</xdr:row>
      <xdr:rowOff>6350</xdr:rowOff>
    </xdr:from>
    <xdr:to>
      <xdr:col>2</xdr:col>
      <xdr:colOff>409575</xdr:colOff>
      <xdr:row>16</xdr:row>
      <xdr:rowOff>0</xdr:rowOff>
    </xdr:to>
    <xdr:sp macro="" textlink="">
      <xdr:nvSpPr>
        <xdr:cNvPr id="20184801" name="AutoShape 1" descr="PT_PIXEL_ENG_1">
          <a:extLst>
            <a:ext uri="{FF2B5EF4-FFF2-40B4-BE49-F238E27FC236}">
              <a16:creationId xmlns:a16="http://schemas.microsoft.com/office/drawing/2014/main" id="{076D9D16-B8C5-4453-367E-530CD4E2D7E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603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314325</xdr:colOff>
      <xdr:row>16</xdr:row>
      <xdr:rowOff>0</xdr:rowOff>
    </xdr:to>
    <xdr:sp macro="" textlink="">
      <xdr:nvSpPr>
        <xdr:cNvPr id="20184802" name="AutoShape 8" descr="Show next row (inactive button)">
          <a:extLst>
            <a:ext uri="{FF2B5EF4-FFF2-40B4-BE49-F238E27FC236}">
              <a16:creationId xmlns:a16="http://schemas.microsoft.com/office/drawing/2014/main" id="{F9931B8B-807A-FB20-D56B-70C51E58E38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597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14</xdr:row>
      <xdr:rowOff>6350</xdr:rowOff>
    </xdr:from>
    <xdr:to>
      <xdr:col>2</xdr:col>
      <xdr:colOff>409575</xdr:colOff>
      <xdr:row>16</xdr:row>
      <xdr:rowOff>0</xdr:rowOff>
    </xdr:to>
    <xdr:sp macro="" textlink="">
      <xdr:nvSpPr>
        <xdr:cNvPr id="20184803" name="AutoShape 1" descr="PT_PIXEL_ENG_1">
          <a:extLst>
            <a:ext uri="{FF2B5EF4-FFF2-40B4-BE49-F238E27FC236}">
              <a16:creationId xmlns:a16="http://schemas.microsoft.com/office/drawing/2014/main" id="{F8CE0D7E-36E4-F831-62F3-EA7CDE603BC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603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314325</xdr:colOff>
      <xdr:row>16</xdr:row>
      <xdr:rowOff>0</xdr:rowOff>
    </xdr:to>
    <xdr:sp macro="" textlink="">
      <xdr:nvSpPr>
        <xdr:cNvPr id="20184804" name="AutoShape 8" descr="Show next row (inactive button)">
          <a:extLst>
            <a:ext uri="{FF2B5EF4-FFF2-40B4-BE49-F238E27FC236}">
              <a16:creationId xmlns:a16="http://schemas.microsoft.com/office/drawing/2014/main" id="{1B714905-E344-A2CD-B5F5-6FB28D7E19F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597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15</xdr:row>
      <xdr:rowOff>6350</xdr:rowOff>
    </xdr:from>
    <xdr:to>
      <xdr:col>2</xdr:col>
      <xdr:colOff>409575</xdr:colOff>
      <xdr:row>17</xdr:row>
      <xdr:rowOff>0</xdr:rowOff>
    </xdr:to>
    <xdr:sp macro="" textlink="">
      <xdr:nvSpPr>
        <xdr:cNvPr id="20184805" name="AutoShape 1" descr="PT_PIXEL_ENG_1">
          <a:extLst>
            <a:ext uri="{FF2B5EF4-FFF2-40B4-BE49-F238E27FC236}">
              <a16:creationId xmlns:a16="http://schemas.microsoft.com/office/drawing/2014/main" id="{197CBB79-49CD-8DD3-BCA3-C3B07C48F76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762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314325</xdr:colOff>
      <xdr:row>17</xdr:row>
      <xdr:rowOff>0</xdr:rowOff>
    </xdr:to>
    <xdr:sp macro="" textlink="">
      <xdr:nvSpPr>
        <xdr:cNvPr id="20184806" name="AutoShape 8" descr="Show next row (inactive button)">
          <a:extLst>
            <a:ext uri="{FF2B5EF4-FFF2-40B4-BE49-F238E27FC236}">
              <a16:creationId xmlns:a16="http://schemas.microsoft.com/office/drawing/2014/main" id="{0EC1C2C2-B474-213C-82DF-DF0F94329AC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755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15</xdr:row>
      <xdr:rowOff>6350</xdr:rowOff>
    </xdr:from>
    <xdr:to>
      <xdr:col>2</xdr:col>
      <xdr:colOff>409575</xdr:colOff>
      <xdr:row>17</xdr:row>
      <xdr:rowOff>0</xdr:rowOff>
    </xdr:to>
    <xdr:sp macro="" textlink="">
      <xdr:nvSpPr>
        <xdr:cNvPr id="20184807" name="AutoShape 1" descr="PT_PIXEL_ENG_1">
          <a:extLst>
            <a:ext uri="{FF2B5EF4-FFF2-40B4-BE49-F238E27FC236}">
              <a16:creationId xmlns:a16="http://schemas.microsoft.com/office/drawing/2014/main" id="{AE1D1226-F98C-30C4-4C1E-2000792C87A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762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314325</xdr:colOff>
      <xdr:row>17</xdr:row>
      <xdr:rowOff>0</xdr:rowOff>
    </xdr:to>
    <xdr:sp macro="" textlink="">
      <xdr:nvSpPr>
        <xdr:cNvPr id="20184808" name="AutoShape 8" descr="Show next row (inactive button)">
          <a:extLst>
            <a:ext uri="{FF2B5EF4-FFF2-40B4-BE49-F238E27FC236}">
              <a16:creationId xmlns:a16="http://schemas.microsoft.com/office/drawing/2014/main" id="{8F4C45C8-73DC-F640-77C4-533F231FFAD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755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15</xdr:row>
      <xdr:rowOff>6350</xdr:rowOff>
    </xdr:from>
    <xdr:to>
      <xdr:col>2</xdr:col>
      <xdr:colOff>409575</xdr:colOff>
      <xdr:row>17</xdr:row>
      <xdr:rowOff>0</xdr:rowOff>
    </xdr:to>
    <xdr:sp macro="" textlink="">
      <xdr:nvSpPr>
        <xdr:cNvPr id="20184809" name="AutoShape 1" descr="PT_PIXEL_ENG_1">
          <a:extLst>
            <a:ext uri="{FF2B5EF4-FFF2-40B4-BE49-F238E27FC236}">
              <a16:creationId xmlns:a16="http://schemas.microsoft.com/office/drawing/2014/main" id="{C39D29FA-70CD-D8B0-ACE3-ABCD0DEFC28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7622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314325</xdr:colOff>
      <xdr:row>17</xdr:row>
      <xdr:rowOff>0</xdr:rowOff>
    </xdr:to>
    <xdr:sp macro="" textlink="">
      <xdr:nvSpPr>
        <xdr:cNvPr id="20184810" name="AutoShape 8" descr="Show next row (inactive button)">
          <a:extLst>
            <a:ext uri="{FF2B5EF4-FFF2-40B4-BE49-F238E27FC236}">
              <a16:creationId xmlns:a16="http://schemas.microsoft.com/office/drawing/2014/main" id="{C51FE07E-6F7C-CCAC-4F8A-0874CDBA100A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755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16</xdr:row>
      <xdr:rowOff>6350</xdr:rowOff>
    </xdr:from>
    <xdr:to>
      <xdr:col>2</xdr:col>
      <xdr:colOff>409575</xdr:colOff>
      <xdr:row>18</xdr:row>
      <xdr:rowOff>0</xdr:rowOff>
    </xdr:to>
    <xdr:sp macro="" textlink="">
      <xdr:nvSpPr>
        <xdr:cNvPr id="20184811" name="AutoShape 1" descr="PT_PIXEL_ENG_1">
          <a:extLst>
            <a:ext uri="{FF2B5EF4-FFF2-40B4-BE49-F238E27FC236}">
              <a16:creationId xmlns:a16="http://schemas.microsoft.com/office/drawing/2014/main" id="{0C3B8469-47C0-17A5-4C9E-03F859F2F92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921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314325</xdr:colOff>
      <xdr:row>18</xdr:row>
      <xdr:rowOff>0</xdr:rowOff>
    </xdr:to>
    <xdr:sp macro="" textlink="">
      <xdr:nvSpPr>
        <xdr:cNvPr id="20184812" name="AutoShape 8" descr="Show next row (inactive button)">
          <a:extLst>
            <a:ext uri="{FF2B5EF4-FFF2-40B4-BE49-F238E27FC236}">
              <a16:creationId xmlns:a16="http://schemas.microsoft.com/office/drawing/2014/main" id="{0BF7BA4F-C01A-A38F-5647-D27A331F87B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914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16</xdr:row>
      <xdr:rowOff>6350</xdr:rowOff>
    </xdr:from>
    <xdr:to>
      <xdr:col>2</xdr:col>
      <xdr:colOff>409575</xdr:colOff>
      <xdr:row>18</xdr:row>
      <xdr:rowOff>0</xdr:rowOff>
    </xdr:to>
    <xdr:sp macro="" textlink="">
      <xdr:nvSpPr>
        <xdr:cNvPr id="20184813" name="AutoShape 1" descr="PT_PIXEL_ENG_1">
          <a:extLst>
            <a:ext uri="{FF2B5EF4-FFF2-40B4-BE49-F238E27FC236}">
              <a16:creationId xmlns:a16="http://schemas.microsoft.com/office/drawing/2014/main" id="{242DD7BF-506D-E391-5630-D2071ECE764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921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314325</xdr:colOff>
      <xdr:row>18</xdr:row>
      <xdr:rowOff>0</xdr:rowOff>
    </xdr:to>
    <xdr:sp macro="" textlink="">
      <xdr:nvSpPr>
        <xdr:cNvPr id="20184814" name="AutoShape 8" descr="Show next row (inactive button)">
          <a:extLst>
            <a:ext uri="{FF2B5EF4-FFF2-40B4-BE49-F238E27FC236}">
              <a16:creationId xmlns:a16="http://schemas.microsoft.com/office/drawing/2014/main" id="{5DC45808-71A0-11D8-99E5-9A19B88BA44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914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16</xdr:row>
      <xdr:rowOff>6350</xdr:rowOff>
    </xdr:from>
    <xdr:to>
      <xdr:col>2</xdr:col>
      <xdr:colOff>409575</xdr:colOff>
      <xdr:row>18</xdr:row>
      <xdr:rowOff>0</xdr:rowOff>
    </xdr:to>
    <xdr:sp macro="" textlink="">
      <xdr:nvSpPr>
        <xdr:cNvPr id="20184815" name="AutoShape 1" descr="PT_PIXEL_ENG_1">
          <a:extLst>
            <a:ext uri="{FF2B5EF4-FFF2-40B4-BE49-F238E27FC236}">
              <a16:creationId xmlns:a16="http://schemas.microsoft.com/office/drawing/2014/main" id="{C1FDFC37-9463-9D5B-E8FA-584F7CE8FE1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29210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314325</xdr:colOff>
      <xdr:row>18</xdr:row>
      <xdr:rowOff>0</xdr:rowOff>
    </xdr:to>
    <xdr:sp macro="" textlink="">
      <xdr:nvSpPr>
        <xdr:cNvPr id="20184816" name="AutoShape 8" descr="Show next row (inactive button)">
          <a:extLst>
            <a:ext uri="{FF2B5EF4-FFF2-40B4-BE49-F238E27FC236}">
              <a16:creationId xmlns:a16="http://schemas.microsoft.com/office/drawing/2014/main" id="{812BB47C-6F10-B65E-753D-345BDA34B6A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29146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17</xdr:row>
      <xdr:rowOff>6350</xdr:rowOff>
    </xdr:from>
    <xdr:to>
      <xdr:col>2</xdr:col>
      <xdr:colOff>409575</xdr:colOff>
      <xdr:row>19</xdr:row>
      <xdr:rowOff>0</xdr:rowOff>
    </xdr:to>
    <xdr:sp macro="" textlink="">
      <xdr:nvSpPr>
        <xdr:cNvPr id="20184817" name="AutoShape 1" descr="PT_PIXEL_ENG_1">
          <a:extLst>
            <a:ext uri="{FF2B5EF4-FFF2-40B4-BE49-F238E27FC236}">
              <a16:creationId xmlns:a16="http://schemas.microsoft.com/office/drawing/2014/main" id="{D04895FB-B700-0799-05CB-E830BF0BB55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07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314325</xdr:colOff>
      <xdr:row>19</xdr:row>
      <xdr:rowOff>0</xdr:rowOff>
    </xdr:to>
    <xdr:sp macro="" textlink="">
      <xdr:nvSpPr>
        <xdr:cNvPr id="20184818" name="AutoShape 8" descr="Show next row (inactive button)">
          <a:extLst>
            <a:ext uri="{FF2B5EF4-FFF2-40B4-BE49-F238E27FC236}">
              <a16:creationId xmlns:a16="http://schemas.microsoft.com/office/drawing/2014/main" id="{45C2E926-4F5F-F96C-0AD1-FEF716B2689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07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17</xdr:row>
      <xdr:rowOff>6350</xdr:rowOff>
    </xdr:from>
    <xdr:to>
      <xdr:col>2</xdr:col>
      <xdr:colOff>409575</xdr:colOff>
      <xdr:row>19</xdr:row>
      <xdr:rowOff>0</xdr:rowOff>
    </xdr:to>
    <xdr:sp macro="" textlink="">
      <xdr:nvSpPr>
        <xdr:cNvPr id="20184819" name="AutoShape 1" descr="PT_PIXEL_ENG_1">
          <a:extLst>
            <a:ext uri="{FF2B5EF4-FFF2-40B4-BE49-F238E27FC236}">
              <a16:creationId xmlns:a16="http://schemas.microsoft.com/office/drawing/2014/main" id="{3D838C3C-EEAC-439E-DA0B-DF34EDFD21C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07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314325</xdr:colOff>
      <xdr:row>19</xdr:row>
      <xdr:rowOff>0</xdr:rowOff>
    </xdr:to>
    <xdr:sp macro="" textlink="">
      <xdr:nvSpPr>
        <xdr:cNvPr id="20184820" name="AutoShape 8" descr="Show next row (inactive button)">
          <a:extLst>
            <a:ext uri="{FF2B5EF4-FFF2-40B4-BE49-F238E27FC236}">
              <a16:creationId xmlns:a16="http://schemas.microsoft.com/office/drawing/2014/main" id="{17842F52-7F16-9C2F-E78A-DF81DBB9F3A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07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17</xdr:row>
      <xdr:rowOff>6350</xdr:rowOff>
    </xdr:from>
    <xdr:to>
      <xdr:col>2</xdr:col>
      <xdr:colOff>409575</xdr:colOff>
      <xdr:row>19</xdr:row>
      <xdr:rowOff>0</xdr:rowOff>
    </xdr:to>
    <xdr:sp macro="" textlink="">
      <xdr:nvSpPr>
        <xdr:cNvPr id="20184821" name="AutoShape 1" descr="PT_PIXEL_ENG_1">
          <a:extLst>
            <a:ext uri="{FF2B5EF4-FFF2-40B4-BE49-F238E27FC236}">
              <a16:creationId xmlns:a16="http://schemas.microsoft.com/office/drawing/2014/main" id="{B26F6080-8435-E7F4-91C7-4BFDE225CDF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07975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314325</xdr:colOff>
      <xdr:row>19</xdr:row>
      <xdr:rowOff>0</xdr:rowOff>
    </xdr:to>
    <xdr:sp macro="" textlink="">
      <xdr:nvSpPr>
        <xdr:cNvPr id="20184822" name="AutoShape 8" descr="Show next row (inactive button)">
          <a:extLst>
            <a:ext uri="{FF2B5EF4-FFF2-40B4-BE49-F238E27FC236}">
              <a16:creationId xmlns:a16="http://schemas.microsoft.com/office/drawing/2014/main" id="{C047B108-6FDC-2B94-9A64-901780F3D4E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0734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18</xdr:row>
      <xdr:rowOff>6350</xdr:rowOff>
    </xdr:from>
    <xdr:to>
      <xdr:col>2</xdr:col>
      <xdr:colOff>409575</xdr:colOff>
      <xdr:row>20</xdr:row>
      <xdr:rowOff>0</xdr:rowOff>
    </xdr:to>
    <xdr:sp macro="" textlink="">
      <xdr:nvSpPr>
        <xdr:cNvPr id="20184823" name="AutoShape 1" descr="PT_PIXEL_ENG_1">
          <a:extLst>
            <a:ext uri="{FF2B5EF4-FFF2-40B4-BE49-F238E27FC236}">
              <a16:creationId xmlns:a16="http://schemas.microsoft.com/office/drawing/2014/main" id="{FC027C3D-B72E-DDAF-3BB8-3B08C263A13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23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314325</xdr:colOff>
      <xdr:row>20</xdr:row>
      <xdr:rowOff>0</xdr:rowOff>
    </xdr:to>
    <xdr:sp macro="" textlink="">
      <xdr:nvSpPr>
        <xdr:cNvPr id="20184824" name="AutoShape 8" descr="Show next row (inactive button)">
          <a:extLst>
            <a:ext uri="{FF2B5EF4-FFF2-40B4-BE49-F238E27FC236}">
              <a16:creationId xmlns:a16="http://schemas.microsoft.com/office/drawing/2014/main" id="{AECC1C62-DBDB-BC6E-635D-16B10A7242A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23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18</xdr:row>
      <xdr:rowOff>6350</xdr:rowOff>
    </xdr:from>
    <xdr:to>
      <xdr:col>2</xdr:col>
      <xdr:colOff>409575</xdr:colOff>
      <xdr:row>20</xdr:row>
      <xdr:rowOff>0</xdr:rowOff>
    </xdr:to>
    <xdr:sp macro="" textlink="">
      <xdr:nvSpPr>
        <xdr:cNvPr id="20184825" name="AutoShape 1" descr="PT_PIXEL_ENG_1">
          <a:extLst>
            <a:ext uri="{FF2B5EF4-FFF2-40B4-BE49-F238E27FC236}">
              <a16:creationId xmlns:a16="http://schemas.microsoft.com/office/drawing/2014/main" id="{563CB175-572A-BBCC-4338-844EA788721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238500"/>
          <a:ext cx="323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314325</xdr:colOff>
      <xdr:row>20</xdr:row>
      <xdr:rowOff>0</xdr:rowOff>
    </xdr:to>
    <xdr:sp macro="" textlink="">
      <xdr:nvSpPr>
        <xdr:cNvPr id="20184826" name="AutoShape 8" descr="Show next row (inactive button)">
          <a:extLst>
            <a:ext uri="{FF2B5EF4-FFF2-40B4-BE49-F238E27FC236}">
              <a16:creationId xmlns:a16="http://schemas.microsoft.com/office/drawing/2014/main" id="{5DF210F5-0E52-A252-9245-CB5538FDB36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23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107950</xdr:colOff>
      <xdr:row>18</xdr:row>
      <xdr:rowOff>6350</xdr:rowOff>
    </xdr:from>
    <xdr:to>
      <xdr:col>2</xdr:col>
      <xdr:colOff>428625</xdr:colOff>
      <xdr:row>20</xdr:row>
      <xdr:rowOff>0</xdr:rowOff>
    </xdr:to>
    <xdr:sp macro="" textlink="">
      <xdr:nvSpPr>
        <xdr:cNvPr id="20184827" name="AutoShape 1" descr="PT_PIXEL_ENG_1">
          <a:extLst>
            <a:ext uri="{FF2B5EF4-FFF2-40B4-BE49-F238E27FC236}">
              <a16:creationId xmlns:a16="http://schemas.microsoft.com/office/drawing/2014/main" id="{F04CE14B-3DC3-EAF5-7844-0372DF58AB27}"/>
            </a:ext>
          </a:extLst>
        </xdr:cNvPr>
        <xdr:cNvSpPr>
          <a:spLocks noChangeAspect="1" noChangeArrowheads="1"/>
        </xdr:cNvSpPr>
      </xdr:nvSpPr>
      <xdr:spPr bwMode="auto">
        <a:xfrm>
          <a:off x="1727200" y="3238500"/>
          <a:ext cx="3175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314325</xdr:colOff>
      <xdr:row>20</xdr:row>
      <xdr:rowOff>0</xdr:rowOff>
    </xdr:to>
    <xdr:sp macro="" textlink="">
      <xdr:nvSpPr>
        <xdr:cNvPr id="20184828" name="AutoShape 8" descr="Show next row (inactive button)">
          <a:extLst>
            <a:ext uri="{FF2B5EF4-FFF2-40B4-BE49-F238E27FC236}">
              <a16:creationId xmlns:a16="http://schemas.microsoft.com/office/drawing/2014/main" id="{4E3BB0B4-0162-CE4B-68FB-920A8D0A0B3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23215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29" name="AutoShape 1" descr="PT_PIXEL_ENG_1">
          <a:extLst>
            <a:ext uri="{FF2B5EF4-FFF2-40B4-BE49-F238E27FC236}">
              <a16:creationId xmlns:a16="http://schemas.microsoft.com/office/drawing/2014/main" id="{6BE44D66-40CE-28F9-4BCB-92D5A9FF91C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30" name="AutoShape 8" descr="Show next row (inactive button)">
          <a:extLst>
            <a:ext uri="{FF2B5EF4-FFF2-40B4-BE49-F238E27FC236}">
              <a16:creationId xmlns:a16="http://schemas.microsoft.com/office/drawing/2014/main" id="{06BE27BD-F641-05C0-4752-1600218B707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31" name="AutoShape 1" descr="PT_PIXEL_ENG_1">
          <a:extLst>
            <a:ext uri="{FF2B5EF4-FFF2-40B4-BE49-F238E27FC236}">
              <a16:creationId xmlns:a16="http://schemas.microsoft.com/office/drawing/2014/main" id="{D3E601FB-4F48-D834-B50E-A261737EDC5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32" name="AutoShape 8" descr="Show next row (inactive button)">
          <a:extLst>
            <a:ext uri="{FF2B5EF4-FFF2-40B4-BE49-F238E27FC236}">
              <a16:creationId xmlns:a16="http://schemas.microsoft.com/office/drawing/2014/main" id="{1D4C3838-386A-6B77-E4A2-AEF9035507D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33" name="AutoShape 1" descr="PT_PIXEL_ENG_1">
          <a:extLst>
            <a:ext uri="{FF2B5EF4-FFF2-40B4-BE49-F238E27FC236}">
              <a16:creationId xmlns:a16="http://schemas.microsoft.com/office/drawing/2014/main" id="{A8E9C704-AB15-6A9D-9A89-09D140BF75D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34" name="AutoShape 8" descr="Show next row (inactive button)">
          <a:extLst>
            <a:ext uri="{FF2B5EF4-FFF2-40B4-BE49-F238E27FC236}">
              <a16:creationId xmlns:a16="http://schemas.microsoft.com/office/drawing/2014/main" id="{A1EB34A1-74C9-777B-2857-AB7C7AB693A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35" name="AutoShape 1" descr="PT_PIXEL_ENG_1">
          <a:extLst>
            <a:ext uri="{FF2B5EF4-FFF2-40B4-BE49-F238E27FC236}">
              <a16:creationId xmlns:a16="http://schemas.microsoft.com/office/drawing/2014/main" id="{1476C9F1-A6F5-3C66-B236-303DF14D304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36" name="AutoShape 8" descr="Show next row (inactive button)">
          <a:extLst>
            <a:ext uri="{FF2B5EF4-FFF2-40B4-BE49-F238E27FC236}">
              <a16:creationId xmlns:a16="http://schemas.microsoft.com/office/drawing/2014/main" id="{80F900AD-4550-5272-B60C-208FCE13551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37" name="AutoShape 1" descr="PT_PIXEL_ENG_1">
          <a:extLst>
            <a:ext uri="{FF2B5EF4-FFF2-40B4-BE49-F238E27FC236}">
              <a16:creationId xmlns:a16="http://schemas.microsoft.com/office/drawing/2014/main" id="{841E105F-D5BA-DB35-B2E8-5DF766B70C2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38" name="AutoShape 8" descr="Show next row (inactive button)">
          <a:extLst>
            <a:ext uri="{FF2B5EF4-FFF2-40B4-BE49-F238E27FC236}">
              <a16:creationId xmlns:a16="http://schemas.microsoft.com/office/drawing/2014/main" id="{A20D995E-8010-53C8-8A7F-B26F65FA52D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39" name="AutoShape 1" descr="PT_PIXEL_ENG_1">
          <a:extLst>
            <a:ext uri="{FF2B5EF4-FFF2-40B4-BE49-F238E27FC236}">
              <a16:creationId xmlns:a16="http://schemas.microsoft.com/office/drawing/2014/main" id="{B1BAF5FC-923A-DFA2-BF59-9A700A28F9D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40" name="AutoShape 8" descr="Show next row (inactive button)">
          <a:extLst>
            <a:ext uri="{FF2B5EF4-FFF2-40B4-BE49-F238E27FC236}">
              <a16:creationId xmlns:a16="http://schemas.microsoft.com/office/drawing/2014/main" id="{9C3A62BA-CF48-7B67-B50D-C542A4C522B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41" name="AutoShape 1" descr="PT_PIXEL_ENG_1">
          <a:extLst>
            <a:ext uri="{FF2B5EF4-FFF2-40B4-BE49-F238E27FC236}">
              <a16:creationId xmlns:a16="http://schemas.microsoft.com/office/drawing/2014/main" id="{64DB0595-6F57-D5C1-6A51-206C9138A86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42" name="AutoShape 8" descr="Show next row (inactive button)">
          <a:extLst>
            <a:ext uri="{FF2B5EF4-FFF2-40B4-BE49-F238E27FC236}">
              <a16:creationId xmlns:a16="http://schemas.microsoft.com/office/drawing/2014/main" id="{6C202B59-7DD2-CB67-F1C5-899E508FBC4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43" name="AutoShape 1" descr="PT_PIXEL_ENG_1">
          <a:extLst>
            <a:ext uri="{FF2B5EF4-FFF2-40B4-BE49-F238E27FC236}">
              <a16:creationId xmlns:a16="http://schemas.microsoft.com/office/drawing/2014/main" id="{4B148287-11EA-6F8F-7821-EA0A475B1F0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44" name="AutoShape 8" descr="Show next row (inactive button)">
          <a:extLst>
            <a:ext uri="{FF2B5EF4-FFF2-40B4-BE49-F238E27FC236}">
              <a16:creationId xmlns:a16="http://schemas.microsoft.com/office/drawing/2014/main" id="{60024106-8BAF-2A94-09D2-4A605F6BEBB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45" name="AutoShape 1" descr="PT_PIXEL_ENG_1">
          <a:extLst>
            <a:ext uri="{FF2B5EF4-FFF2-40B4-BE49-F238E27FC236}">
              <a16:creationId xmlns:a16="http://schemas.microsoft.com/office/drawing/2014/main" id="{2190E599-F62D-F18D-DA9D-616CE5CFA1C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46" name="AutoShape 8" descr="Show next row (inactive button)">
          <a:extLst>
            <a:ext uri="{FF2B5EF4-FFF2-40B4-BE49-F238E27FC236}">
              <a16:creationId xmlns:a16="http://schemas.microsoft.com/office/drawing/2014/main" id="{FCD9BCF5-BA90-086B-3D95-50292848C82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47" name="AutoShape 1" descr="PT_PIXEL_ENG_1">
          <a:extLst>
            <a:ext uri="{FF2B5EF4-FFF2-40B4-BE49-F238E27FC236}">
              <a16:creationId xmlns:a16="http://schemas.microsoft.com/office/drawing/2014/main" id="{A59F42BD-531F-3F8C-E31C-6254B3EC381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48" name="AutoShape 8" descr="Show next row (inactive button)">
          <a:extLst>
            <a:ext uri="{FF2B5EF4-FFF2-40B4-BE49-F238E27FC236}">
              <a16:creationId xmlns:a16="http://schemas.microsoft.com/office/drawing/2014/main" id="{1F30B6DA-7692-A1F8-8D65-AF414EC0AB2A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49" name="AutoShape 1" descr="PT_PIXEL_ENG_1">
          <a:extLst>
            <a:ext uri="{FF2B5EF4-FFF2-40B4-BE49-F238E27FC236}">
              <a16:creationId xmlns:a16="http://schemas.microsoft.com/office/drawing/2014/main" id="{AACDDAB6-F44B-5B83-85DA-7B53C096766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50" name="AutoShape 8" descr="Show next row (inactive button)">
          <a:extLst>
            <a:ext uri="{FF2B5EF4-FFF2-40B4-BE49-F238E27FC236}">
              <a16:creationId xmlns:a16="http://schemas.microsoft.com/office/drawing/2014/main" id="{4F2EEC5A-BB29-9A02-A483-A7BBB6EE778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51" name="AutoShape 1" descr="PT_PIXEL_ENG_1">
          <a:extLst>
            <a:ext uri="{FF2B5EF4-FFF2-40B4-BE49-F238E27FC236}">
              <a16:creationId xmlns:a16="http://schemas.microsoft.com/office/drawing/2014/main" id="{07192101-FE19-5ED6-567C-DAB84BD5317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52" name="AutoShape 8" descr="Show next row (inactive button)">
          <a:extLst>
            <a:ext uri="{FF2B5EF4-FFF2-40B4-BE49-F238E27FC236}">
              <a16:creationId xmlns:a16="http://schemas.microsoft.com/office/drawing/2014/main" id="{71AD6D72-EA39-6A07-BF52-EC4A26A82BF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853" name="AutoShape 1" descr="PT_PIXEL_ENG_1">
          <a:extLst>
            <a:ext uri="{FF2B5EF4-FFF2-40B4-BE49-F238E27FC236}">
              <a16:creationId xmlns:a16="http://schemas.microsoft.com/office/drawing/2014/main" id="{740BB09A-9209-514C-ABA2-89CDC9B10EC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854" name="AutoShape 8" descr="Show next row (inactive button)">
          <a:extLst>
            <a:ext uri="{FF2B5EF4-FFF2-40B4-BE49-F238E27FC236}">
              <a16:creationId xmlns:a16="http://schemas.microsoft.com/office/drawing/2014/main" id="{024B9163-CB9E-8B0B-A516-DB284E7460A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855" name="AutoShape 1" descr="PT_PIXEL_ENG_1">
          <a:extLst>
            <a:ext uri="{FF2B5EF4-FFF2-40B4-BE49-F238E27FC236}">
              <a16:creationId xmlns:a16="http://schemas.microsoft.com/office/drawing/2014/main" id="{F8C70B60-8F47-9EBE-1349-7859FEE78BC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856" name="AutoShape 8" descr="Show next row (inactive button)">
          <a:extLst>
            <a:ext uri="{FF2B5EF4-FFF2-40B4-BE49-F238E27FC236}">
              <a16:creationId xmlns:a16="http://schemas.microsoft.com/office/drawing/2014/main" id="{E264DA41-4EE0-375E-1A20-C6AA8DBEE13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857" name="AutoShape 1" descr="PT_PIXEL_ENG_1">
          <a:extLst>
            <a:ext uri="{FF2B5EF4-FFF2-40B4-BE49-F238E27FC236}">
              <a16:creationId xmlns:a16="http://schemas.microsoft.com/office/drawing/2014/main" id="{46ACEE64-DCFF-15B6-F6DB-263360F9A9C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858" name="AutoShape 8" descr="Show next row (inactive button)">
          <a:extLst>
            <a:ext uri="{FF2B5EF4-FFF2-40B4-BE49-F238E27FC236}">
              <a16:creationId xmlns:a16="http://schemas.microsoft.com/office/drawing/2014/main" id="{6D6560EC-E6CF-8D24-D0B9-08DC91609EB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859" name="AutoShape 1" descr="PT_PIXEL_ENG_1">
          <a:extLst>
            <a:ext uri="{FF2B5EF4-FFF2-40B4-BE49-F238E27FC236}">
              <a16:creationId xmlns:a16="http://schemas.microsoft.com/office/drawing/2014/main" id="{D1D8683A-037D-0D47-14BD-CEAA57FEA7D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860" name="AutoShape 8" descr="Show next row (inactive button)">
          <a:extLst>
            <a:ext uri="{FF2B5EF4-FFF2-40B4-BE49-F238E27FC236}">
              <a16:creationId xmlns:a16="http://schemas.microsoft.com/office/drawing/2014/main" id="{7405F368-541B-65F4-BFAB-FF254F565C8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861" name="AutoShape 1" descr="PT_PIXEL_ENG_1">
          <a:extLst>
            <a:ext uri="{FF2B5EF4-FFF2-40B4-BE49-F238E27FC236}">
              <a16:creationId xmlns:a16="http://schemas.microsoft.com/office/drawing/2014/main" id="{479B7EB2-8C58-4C93-E7B6-57B7A17A06D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862" name="AutoShape 8" descr="Show next row (inactive button)">
          <a:extLst>
            <a:ext uri="{FF2B5EF4-FFF2-40B4-BE49-F238E27FC236}">
              <a16:creationId xmlns:a16="http://schemas.microsoft.com/office/drawing/2014/main" id="{FD73F5ED-CBCA-330C-2400-7218CA7E05D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71</xdr:row>
      <xdr:rowOff>0</xdr:rowOff>
    </xdr:to>
    <xdr:sp macro="" textlink="">
      <xdr:nvSpPr>
        <xdr:cNvPr id="20184863" name="AutoShape 1" descr="PT_PIXEL_ENG_1">
          <a:extLst>
            <a:ext uri="{FF2B5EF4-FFF2-40B4-BE49-F238E27FC236}">
              <a16:creationId xmlns:a16="http://schemas.microsoft.com/office/drawing/2014/main" id="{5E7ED618-F418-C4F7-A50D-F1B357DF2D5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71</xdr:row>
      <xdr:rowOff>9525</xdr:rowOff>
    </xdr:to>
    <xdr:sp macro="" textlink="">
      <xdr:nvSpPr>
        <xdr:cNvPr id="20184864" name="AutoShape 8" descr="Show next row (inactive button)">
          <a:extLst>
            <a:ext uri="{FF2B5EF4-FFF2-40B4-BE49-F238E27FC236}">
              <a16:creationId xmlns:a16="http://schemas.microsoft.com/office/drawing/2014/main" id="{74F14751-437D-A28E-7BAE-825480FD289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65" name="AutoShape 1" descr="PT_PIXEL_ENG_1">
          <a:extLst>
            <a:ext uri="{FF2B5EF4-FFF2-40B4-BE49-F238E27FC236}">
              <a16:creationId xmlns:a16="http://schemas.microsoft.com/office/drawing/2014/main" id="{9F29DF21-DA08-C8C5-902D-F15CA56B918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66" name="AutoShape 8" descr="Show next row (inactive button)">
          <a:extLst>
            <a:ext uri="{FF2B5EF4-FFF2-40B4-BE49-F238E27FC236}">
              <a16:creationId xmlns:a16="http://schemas.microsoft.com/office/drawing/2014/main" id="{D42E7EC0-E5CD-4BA1-17D3-A686082EA3E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67" name="AutoShape 1" descr="PT_PIXEL_ENG_1">
          <a:extLst>
            <a:ext uri="{FF2B5EF4-FFF2-40B4-BE49-F238E27FC236}">
              <a16:creationId xmlns:a16="http://schemas.microsoft.com/office/drawing/2014/main" id="{4CCC187C-DAF5-E841-F603-AAFCB9145EC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68" name="AutoShape 8" descr="Show next row (inactive button)">
          <a:extLst>
            <a:ext uri="{FF2B5EF4-FFF2-40B4-BE49-F238E27FC236}">
              <a16:creationId xmlns:a16="http://schemas.microsoft.com/office/drawing/2014/main" id="{33645364-DD99-39E8-82A2-3807E416A35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69" name="AutoShape 1" descr="PT_PIXEL_ENG_1">
          <a:extLst>
            <a:ext uri="{FF2B5EF4-FFF2-40B4-BE49-F238E27FC236}">
              <a16:creationId xmlns:a16="http://schemas.microsoft.com/office/drawing/2014/main" id="{80F50B6D-F94C-2887-98ED-A19D2DF4E43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70" name="AutoShape 8" descr="Show next row (inactive button)">
          <a:extLst>
            <a:ext uri="{FF2B5EF4-FFF2-40B4-BE49-F238E27FC236}">
              <a16:creationId xmlns:a16="http://schemas.microsoft.com/office/drawing/2014/main" id="{FF6D2400-98C9-ECBF-CF3D-DC0BD942C9C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71" name="AutoShape 1" descr="PT_PIXEL_ENG_1">
          <a:extLst>
            <a:ext uri="{FF2B5EF4-FFF2-40B4-BE49-F238E27FC236}">
              <a16:creationId xmlns:a16="http://schemas.microsoft.com/office/drawing/2014/main" id="{035EBAEA-2195-0508-CFBE-632D8B36E1F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72" name="AutoShape 8" descr="Show next row (inactive button)">
          <a:extLst>
            <a:ext uri="{FF2B5EF4-FFF2-40B4-BE49-F238E27FC236}">
              <a16:creationId xmlns:a16="http://schemas.microsoft.com/office/drawing/2014/main" id="{4625B2B1-6F04-E23C-E535-3B0EE75CF94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73" name="AutoShape 1" descr="PT_PIXEL_ENG_1">
          <a:extLst>
            <a:ext uri="{FF2B5EF4-FFF2-40B4-BE49-F238E27FC236}">
              <a16:creationId xmlns:a16="http://schemas.microsoft.com/office/drawing/2014/main" id="{E2BB0DC8-60FF-1821-CF83-9A4523885CC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74" name="AutoShape 8" descr="Show next row (inactive button)">
          <a:extLst>
            <a:ext uri="{FF2B5EF4-FFF2-40B4-BE49-F238E27FC236}">
              <a16:creationId xmlns:a16="http://schemas.microsoft.com/office/drawing/2014/main" id="{F94B4333-32ED-803E-D5C5-A7B1FD0337D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84875" name="AutoShape 1" descr="PT_PIXEL_ENG_1">
          <a:extLst>
            <a:ext uri="{FF2B5EF4-FFF2-40B4-BE49-F238E27FC236}">
              <a16:creationId xmlns:a16="http://schemas.microsoft.com/office/drawing/2014/main" id="{269875B5-D96E-4509-13C7-CE3062E0435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76" name="AutoShape 8" descr="Show next row (inactive button)">
          <a:extLst>
            <a:ext uri="{FF2B5EF4-FFF2-40B4-BE49-F238E27FC236}">
              <a16:creationId xmlns:a16="http://schemas.microsoft.com/office/drawing/2014/main" id="{2D244B1E-9F06-7AB2-F05C-D4340A02897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77" name="AutoShape 1" descr="PT_PIXEL_ENG_1">
          <a:extLst>
            <a:ext uri="{FF2B5EF4-FFF2-40B4-BE49-F238E27FC236}">
              <a16:creationId xmlns:a16="http://schemas.microsoft.com/office/drawing/2014/main" id="{39A084AA-85D4-C43F-09DC-AD6F8AE6142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78" name="AutoShape 8" descr="Show next row (inactive button)">
          <a:extLst>
            <a:ext uri="{FF2B5EF4-FFF2-40B4-BE49-F238E27FC236}">
              <a16:creationId xmlns:a16="http://schemas.microsoft.com/office/drawing/2014/main" id="{4AABEAFE-5547-EB03-4617-21A453C4CFE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79" name="AutoShape 1" descr="PT_PIXEL_ENG_1">
          <a:extLst>
            <a:ext uri="{FF2B5EF4-FFF2-40B4-BE49-F238E27FC236}">
              <a16:creationId xmlns:a16="http://schemas.microsoft.com/office/drawing/2014/main" id="{53B16361-58DE-76C0-3023-FC1236D3807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80" name="AutoShape 8" descr="Show next row (inactive button)">
          <a:extLst>
            <a:ext uri="{FF2B5EF4-FFF2-40B4-BE49-F238E27FC236}">
              <a16:creationId xmlns:a16="http://schemas.microsoft.com/office/drawing/2014/main" id="{C1A23086-3E4F-517F-A745-4FAB21010A4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81" name="AutoShape 1" descr="PT_PIXEL_ENG_1">
          <a:extLst>
            <a:ext uri="{FF2B5EF4-FFF2-40B4-BE49-F238E27FC236}">
              <a16:creationId xmlns:a16="http://schemas.microsoft.com/office/drawing/2014/main" id="{EBAC80A0-60B3-C0F9-1FF6-556FF579A88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82" name="AutoShape 8" descr="Show next row (inactive button)">
          <a:extLst>
            <a:ext uri="{FF2B5EF4-FFF2-40B4-BE49-F238E27FC236}">
              <a16:creationId xmlns:a16="http://schemas.microsoft.com/office/drawing/2014/main" id="{B3FCC6DE-2624-39C9-B624-5D69A20F994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83" name="AutoShape 1" descr="PT_PIXEL_ENG_1">
          <a:extLst>
            <a:ext uri="{FF2B5EF4-FFF2-40B4-BE49-F238E27FC236}">
              <a16:creationId xmlns:a16="http://schemas.microsoft.com/office/drawing/2014/main" id="{CA3B53DC-B529-1822-9A51-18F48CD2FD7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84" name="AutoShape 8" descr="Show next row (inactive button)">
          <a:extLst>
            <a:ext uri="{FF2B5EF4-FFF2-40B4-BE49-F238E27FC236}">
              <a16:creationId xmlns:a16="http://schemas.microsoft.com/office/drawing/2014/main" id="{93AF22C3-A282-7C40-37A0-DDD81513937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85" name="AutoShape 1" descr="PT_PIXEL_ENG_1">
          <a:extLst>
            <a:ext uri="{FF2B5EF4-FFF2-40B4-BE49-F238E27FC236}">
              <a16:creationId xmlns:a16="http://schemas.microsoft.com/office/drawing/2014/main" id="{A3110F61-ECB0-D4B9-E839-1F086DF23E0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86" name="AutoShape 8" descr="Show next row (inactive button)">
          <a:extLst>
            <a:ext uri="{FF2B5EF4-FFF2-40B4-BE49-F238E27FC236}">
              <a16:creationId xmlns:a16="http://schemas.microsoft.com/office/drawing/2014/main" id="{29FDB29B-D35C-A078-9DBE-BF92AA3DAE4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87" name="AutoShape 1" descr="PT_PIXEL_ENG_1">
          <a:extLst>
            <a:ext uri="{FF2B5EF4-FFF2-40B4-BE49-F238E27FC236}">
              <a16:creationId xmlns:a16="http://schemas.microsoft.com/office/drawing/2014/main" id="{A6D0DB26-03D4-7E62-A797-F1FD8AFDBDA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88" name="AutoShape 8" descr="Show next row (inactive button)">
          <a:extLst>
            <a:ext uri="{FF2B5EF4-FFF2-40B4-BE49-F238E27FC236}">
              <a16:creationId xmlns:a16="http://schemas.microsoft.com/office/drawing/2014/main" id="{E8D48458-F083-91D7-EC8F-5461AD762C3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89" name="AutoShape 1" descr="PT_PIXEL_ENG_1">
          <a:extLst>
            <a:ext uri="{FF2B5EF4-FFF2-40B4-BE49-F238E27FC236}">
              <a16:creationId xmlns:a16="http://schemas.microsoft.com/office/drawing/2014/main" id="{7F96E736-0185-7937-66EE-6C30B97F53B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90" name="AutoShape 8" descr="Show next row (inactive button)">
          <a:extLst>
            <a:ext uri="{FF2B5EF4-FFF2-40B4-BE49-F238E27FC236}">
              <a16:creationId xmlns:a16="http://schemas.microsoft.com/office/drawing/2014/main" id="{88C9B90D-8C65-A62E-3FE1-A8D2F0C2FD4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91" name="AutoShape 1" descr="PT_PIXEL_ENG_1">
          <a:extLst>
            <a:ext uri="{FF2B5EF4-FFF2-40B4-BE49-F238E27FC236}">
              <a16:creationId xmlns:a16="http://schemas.microsoft.com/office/drawing/2014/main" id="{EB32AD97-7E58-EC4E-F928-3B3E7178012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92" name="AutoShape 8" descr="Show next row (inactive button)">
          <a:extLst>
            <a:ext uri="{FF2B5EF4-FFF2-40B4-BE49-F238E27FC236}">
              <a16:creationId xmlns:a16="http://schemas.microsoft.com/office/drawing/2014/main" id="{958906A3-03C9-D827-E539-37052E0022F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93" name="AutoShape 1" descr="PT_PIXEL_ENG_1">
          <a:extLst>
            <a:ext uri="{FF2B5EF4-FFF2-40B4-BE49-F238E27FC236}">
              <a16:creationId xmlns:a16="http://schemas.microsoft.com/office/drawing/2014/main" id="{D8EA3BE6-4391-F94F-19EA-84D7BB968A6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94" name="AutoShape 8" descr="Show next row (inactive button)">
          <a:extLst>
            <a:ext uri="{FF2B5EF4-FFF2-40B4-BE49-F238E27FC236}">
              <a16:creationId xmlns:a16="http://schemas.microsoft.com/office/drawing/2014/main" id="{256112AB-EA9E-E302-904B-1FB549D19EE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95" name="AutoShape 1" descr="PT_PIXEL_ENG_1">
          <a:extLst>
            <a:ext uri="{FF2B5EF4-FFF2-40B4-BE49-F238E27FC236}">
              <a16:creationId xmlns:a16="http://schemas.microsoft.com/office/drawing/2014/main" id="{725F7150-E9A7-E55B-E634-D30A7C5EBB5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96" name="AutoShape 8" descr="Show next row (inactive button)">
          <a:extLst>
            <a:ext uri="{FF2B5EF4-FFF2-40B4-BE49-F238E27FC236}">
              <a16:creationId xmlns:a16="http://schemas.microsoft.com/office/drawing/2014/main" id="{280A7526-496F-EE94-DC25-91EC0BCBD02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97" name="AutoShape 1" descr="PT_PIXEL_ENG_1">
          <a:extLst>
            <a:ext uri="{FF2B5EF4-FFF2-40B4-BE49-F238E27FC236}">
              <a16:creationId xmlns:a16="http://schemas.microsoft.com/office/drawing/2014/main" id="{DBF3D34C-13C4-1356-940A-69C63E553DE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898" name="AutoShape 8" descr="Show next row (inactive button)">
          <a:extLst>
            <a:ext uri="{FF2B5EF4-FFF2-40B4-BE49-F238E27FC236}">
              <a16:creationId xmlns:a16="http://schemas.microsoft.com/office/drawing/2014/main" id="{C75847D3-97FE-A116-20AE-52EACC83235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899" name="AutoShape 1" descr="PT_PIXEL_ENG_1">
          <a:extLst>
            <a:ext uri="{FF2B5EF4-FFF2-40B4-BE49-F238E27FC236}">
              <a16:creationId xmlns:a16="http://schemas.microsoft.com/office/drawing/2014/main" id="{AF99CA70-0DDF-B8CF-5C98-D6D5AF880CC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00" name="AutoShape 8" descr="Show next row (inactive button)">
          <a:extLst>
            <a:ext uri="{FF2B5EF4-FFF2-40B4-BE49-F238E27FC236}">
              <a16:creationId xmlns:a16="http://schemas.microsoft.com/office/drawing/2014/main" id="{21E2AF52-2254-3CA8-C9C4-542B8471883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01" name="AutoShape 1" descr="PT_PIXEL_ENG_1">
          <a:extLst>
            <a:ext uri="{FF2B5EF4-FFF2-40B4-BE49-F238E27FC236}">
              <a16:creationId xmlns:a16="http://schemas.microsoft.com/office/drawing/2014/main" id="{3FC63B53-49DA-07E6-5728-30B81FB6B06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02" name="AutoShape 8" descr="Show next row (inactive button)">
          <a:extLst>
            <a:ext uri="{FF2B5EF4-FFF2-40B4-BE49-F238E27FC236}">
              <a16:creationId xmlns:a16="http://schemas.microsoft.com/office/drawing/2014/main" id="{F850D627-9E97-C642-00F7-B2821901827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03" name="AutoShape 1" descr="PT_PIXEL_ENG_1">
          <a:extLst>
            <a:ext uri="{FF2B5EF4-FFF2-40B4-BE49-F238E27FC236}">
              <a16:creationId xmlns:a16="http://schemas.microsoft.com/office/drawing/2014/main" id="{447FA934-A0F4-8DE2-87C0-10C2BB2E7D4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04" name="AutoShape 8" descr="Show next row (inactive button)">
          <a:extLst>
            <a:ext uri="{FF2B5EF4-FFF2-40B4-BE49-F238E27FC236}">
              <a16:creationId xmlns:a16="http://schemas.microsoft.com/office/drawing/2014/main" id="{7443A5FE-5DCD-E4C3-471C-2ECABA1A532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05" name="AutoShape 1" descr="PT_PIXEL_ENG_1">
          <a:extLst>
            <a:ext uri="{FF2B5EF4-FFF2-40B4-BE49-F238E27FC236}">
              <a16:creationId xmlns:a16="http://schemas.microsoft.com/office/drawing/2014/main" id="{3A939662-942A-FF0C-6D44-B62A7FBAB30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06" name="AutoShape 8" descr="Show next row (inactive button)">
          <a:extLst>
            <a:ext uri="{FF2B5EF4-FFF2-40B4-BE49-F238E27FC236}">
              <a16:creationId xmlns:a16="http://schemas.microsoft.com/office/drawing/2014/main" id="{4AD792C9-274A-5CCF-D317-1E1B617E231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07" name="AutoShape 1" descr="PT_PIXEL_ENG_1">
          <a:extLst>
            <a:ext uri="{FF2B5EF4-FFF2-40B4-BE49-F238E27FC236}">
              <a16:creationId xmlns:a16="http://schemas.microsoft.com/office/drawing/2014/main" id="{004D67A8-3F62-D04A-0BAE-3F0AC5C1F7B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08" name="AutoShape 8" descr="Show next row (inactive button)">
          <a:extLst>
            <a:ext uri="{FF2B5EF4-FFF2-40B4-BE49-F238E27FC236}">
              <a16:creationId xmlns:a16="http://schemas.microsoft.com/office/drawing/2014/main" id="{5B11ECB8-C457-1E3E-9C16-2BF21CBE525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09" name="AutoShape 1" descr="PT_PIXEL_ENG_1">
          <a:extLst>
            <a:ext uri="{FF2B5EF4-FFF2-40B4-BE49-F238E27FC236}">
              <a16:creationId xmlns:a16="http://schemas.microsoft.com/office/drawing/2014/main" id="{D73B83D5-13F2-55E1-505F-BE5B8946AE7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10" name="AutoShape 8" descr="Show next row (inactive button)">
          <a:extLst>
            <a:ext uri="{FF2B5EF4-FFF2-40B4-BE49-F238E27FC236}">
              <a16:creationId xmlns:a16="http://schemas.microsoft.com/office/drawing/2014/main" id="{943688D5-5672-9BEB-94BC-263962490ED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11" name="AutoShape 1" descr="PT_PIXEL_ENG_1">
          <a:extLst>
            <a:ext uri="{FF2B5EF4-FFF2-40B4-BE49-F238E27FC236}">
              <a16:creationId xmlns:a16="http://schemas.microsoft.com/office/drawing/2014/main" id="{C196CF50-2C76-ECB4-5129-58A92992B14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12" name="AutoShape 8" descr="Show next row (inactive button)">
          <a:extLst>
            <a:ext uri="{FF2B5EF4-FFF2-40B4-BE49-F238E27FC236}">
              <a16:creationId xmlns:a16="http://schemas.microsoft.com/office/drawing/2014/main" id="{5F789966-60A0-3871-101F-E07BC354664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13" name="AutoShape 1" descr="PT_PIXEL_ENG_1">
          <a:extLst>
            <a:ext uri="{FF2B5EF4-FFF2-40B4-BE49-F238E27FC236}">
              <a16:creationId xmlns:a16="http://schemas.microsoft.com/office/drawing/2014/main" id="{BAFF4D0C-3DD0-EBAB-ED1A-23F5DD5DFD9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14" name="AutoShape 8" descr="Show next row (inactive button)">
          <a:extLst>
            <a:ext uri="{FF2B5EF4-FFF2-40B4-BE49-F238E27FC236}">
              <a16:creationId xmlns:a16="http://schemas.microsoft.com/office/drawing/2014/main" id="{C3AE9573-7E05-23FB-03CB-A31CFE42CF6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70</xdr:row>
      <xdr:rowOff>0</xdr:rowOff>
    </xdr:to>
    <xdr:sp macro="" textlink="">
      <xdr:nvSpPr>
        <xdr:cNvPr id="20184915" name="AutoShape 1" descr="PT_PIXEL_ENG_1">
          <a:extLst>
            <a:ext uri="{FF2B5EF4-FFF2-40B4-BE49-F238E27FC236}">
              <a16:creationId xmlns:a16="http://schemas.microsoft.com/office/drawing/2014/main" id="{7D994D64-203C-FF27-EC8A-15CA969263B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314325</xdr:colOff>
      <xdr:row>70</xdr:row>
      <xdr:rowOff>0</xdr:rowOff>
    </xdr:to>
    <xdr:sp macro="" textlink="">
      <xdr:nvSpPr>
        <xdr:cNvPr id="20184916" name="AutoShape 8" descr="Show next row (inactive button)">
          <a:extLst>
            <a:ext uri="{FF2B5EF4-FFF2-40B4-BE49-F238E27FC236}">
              <a16:creationId xmlns:a16="http://schemas.microsoft.com/office/drawing/2014/main" id="{11D225AB-422C-9623-738C-2CEA2C74A38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111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4917" name="AutoShape 4" descr="PT_PIXEL_ENG_1">
          <a:extLst>
            <a:ext uri="{FF2B5EF4-FFF2-40B4-BE49-F238E27FC236}">
              <a16:creationId xmlns:a16="http://schemas.microsoft.com/office/drawing/2014/main" id="{377D7252-0458-993D-DE49-666C683CE3A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25400</xdr:rowOff>
    </xdr:from>
    <xdr:to>
      <xdr:col>5</xdr:col>
      <xdr:colOff>57150</xdr:colOff>
      <xdr:row>20</xdr:row>
      <xdr:rowOff>28575</xdr:rowOff>
    </xdr:to>
    <xdr:sp macro="" textlink="">
      <xdr:nvSpPr>
        <xdr:cNvPr id="20184918" name="AutoShape 2" descr="PT_PIXEL_ENG_1">
          <a:extLst>
            <a:ext uri="{FF2B5EF4-FFF2-40B4-BE49-F238E27FC236}">
              <a16:creationId xmlns:a16="http://schemas.microsoft.com/office/drawing/2014/main" id="{81A0360C-5ABB-D1B6-8360-3CF976EE847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575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69850</xdr:rowOff>
    </xdr:from>
    <xdr:to>
      <xdr:col>5</xdr:col>
      <xdr:colOff>63500</xdr:colOff>
      <xdr:row>70</xdr:row>
      <xdr:rowOff>66675</xdr:rowOff>
    </xdr:to>
    <xdr:sp macro="" textlink="">
      <xdr:nvSpPr>
        <xdr:cNvPr id="20184919" name="AutoShape 4" descr="PT_PIXEL_ENG_1">
          <a:extLst>
            <a:ext uri="{FF2B5EF4-FFF2-40B4-BE49-F238E27FC236}">
              <a16:creationId xmlns:a16="http://schemas.microsoft.com/office/drawing/2014/main" id="{6DE1603C-1079-B641-864A-1934DAB4338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4607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920" name="AutoShape 2" descr="PT_PIXEL_ENG_1">
          <a:extLst>
            <a:ext uri="{FF2B5EF4-FFF2-40B4-BE49-F238E27FC236}">
              <a16:creationId xmlns:a16="http://schemas.microsoft.com/office/drawing/2014/main" id="{174BEBF8-7E9E-333A-21CB-ECE86AFE9E7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921" name="AutoShape 4" descr="PT_PIXEL_ENG_1">
          <a:extLst>
            <a:ext uri="{FF2B5EF4-FFF2-40B4-BE49-F238E27FC236}">
              <a16:creationId xmlns:a16="http://schemas.microsoft.com/office/drawing/2014/main" id="{42DBE4A4-F957-AA47-C1A2-2348E7671C1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922" name="AutoShape 2" descr="PT_PIXEL_ENG_1">
          <a:extLst>
            <a:ext uri="{FF2B5EF4-FFF2-40B4-BE49-F238E27FC236}">
              <a16:creationId xmlns:a16="http://schemas.microsoft.com/office/drawing/2014/main" id="{680F3A21-39BA-17F8-4AA7-115E18E5747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923" name="AutoShape 3" descr="PT_PIXEL_ENG_1">
          <a:extLst>
            <a:ext uri="{FF2B5EF4-FFF2-40B4-BE49-F238E27FC236}">
              <a16:creationId xmlns:a16="http://schemas.microsoft.com/office/drawing/2014/main" id="{E4678B80-19A3-8EF6-ACF8-963F451B1D7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924" name="AutoShape 4" descr="PT_PIXEL_ENG_1">
          <a:extLst>
            <a:ext uri="{FF2B5EF4-FFF2-40B4-BE49-F238E27FC236}">
              <a16:creationId xmlns:a16="http://schemas.microsoft.com/office/drawing/2014/main" id="{973C1074-73E7-4DF1-330F-93844E0B64C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925" name="AutoShape 5" descr="PT_PIXEL_ENG_1">
          <a:extLst>
            <a:ext uri="{FF2B5EF4-FFF2-40B4-BE49-F238E27FC236}">
              <a16:creationId xmlns:a16="http://schemas.microsoft.com/office/drawing/2014/main" id="{23742384-9967-028D-CB84-CBC753C190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926" name="AutoShape 2" descr="PT_PIXEL_ENG_1">
          <a:extLst>
            <a:ext uri="{FF2B5EF4-FFF2-40B4-BE49-F238E27FC236}">
              <a16:creationId xmlns:a16="http://schemas.microsoft.com/office/drawing/2014/main" id="{32393441-EBB2-25C2-6C7E-F810EAA1EAB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927" name="AutoShape 3" descr="PT_PIXEL_ENG_1">
          <a:extLst>
            <a:ext uri="{FF2B5EF4-FFF2-40B4-BE49-F238E27FC236}">
              <a16:creationId xmlns:a16="http://schemas.microsoft.com/office/drawing/2014/main" id="{D4CA343D-B05C-8AB5-D67D-52BBE0AD569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0184928" name="AutoShape 4" descr="PT_PIXEL_ENG_1">
          <a:extLst>
            <a:ext uri="{FF2B5EF4-FFF2-40B4-BE49-F238E27FC236}">
              <a16:creationId xmlns:a16="http://schemas.microsoft.com/office/drawing/2014/main" id="{950D45BA-5609-4929-D100-A6F4F41F8CB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8</xdr:row>
      <xdr:rowOff>0</xdr:rowOff>
    </xdr:to>
    <xdr:sp macro="" textlink="">
      <xdr:nvSpPr>
        <xdr:cNvPr id="20184929" name="AutoShape 5" descr="PT_PIXEL_ENG_1">
          <a:extLst>
            <a:ext uri="{FF2B5EF4-FFF2-40B4-BE49-F238E27FC236}">
              <a16:creationId xmlns:a16="http://schemas.microsoft.com/office/drawing/2014/main" id="{3EB78B84-A617-D381-049C-5E7CF3534DC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3081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930" name="AutoShape 2" descr="PT_PIXEL_ENG_1">
          <a:extLst>
            <a:ext uri="{FF2B5EF4-FFF2-40B4-BE49-F238E27FC236}">
              <a16:creationId xmlns:a16="http://schemas.microsoft.com/office/drawing/2014/main" id="{E8331ED6-C25E-7639-D49C-84AA27A3FFC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931" name="AutoShape 4" descr="PT_PIXEL_ENG_1">
          <a:extLst>
            <a:ext uri="{FF2B5EF4-FFF2-40B4-BE49-F238E27FC236}">
              <a16:creationId xmlns:a16="http://schemas.microsoft.com/office/drawing/2014/main" id="{0805D9A2-51CC-26E4-C521-0197FA986AC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932" name="AutoShape 2" descr="PT_PIXEL_ENG_1">
          <a:extLst>
            <a:ext uri="{FF2B5EF4-FFF2-40B4-BE49-F238E27FC236}">
              <a16:creationId xmlns:a16="http://schemas.microsoft.com/office/drawing/2014/main" id="{30A08003-7C96-9C4E-8C59-E679FF59140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933" name="AutoShape 3" descr="PT_PIXEL_ENG_1">
          <a:extLst>
            <a:ext uri="{FF2B5EF4-FFF2-40B4-BE49-F238E27FC236}">
              <a16:creationId xmlns:a16="http://schemas.microsoft.com/office/drawing/2014/main" id="{12E37484-D4E7-0B68-C08E-D3BD3589A56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934" name="AutoShape 4" descr="PT_PIXEL_ENG_1">
          <a:extLst>
            <a:ext uri="{FF2B5EF4-FFF2-40B4-BE49-F238E27FC236}">
              <a16:creationId xmlns:a16="http://schemas.microsoft.com/office/drawing/2014/main" id="{3D7E7A47-69A5-6316-2A47-1697A288C63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935" name="AutoShape 5" descr="PT_PIXEL_ENG_1">
          <a:extLst>
            <a:ext uri="{FF2B5EF4-FFF2-40B4-BE49-F238E27FC236}">
              <a16:creationId xmlns:a16="http://schemas.microsoft.com/office/drawing/2014/main" id="{BB671DAD-98F1-5D00-EFBC-6400C0FDDE4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936" name="AutoShape 2" descr="PT_PIXEL_ENG_1">
          <a:extLst>
            <a:ext uri="{FF2B5EF4-FFF2-40B4-BE49-F238E27FC236}">
              <a16:creationId xmlns:a16="http://schemas.microsoft.com/office/drawing/2014/main" id="{6C34F3D7-79D5-0BB8-8A51-C8475044E9A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937" name="AutoShape 3" descr="PT_PIXEL_ENG_1">
          <a:extLst>
            <a:ext uri="{FF2B5EF4-FFF2-40B4-BE49-F238E27FC236}">
              <a16:creationId xmlns:a16="http://schemas.microsoft.com/office/drawing/2014/main" id="{4BA6CDAF-E034-3B09-F220-4696721CE06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57150</xdr:colOff>
      <xdr:row>9</xdr:row>
      <xdr:rowOff>0</xdr:rowOff>
    </xdr:to>
    <xdr:sp macro="" textlink="">
      <xdr:nvSpPr>
        <xdr:cNvPr id="20184938" name="AutoShape 4" descr="PT_PIXEL_ENG_1">
          <a:extLst>
            <a:ext uri="{FF2B5EF4-FFF2-40B4-BE49-F238E27FC236}">
              <a16:creationId xmlns:a16="http://schemas.microsoft.com/office/drawing/2014/main" id="{2105F1CF-A4CA-3809-1C2C-27CB18A64BE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444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9</xdr:row>
      <xdr:rowOff>0</xdr:rowOff>
    </xdr:to>
    <xdr:sp macro="" textlink="">
      <xdr:nvSpPr>
        <xdr:cNvPr id="20184939" name="AutoShape 5" descr="PT_PIXEL_ENG_1">
          <a:extLst>
            <a:ext uri="{FF2B5EF4-FFF2-40B4-BE49-F238E27FC236}">
              <a16:creationId xmlns:a16="http://schemas.microsoft.com/office/drawing/2014/main" id="{A93B2089-6D7B-7E86-FB82-027F95CFAB2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473200"/>
          <a:ext cx="1905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940" name="AutoShape 2" descr="PT_PIXEL_ENG_1">
          <a:extLst>
            <a:ext uri="{FF2B5EF4-FFF2-40B4-BE49-F238E27FC236}">
              <a16:creationId xmlns:a16="http://schemas.microsoft.com/office/drawing/2014/main" id="{89F9BFE0-A236-EE28-63AF-FC3699B81F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941" name="AutoShape 4" descr="PT_PIXEL_ENG_1">
          <a:extLst>
            <a:ext uri="{FF2B5EF4-FFF2-40B4-BE49-F238E27FC236}">
              <a16:creationId xmlns:a16="http://schemas.microsoft.com/office/drawing/2014/main" id="{FAAB152C-3914-ED90-1259-980EE7F6945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942" name="AutoShape 2" descr="PT_PIXEL_ENG_1">
          <a:extLst>
            <a:ext uri="{FF2B5EF4-FFF2-40B4-BE49-F238E27FC236}">
              <a16:creationId xmlns:a16="http://schemas.microsoft.com/office/drawing/2014/main" id="{B0313736-3CBE-B0A0-76EE-99DFA53B41D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943" name="AutoShape 3" descr="PT_PIXEL_ENG_1">
          <a:extLst>
            <a:ext uri="{FF2B5EF4-FFF2-40B4-BE49-F238E27FC236}">
              <a16:creationId xmlns:a16="http://schemas.microsoft.com/office/drawing/2014/main" id="{F6D41768-7903-8AA0-567D-7D761491099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944" name="AutoShape 4" descr="PT_PIXEL_ENG_1">
          <a:extLst>
            <a:ext uri="{FF2B5EF4-FFF2-40B4-BE49-F238E27FC236}">
              <a16:creationId xmlns:a16="http://schemas.microsoft.com/office/drawing/2014/main" id="{55C1DB91-74FB-9854-FBD7-446E033773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945" name="AutoShape 5" descr="PT_PIXEL_ENG_1">
          <a:extLst>
            <a:ext uri="{FF2B5EF4-FFF2-40B4-BE49-F238E27FC236}">
              <a16:creationId xmlns:a16="http://schemas.microsoft.com/office/drawing/2014/main" id="{62865073-A247-AA4B-120E-AD311C3C720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946" name="AutoShape 2" descr="PT_PIXEL_ENG_1">
          <a:extLst>
            <a:ext uri="{FF2B5EF4-FFF2-40B4-BE49-F238E27FC236}">
              <a16:creationId xmlns:a16="http://schemas.microsoft.com/office/drawing/2014/main" id="{5BED353A-228A-F7A6-24FD-10BB6FA1970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947" name="AutoShape 3" descr="PT_PIXEL_ENG_1">
          <a:extLst>
            <a:ext uri="{FF2B5EF4-FFF2-40B4-BE49-F238E27FC236}">
              <a16:creationId xmlns:a16="http://schemas.microsoft.com/office/drawing/2014/main" id="{B0A4EF2E-F49F-14F0-10E7-964A4FB95F9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0184948" name="AutoShape 4" descr="PT_PIXEL_ENG_1">
          <a:extLst>
            <a:ext uri="{FF2B5EF4-FFF2-40B4-BE49-F238E27FC236}">
              <a16:creationId xmlns:a16="http://schemas.microsoft.com/office/drawing/2014/main" id="{69943605-62C5-7EF6-DA6E-5B5A3B542BE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444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10</xdr:row>
      <xdr:rowOff>0</xdr:rowOff>
    </xdr:to>
    <xdr:sp macro="" textlink="">
      <xdr:nvSpPr>
        <xdr:cNvPr id="20184949" name="AutoShape 5" descr="PT_PIXEL_ENG_1">
          <a:extLst>
            <a:ext uri="{FF2B5EF4-FFF2-40B4-BE49-F238E27FC236}">
              <a16:creationId xmlns:a16="http://schemas.microsoft.com/office/drawing/2014/main" id="{929948E8-462C-442F-CF47-D40306CB791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950" name="AutoShape 2" descr="PT_PIXEL_ENG_1">
          <a:extLst>
            <a:ext uri="{FF2B5EF4-FFF2-40B4-BE49-F238E27FC236}">
              <a16:creationId xmlns:a16="http://schemas.microsoft.com/office/drawing/2014/main" id="{FC983456-89D2-2FBB-5CCF-E5780AD3179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951" name="AutoShape 4" descr="PT_PIXEL_ENG_1">
          <a:extLst>
            <a:ext uri="{FF2B5EF4-FFF2-40B4-BE49-F238E27FC236}">
              <a16:creationId xmlns:a16="http://schemas.microsoft.com/office/drawing/2014/main" id="{D33455C4-F9CE-E22E-DACD-CDED7E77554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952" name="AutoShape 2" descr="PT_PIXEL_ENG_1">
          <a:extLst>
            <a:ext uri="{FF2B5EF4-FFF2-40B4-BE49-F238E27FC236}">
              <a16:creationId xmlns:a16="http://schemas.microsoft.com/office/drawing/2014/main" id="{91C2B847-FFFB-1B39-F2AE-14116A10041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953" name="AutoShape 3" descr="PT_PIXEL_ENG_1">
          <a:extLst>
            <a:ext uri="{FF2B5EF4-FFF2-40B4-BE49-F238E27FC236}">
              <a16:creationId xmlns:a16="http://schemas.microsoft.com/office/drawing/2014/main" id="{2DC7917A-3B43-FF2F-3F96-4792ABA3745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954" name="AutoShape 4" descr="PT_PIXEL_ENG_1">
          <a:extLst>
            <a:ext uri="{FF2B5EF4-FFF2-40B4-BE49-F238E27FC236}">
              <a16:creationId xmlns:a16="http://schemas.microsoft.com/office/drawing/2014/main" id="{34FBD158-4029-A04C-6AE9-130A4C47652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955" name="AutoShape 5" descr="PT_PIXEL_ENG_1">
          <a:extLst>
            <a:ext uri="{FF2B5EF4-FFF2-40B4-BE49-F238E27FC236}">
              <a16:creationId xmlns:a16="http://schemas.microsoft.com/office/drawing/2014/main" id="{CE1B3A51-0BF8-8207-FA0B-911252EBE6A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956" name="AutoShape 2" descr="PT_PIXEL_ENG_1">
          <a:extLst>
            <a:ext uri="{FF2B5EF4-FFF2-40B4-BE49-F238E27FC236}">
              <a16:creationId xmlns:a16="http://schemas.microsoft.com/office/drawing/2014/main" id="{0A010E28-5FC2-7A86-0217-AD9F07EFB08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957" name="AutoShape 3" descr="PT_PIXEL_ENG_1">
          <a:extLst>
            <a:ext uri="{FF2B5EF4-FFF2-40B4-BE49-F238E27FC236}">
              <a16:creationId xmlns:a16="http://schemas.microsoft.com/office/drawing/2014/main" id="{FBAA5488-4255-8673-2E94-BFFDB1C20F4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0184958" name="AutoShape 4" descr="PT_PIXEL_ENG_1">
          <a:extLst>
            <a:ext uri="{FF2B5EF4-FFF2-40B4-BE49-F238E27FC236}">
              <a16:creationId xmlns:a16="http://schemas.microsoft.com/office/drawing/2014/main" id="{E48CA65E-EF28-A53C-1430-8790C2D4B84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11</xdr:row>
      <xdr:rowOff>0</xdr:rowOff>
    </xdr:to>
    <xdr:sp macro="" textlink="">
      <xdr:nvSpPr>
        <xdr:cNvPr id="20184959" name="AutoShape 5" descr="PT_PIXEL_ENG_1">
          <a:extLst>
            <a:ext uri="{FF2B5EF4-FFF2-40B4-BE49-F238E27FC236}">
              <a16:creationId xmlns:a16="http://schemas.microsoft.com/office/drawing/2014/main" id="{1DBD0825-7C30-8C87-8531-789F42D61A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80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960" name="AutoShape 2" descr="PT_PIXEL_ENG_1">
          <a:extLst>
            <a:ext uri="{FF2B5EF4-FFF2-40B4-BE49-F238E27FC236}">
              <a16:creationId xmlns:a16="http://schemas.microsoft.com/office/drawing/2014/main" id="{BCC73E4F-87AB-4596-709D-6935D4563DB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961" name="AutoShape 4" descr="PT_PIXEL_ENG_1">
          <a:extLst>
            <a:ext uri="{FF2B5EF4-FFF2-40B4-BE49-F238E27FC236}">
              <a16:creationId xmlns:a16="http://schemas.microsoft.com/office/drawing/2014/main" id="{3ED49DA8-F0EB-2E75-95D5-78798E09B2E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962" name="AutoShape 2" descr="PT_PIXEL_ENG_1">
          <a:extLst>
            <a:ext uri="{FF2B5EF4-FFF2-40B4-BE49-F238E27FC236}">
              <a16:creationId xmlns:a16="http://schemas.microsoft.com/office/drawing/2014/main" id="{404DD82C-CCF8-6D60-43B9-C70D863FFC6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963" name="AutoShape 3" descr="PT_PIXEL_ENG_1">
          <a:extLst>
            <a:ext uri="{FF2B5EF4-FFF2-40B4-BE49-F238E27FC236}">
              <a16:creationId xmlns:a16="http://schemas.microsoft.com/office/drawing/2014/main" id="{4B16401B-F891-AB89-278F-9736ABC33DF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964" name="AutoShape 4" descr="PT_PIXEL_ENG_1">
          <a:extLst>
            <a:ext uri="{FF2B5EF4-FFF2-40B4-BE49-F238E27FC236}">
              <a16:creationId xmlns:a16="http://schemas.microsoft.com/office/drawing/2014/main" id="{F0AB0F23-4D19-2D00-C184-AC7F418DE50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965" name="AutoShape 5" descr="PT_PIXEL_ENG_1">
          <a:extLst>
            <a:ext uri="{FF2B5EF4-FFF2-40B4-BE49-F238E27FC236}">
              <a16:creationId xmlns:a16="http://schemas.microsoft.com/office/drawing/2014/main" id="{FBBFCA2B-4F59-FBB4-3037-628DDD2CC92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966" name="AutoShape 2" descr="PT_PIXEL_ENG_1">
          <a:extLst>
            <a:ext uri="{FF2B5EF4-FFF2-40B4-BE49-F238E27FC236}">
              <a16:creationId xmlns:a16="http://schemas.microsoft.com/office/drawing/2014/main" id="{5F9765EE-26D8-C954-6A44-E439061609F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967" name="AutoShape 3" descr="PT_PIXEL_ENG_1">
          <a:extLst>
            <a:ext uri="{FF2B5EF4-FFF2-40B4-BE49-F238E27FC236}">
              <a16:creationId xmlns:a16="http://schemas.microsoft.com/office/drawing/2014/main" id="{927013CB-726A-ECE0-C0AB-BFD132AD492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57150</xdr:colOff>
      <xdr:row>12</xdr:row>
      <xdr:rowOff>0</xdr:rowOff>
    </xdr:to>
    <xdr:sp macro="" textlink="">
      <xdr:nvSpPr>
        <xdr:cNvPr id="20184968" name="AutoShape 4" descr="PT_PIXEL_ENG_1">
          <a:extLst>
            <a:ext uri="{FF2B5EF4-FFF2-40B4-BE49-F238E27FC236}">
              <a16:creationId xmlns:a16="http://schemas.microsoft.com/office/drawing/2014/main" id="{1E31048A-252F-B654-BAA4-719020693D2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12</xdr:row>
      <xdr:rowOff>0</xdr:rowOff>
    </xdr:to>
    <xdr:sp macro="" textlink="">
      <xdr:nvSpPr>
        <xdr:cNvPr id="20184969" name="AutoShape 5" descr="PT_PIXEL_ENG_1">
          <a:extLst>
            <a:ext uri="{FF2B5EF4-FFF2-40B4-BE49-F238E27FC236}">
              <a16:creationId xmlns:a16="http://schemas.microsoft.com/office/drawing/2014/main" id="{AF7CF1FA-AD09-D77D-070C-6F25215421C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196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970" name="AutoShape 2" descr="PT_PIXEL_ENG_1">
          <a:extLst>
            <a:ext uri="{FF2B5EF4-FFF2-40B4-BE49-F238E27FC236}">
              <a16:creationId xmlns:a16="http://schemas.microsoft.com/office/drawing/2014/main" id="{95299EB5-FB1D-40AF-CEAB-DA01486FEEE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971" name="AutoShape 4" descr="PT_PIXEL_ENG_1">
          <a:extLst>
            <a:ext uri="{FF2B5EF4-FFF2-40B4-BE49-F238E27FC236}">
              <a16:creationId xmlns:a16="http://schemas.microsoft.com/office/drawing/2014/main" id="{5989987F-588B-D30F-AA27-0BC4DC78BE0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972" name="AutoShape 2" descr="PT_PIXEL_ENG_1">
          <a:extLst>
            <a:ext uri="{FF2B5EF4-FFF2-40B4-BE49-F238E27FC236}">
              <a16:creationId xmlns:a16="http://schemas.microsoft.com/office/drawing/2014/main" id="{D7EF3251-34C8-B3BA-431E-71122C593BC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973" name="AutoShape 3" descr="PT_PIXEL_ENG_1">
          <a:extLst>
            <a:ext uri="{FF2B5EF4-FFF2-40B4-BE49-F238E27FC236}">
              <a16:creationId xmlns:a16="http://schemas.microsoft.com/office/drawing/2014/main" id="{D2AF0A91-7C9B-8CFC-EB90-319B3F03F12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974" name="AutoShape 4" descr="PT_PIXEL_ENG_1">
          <a:extLst>
            <a:ext uri="{FF2B5EF4-FFF2-40B4-BE49-F238E27FC236}">
              <a16:creationId xmlns:a16="http://schemas.microsoft.com/office/drawing/2014/main" id="{87110454-D295-DF8A-C677-2303A2534AA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975" name="AutoShape 5" descr="PT_PIXEL_ENG_1">
          <a:extLst>
            <a:ext uri="{FF2B5EF4-FFF2-40B4-BE49-F238E27FC236}">
              <a16:creationId xmlns:a16="http://schemas.microsoft.com/office/drawing/2014/main" id="{BBC40C9C-1600-8665-7D23-6B54C278C36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976" name="AutoShape 2" descr="PT_PIXEL_ENG_1">
          <a:extLst>
            <a:ext uri="{FF2B5EF4-FFF2-40B4-BE49-F238E27FC236}">
              <a16:creationId xmlns:a16="http://schemas.microsoft.com/office/drawing/2014/main" id="{4265CAB5-EEC4-9072-F923-84DF129A9BA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977" name="AutoShape 3" descr="PT_PIXEL_ENG_1">
          <a:extLst>
            <a:ext uri="{FF2B5EF4-FFF2-40B4-BE49-F238E27FC236}">
              <a16:creationId xmlns:a16="http://schemas.microsoft.com/office/drawing/2014/main" id="{95934435-3A6C-37E9-4AA8-D898595F50F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0184978" name="AutoShape 4" descr="PT_PIXEL_ENG_1">
          <a:extLst>
            <a:ext uri="{FF2B5EF4-FFF2-40B4-BE49-F238E27FC236}">
              <a16:creationId xmlns:a16="http://schemas.microsoft.com/office/drawing/2014/main" id="{3EE1D83A-D96C-4686-8884-C1F04F1BE6F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13</xdr:row>
      <xdr:rowOff>0</xdr:rowOff>
    </xdr:to>
    <xdr:sp macro="" textlink="">
      <xdr:nvSpPr>
        <xdr:cNvPr id="20184979" name="AutoShape 5" descr="PT_PIXEL_ENG_1">
          <a:extLst>
            <a:ext uri="{FF2B5EF4-FFF2-40B4-BE49-F238E27FC236}">
              <a16:creationId xmlns:a16="http://schemas.microsoft.com/office/drawing/2014/main" id="{9724DD7D-2A7A-13A4-3CA1-8F43F25912D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12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980" name="AutoShape 2" descr="PT_PIXEL_ENG_1">
          <a:extLst>
            <a:ext uri="{FF2B5EF4-FFF2-40B4-BE49-F238E27FC236}">
              <a16:creationId xmlns:a16="http://schemas.microsoft.com/office/drawing/2014/main" id="{C1EAB0A4-228B-52E7-5A2C-0054C971575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981" name="AutoShape 4" descr="PT_PIXEL_ENG_1">
          <a:extLst>
            <a:ext uri="{FF2B5EF4-FFF2-40B4-BE49-F238E27FC236}">
              <a16:creationId xmlns:a16="http://schemas.microsoft.com/office/drawing/2014/main" id="{804107E2-2394-7926-B937-F79CE953E62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982" name="AutoShape 2" descr="PT_PIXEL_ENG_1">
          <a:extLst>
            <a:ext uri="{FF2B5EF4-FFF2-40B4-BE49-F238E27FC236}">
              <a16:creationId xmlns:a16="http://schemas.microsoft.com/office/drawing/2014/main" id="{7B4927D3-4A5C-0871-D09C-5FB3CAF61AA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983" name="AutoShape 3" descr="PT_PIXEL_ENG_1">
          <a:extLst>
            <a:ext uri="{FF2B5EF4-FFF2-40B4-BE49-F238E27FC236}">
              <a16:creationId xmlns:a16="http://schemas.microsoft.com/office/drawing/2014/main" id="{2690F0C5-7E8F-DCD9-1406-A424B72400A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984" name="AutoShape 4" descr="PT_PIXEL_ENG_1">
          <a:extLst>
            <a:ext uri="{FF2B5EF4-FFF2-40B4-BE49-F238E27FC236}">
              <a16:creationId xmlns:a16="http://schemas.microsoft.com/office/drawing/2014/main" id="{E84D9178-37A4-FEA3-5C5F-0F41CCFF086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985" name="AutoShape 5" descr="PT_PIXEL_ENG_1">
          <a:extLst>
            <a:ext uri="{FF2B5EF4-FFF2-40B4-BE49-F238E27FC236}">
              <a16:creationId xmlns:a16="http://schemas.microsoft.com/office/drawing/2014/main" id="{6431FEDD-DAB2-6D06-0FFD-543EA122C36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986" name="AutoShape 2" descr="PT_PIXEL_ENG_1">
          <a:extLst>
            <a:ext uri="{FF2B5EF4-FFF2-40B4-BE49-F238E27FC236}">
              <a16:creationId xmlns:a16="http://schemas.microsoft.com/office/drawing/2014/main" id="{4DDC2508-CFA2-B29A-B3C9-7FA42B4D73A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987" name="AutoShape 3" descr="PT_PIXEL_ENG_1">
          <a:extLst>
            <a:ext uri="{FF2B5EF4-FFF2-40B4-BE49-F238E27FC236}">
              <a16:creationId xmlns:a16="http://schemas.microsoft.com/office/drawing/2014/main" id="{FD88EA63-9BBE-B3A0-4444-1B047C66973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0184988" name="AutoShape 4" descr="PT_PIXEL_ENG_1">
          <a:extLst>
            <a:ext uri="{FF2B5EF4-FFF2-40B4-BE49-F238E27FC236}">
              <a16:creationId xmlns:a16="http://schemas.microsoft.com/office/drawing/2014/main" id="{B79B1231-77CF-A3C3-79E9-E1549CF0FF3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14</xdr:row>
      <xdr:rowOff>0</xdr:rowOff>
    </xdr:to>
    <xdr:sp macro="" textlink="">
      <xdr:nvSpPr>
        <xdr:cNvPr id="20184989" name="AutoShape 5" descr="PT_PIXEL_ENG_1">
          <a:extLst>
            <a:ext uri="{FF2B5EF4-FFF2-40B4-BE49-F238E27FC236}">
              <a16:creationId xmlns:a16="http://schemas.microsoft.com/office/drawing/2014/main" id="{C509E75F-8B6B-B0FE-4788-BBE739970DD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279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990" name="AutoShape 2" descr="PT_PIXEL_ENG_1">
          <a:extLst>
            <a:ext uri="{FF2B5EF4-FFF2-40B4-BE49-F238E27FC236}">
              <a16:creationId xmlns:a16="http://schemas.microsoft.com/office/drawing/2014/main" id="{12A4E7C6-D7C4-5D65-B8FA-D97756C0705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991" name="AutoShape 4" descr="PT_PIXEL_ENG_1">
          <a:extLst>
            <a:ext uri="{FF2B5EF4-FFF2-40B4-BE49-F238E27FC236}">
              <a16:creationId xmlns:a16="http://schemas.microsoft.com/office/drawing/2014/main" id="{44DCE1BA-932E-F45E-A9C1-4433783D5CC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992" name="AutoShape 2" descr="PT_PIXEL_ENG_1">
          <a:extLst>
            <a:ext uri="{FF2B5EF4-FFF2-40B4-BE49-F238E27FC236}">
              <a16:creationId xmlns:a16="http://schemas.microsoft.com/office/drawing/2014/main" id="{CB496124-E2A5-ED69-3163-54C24519436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993" name="AutoShape 3" descr="PT_PIXEL_ENG_1">
          <a:extLst>
            <a:ext uri="{FF2B5EF4-FFF2-40B4-BE49-F238E27FC236}">
              <a16:creationId xmlns:a16="http://schemas.microsoft.com/office/drawing/2014/main" id="{559DC0A8-5348-C3D9-97D8-E347772E104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994" name="AutoShape 4" descr="PT_PIXEL_ENG_1">
          <a:extLst>
            <a:ext uri="{FF2B5EF4-FFF2-40B4-BE49-F238E27FC236}">
              <a16:creationId xmlns:a16="http://schemas.microsoft.com/office/drawing/2014/main" id="{3B5D92B2-DD0E-58D3-86F4-33C871BB1FE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995" name="AutoShape 5" descr="PT_PIXEL_ENG_1">
          <a:extLst>
            <a:ext uri="{FF2B5EF4-FFF2-40B4-BE49-F238E27FC236}">
              <a16:creationId xmlns:a16="http://schemas.microsoft.com/office/drawing/2014/main" id="{8764506B-1805-5CD0-95C6-A939192A4F4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996" name="AutoShape 2" descr="PT_PIXEL_ENG_1">
          <a:extLst>
            <a:ext uri="{FF2B5EF4-FFF2-40B4-BE49-F238E27FC236}">
              <a16:creationId xmlns:a16="http://schemas.microsoft.com/office/drawing/2014/main" id="{8DE6D88E-C6A5-660B-040E-00EDE084EBB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997" name="AutoShape 3" descr="PT_PIXEL_ENG_1">
          <a:extLst>
            <a:ext uri="{FF2B5EF4-FFF2-40B4-BE49-F238E27FC236}">
              <a16:creationId xmlns:a16="http://schemas.microsoft.com/office/drawing/2014/main" id="{1399F496-FAA2-A13C-1442-E155E46EF68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57150</xdr:colOff>
      <xdr:row>15</xdr:row>
      <xdr:rowOff>0</xdr:rowOff>
    </xdr:to>
    <xdr:sp macro="" textlink="">
      <xdr:nvSpPr>
        <xdr:cNvPr id="20184998" name="AutoShape 4" descr="PT_PIXEL_ENG_1">
          <a:extLst>
            <a:ext uri="{FF2B5EF4-FFF2-40B4-BE49-F238E27FC236}">
              <a16:creationId xmlns:a16="http://schemas.microsoft.com/office/drawing/2014/main" id="{BC20CD54-FA86-8182-3D95-FCFC99705A1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15</xdr:row>
      <xdr:rowOff>0</xdr:rowOff>
    </xdr:to>
    <xdr:sp macro="" textlink="">
      <xdr:nvSpPr>
        <xdr:cNvPr id="20184999" name="AutoShape 5" descr="PT_PIXEL_ENG_1">
          <a:extLst>
            <a:ext uri="{FF2B5EF4-FFF2-40B4-BE49-F238E27FC236}">
              <a16:creationId xmlns:a16="http://schemas.microsoft.com/office/drawing/2014/main" id="{F0E9A74C-7999-848E-2F1B-82CCADD3893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438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5000" name="AutoShape 2" descr="PT_PIXEL_ENG_1">
          <a:extLst>
            <a:ext uri="{FF2B5EF4-FFF2-40B4-BE49-F238E27FC236}">
              <a16:creationId xmlns:a16="http://schemas.microsoft.com/office/drawing/2014/main" id="{77210DEF-70EA-907C-A6DC-E7858501CC0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5001" name="AutoShape 4" descr="PT_PIXEL_ENG_1">
          <a:extLst>
            <a:ext uri="{FF2B5EF4-FFF2-40B4-BE49-F238E27FC236}">
              <a16:creationId xmlns:a16="http://schemas.microsoft.com/office/drawing/2014/main" id="{2B5432AC-69A2-F835-3DBE-1712B6B45C6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5002" name="AutoShape 2" descr="PT_PIXEL_ENG_1">
          <a:extLst>
            <a:ext uri="{FF2B5EF4-FFF2-40B4-BE49-F238E27FC236}">
              <a16:creationId xmlns:a16="http://schemas.microsoft.com/office/drawing/2014/main" id="{20EBC012-05EE-279F-E72F-398EF9AC964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5003" name="AutoShape 3" descr="PT_PIXEL_ENG_1">
          <a:extLst>
            <a:ext uri="{FF2B5EF4-FFF2-40B4-BE49-F238E27FC236}">
              <a16:creationId xmlns:a16="http://schemas.microsoft.com/office/drawing/2014/main" id="{D2AEDC5E-C861-F071-4C6E-4CA79B7577F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5004" name="AutoShape 4" descr="PT_PIXEL_ENG_1">
          <a:extLst>
            <a:ext uri="{FF2B5EF4-FFF2-40B4-BE49-F238E27FC236}">
              <a16:creationId xmlns:a16="http://schemas.microsoft.com/office/drawing/2014/main" id="{847A4C2B-7102-A886-2FB6-16AF245824D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5005" name="AutoShape 5" descr="PT_PIXEL_ENG_1">
          <a:extLst>
            <a:ext uri="{FF2B5EF4-FFF2-40B4-BE49-F238E27FC236}">
              <a16:creationId xmlns:a16="http://schemas.microsoft.com/office/drawing/2014/main" id="{619CE703-3360-E00F-71F7-4428775A7C3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5006" name="AutoShape 2" descr="PT_PIXEL_ENG_1">
          <a:extLst>
            <a:ext uri="{FF2B5EF4-FFF2-40B4-BE49-F238E27FC236}">
              <a16:creationId xmlns:a16="http://schemas.microsoft.com/office/drawing/2014/main" id="{B3AD2120-AD3E-5177-39D2-20B4EC9E03F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5007" name="AutoShape 3" descr="PT_PIXEL_ENG_1">
          <a:extLst>
            <a:ext uri="{FF2B5EF4-FFF2-40B4-BE49-F238E27FC236}">
              <a16:creationId xmlns:a16="http://schemas.microsoft.com/office/drawing/2014/main" id="{019A0AD5-3853-F4ED-F81A-7A2C7046F67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57150</xdr:colOff>
      <xdr:row>16</xdr:row>
      <xdr:rowOff>0</xdr:rowOff>
    </xdr:to>
    <xdr:sp macro="" textlink="">
      <xdr:nvSpPr>
        <xdr:cNvPr id="20185008" name="AutoShape 4" descr="PT_PIXEL_ENG_1">
          <a:extLst>
            <a:ext uri="{FF2B5EF4-FFF2-40B4-BE49-F238E27FC236}">
              <a16:creationId xmlns:a16="http://schemas.microsoft.com/office/drawing/2014/main" id="{AB01F5DE-147E-A017-4635-F2FF9E576A2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16</xdr:row>
      <xdr:rowOff>0</xdr:rowOff>
    </xdr:to>
    <xdr:sp macro="" textlink="">
      <xdr:nvSpPr>
        <xdr:cNvPr id="20185009" name="AutoShape 5" descr="PT_PIXEL_ENG_1">
          <a:extLst>
            <a:ext uri="{FF2B5EF4-FFF2-40B4-BE49-F238E27FC236}">
              <a16:creationId xmlns:a16="http://schemas.microsoft.com/office/drawing/2014/main" id="{B77E40FB-BC9F-B70B-9D12-5BE4D8B7DAE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597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5010" name="AutoShape 2" descr="PT_PIXEL_ENG_1">
          <a:extLst>
            <a:ext uri="{FF2B5EF4-FFF2-40B4-BE49-F238E27FC236}">
              <a16:creationId xmlns:a16="http://schemas.microsoft.com/office/drawing/2014/main" id="{71D0E5A5-AC18-4ED8-3724-32E7C71C5B6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5011" name="AutoShape 4" descr="PT_PIXEL_ENG_1">
          <a:extLst>
            <a:ext uri="{FF2B5EF4-FFF2-40B4-BE49-F238E27FC236}">
              <a16:creationId xmlns:a16="http://schemas.microsoft.com/office/drawing/2014/main" id="{C75C6045-31F0-88BB-CF6B-CA62B431368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5012" name="AutoShape 2" descr="PT_PIXEL_ENG_1">
          <a:extLst>
            <a:ext uri="{FF2B5EF4-FFF2-40B4-BE49-F238E27FC236}">
              <a16:creationId xmlns:a16="http://schemas.microsoft.com/office/drawing/2014/main" id="{33731927-AFA2-E813-D78B-A6373C4CB1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5013" name="AutoShape 3" descr="PT_PIXEL_ENG_1">
          <a:extLst>
            <a:ext uri="{FF2B5EF4-FFF2-40B4-BE49-F238E27FC236}">
              <a16:creationId xmlns:a16="http://schemas.microsoft.com/office/drawing/2014/main" id="{7BAAD62C-5E5D-BC1D-7C36-FBE3566ACB9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5014" name="AutoShape 4" descr="PT_PIXEL_ENG_1">
          <a:extLst>
            <a:ext uri="{FF2B5EF4-FFF2-40B4-BE49-F238E27FC236}">
              <a16:creationId xmlns:a16="http://schemas.microsoft.com/office/drawing/2014/main" id="{D12FB8EC-E2D0-99E7-7C13-3DBA7763E8D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5015" name="AutoShape 5" descr="PT_PIXEL_ENG_1">
          <a:extLst>
            <a:ext uri="{FF2B5EF4-FFF2-40B4-BE49-F238E27FC236}">
              <a16:creationId xmlns:a16="http://schemas.microsoft.com/office/drawing/2014/main" id="{2A5F3690-E2EA-DD0E-A15D-68F7539DDBC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5016" name="AutoShape 2" descr="PT_PIXEL_ENG_1">
          <a:extLst>
            <a:ext uri="{FF2B5EF4-FFF2-40B4-BE49-F238E27FC236}">
              <a16:creationId xmlns:a16="http://schemas.microsoft.com/office/drawing/2014/main" id="{4BFE0957-F3B6-072A-BC39-1B455BAC512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5017" name="AutoShape 3" descr="PT_PIXEL_ENG_1">
          <a:extLst>
            <a:ext uri="{FF2B5EF4-FFF2-40B4-BE49-F238E27FC236}">
              <a16:creationId xmlns:a16="http://schemas.microsoft.com/office/drawing/2014/main" id="{857092C3-7BB3-9484-1742-1FAF884A462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17</xdr:row>
      <xdr:rowOff>0</xdr:rowOff>
    </xdr:to>
    <xdr:sp macro="" textlink="">
      <xdr:nvSpPr>
        <xdr:cNvPr id="20185018" name="AutoShape 4" descr="PT_PIXEL_ENG_1">
          <a:extLst>
            <a:ext uri="{FF2B5EF4-FFF2-40B4-BE49-F238E27FC236}">
              <a16:creationId xmlns:a16="http://schemas.microsoft.com/office/drawing/2014/main" id="{BB568B59-83B1-80FB-0982-08E7DAE9F2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17</xdr:row>
      <xdr:rowOff>0</xdr:rowOff>
    </xdr:to>
    <xdr:sp macro="" textlink="">
      <xdr:nvSpPr>
        <xdr:cNvPr id="20185019" name="AutoShape 5" descr="PT_PIXEL_ENG_1">
          <a:extLst>
            <a:ext uri="{FF2B5EF4-FFF2-40B4-BE49-F238E27FC236}">
              <a16:creationId xmlns:a16="http://schemas.microsoft.com/office/drawing/2014/main" id="{CA4C2A61-643A-F0CF-8992-A11E7262193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755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5020" name="AutoShape 2" descr="PT_PIXEL_ENG_1">
          <a:extLst>
            <a:ext uri="{FF2B5EF4-FFF2-40B4-BE49-F238E27FC236}">
              <a16:creationId xmlns:a16="http://schemas.microsoft.com/office/drawing/2014/main" id="{B6FE0D67-B82B-D575-01E3-892537C9E57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5021" name="AutoShape 4" descr="PT_PIXEL_ENG_1">
          <a:extLst>
            <a:ext uri="{FF2B5EF4-FFF2-40B4-BE49-F238E27FC236}">
              <a16:creationId xmlns:a16="http://schemas.microsoft.com/office/drawing/2014/main" id="{6EDC792A-4E2B-91ED-CD26-DD4716AAE9A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5022" name="AutoShape 2" descr="PT_PIXEL_ENG_1">
          <a:extLst>
            <a:ext uri="{FF2B5EF4-FFF2-40B4-BE49-F238E27FC236}">
              <a16:creationId xmlns:a16="http://schemas.microsoft.com/office/drawing/2014/main" id="{B3CA1CA1-8FA1-E66C-AE1A-6DF7189918C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5023" name="AutoShape 3" descr="PT_PIXEL_ENG_1">
          <a:extLst>
            <a:ext uri="{FF2B5EF4-FFF2-40B4-BE49-F238E27FC236}">
              <a16:creationId xmlns:a16="http://schemas.microsoft.com/office/drawing/2014/main" id="{D8609DAC-ECF8-1D14-4EB8-13513475A2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5024" name="AutoShape 4" descr="PT_PIXEL_ENG_1">
          <a:extLst>
            <a:ext uri="{FF2B5EF4-FFF2-40B4-BE49-F238E27FC236}">
              <a16:creationId xmlns:a16="http://schemas.microsoft.com/office/drawing/2014/main" id="{6E6293C8-0908-AA28-9631-08B53EB802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5025" name="AutoShape 5" descr="PT_PIXEL_ENG_1">
          <a:extLst>
            <a:ext uri="{FF2B5EF4-FFF2-40B4-BE49-F238E27FC236}">
              <a16:creationId xmlns:a16="http://schemas.microsoft.com/office/drawing/2014/main" id="{7D969476-239F-16F7-B367-7F19677A5C1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5026" name="AutoShape 2" descr="PT_PIXEL_ENG_1">
          <a:extLst>
            <a:ext uri="{FF2B5EF4-FFF2-40B4-BE49-F238E27FC236}">
              <a16:creationId xmlns:a16="http://schemas.microsoft.com/office/drawing/2014/main" id="{4312B0E9-6F86-58A8-6705-5EA0B7D04CF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5027" name="AutoShape 3" descr="PT_PIXEL_ENG_1">
          <a:extLst>
            <a:ext uri="{FF2B5EF4-FFF2-40B4-BE49-F238E27FC236}">
              <a16:creationId xmlns:a16="http://schemas.microsoft.com/office/drawing/2014/main" id="{8D3CDE3A-B89D-A64A-66D5-5C6C3378A93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57150</xdr:colOff>
      <xdr:row>18</xdr:row>
      <xdr:rowOff>0</xdr:rowOff>
    </xdr:to>
    <xdr:sp macro="" textlink="">
      <xdr:nvSpPr>
        <xdr:cNvPr id="20185028" name="AutoShape 4" descr="PT_PIXEL_ENG_1">
          <a:extLst>
            <a:ext uri="{FF2B5EF4-FFF2-40B4-BE49-F238E27FC236}">
              <a16:creationId xmlns:a16="http://schemas.microsoft.com/office/drawing/2014/main" id="{657C8536-6AFF-9845-A091-7078A3C0819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18</xdr:row>
      <xdr:rowOff>0</xdr:rowOff>
    </xdr:to>
    <xdr:sp macro="" textlink="">
      <xdr:nvSpPr>
        <xdr:cNvPr id="20185029" name="AutoShape 5" descr="PT_PIXEL_ENG_1">
          <a:extLst>
            <a:ext uri="{FF2B5EF4-FFF2-40B4-BE49-F238E27FC236}">
              <a16:creationId xmlns:a16="http://schemas.microsoft.com/office/drawing/2014/main" id="{A5F0D1A7-B2D5-E543-57AF-D2302137093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29146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5030" name="AutoShape 2" descr="PT_PIXEL_ENG_1">
          <a:extLst>
            <a:ext uri="{FF2B5EF4-FFF2-40B4-BE49-F238E27FC236}">
              <a16:creationId xmlns:a16="http://schemas.microsoft.com/office/drawing/2014/main" id="{D649094C-0B32-A304-584D-637D725CD7E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5031" name="AutoShape 4" descr="PT_PIXEL_ENG_1">
          <a:extLst>
            <a:ext uri="{FF2B5EF4-FFF2-40B4-BE49-F238E27FC236}">
              <a16:creationId xmlns:a16="http://schemas.microsoft.com/office/drawing/2014/main" id="{17DE8C0E-7EF0-CF43-8E91-0647B640596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5032" name="AutoShape 2" descr="PT_PIXEL_ENG_1">
          <a:extLst>
            <a:ext uri="{FF2B5EF4-FFF2-40B4-BE49-F238E27FC236}">
              <a16:creationId xmlns:a16="http://schemas.microsoft.com/office/drawing/2014/main" id="{C922ACB2-EAC2-66F0-4DCD-E5B407F9C76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5033" name="AutoShape 3" descr="PT_PIXEL_ENG_1">
          <a:extLst>
            <a:ext uri="{FF2B5EF4-FFF2-40B4-BE49-F238E27FC236}">
              <a16:creationId xmlns:a16="http://schemas.microsoft.com/office/drawing/2014/main" id="{EFA7F5F6-9410-F4A1-A4C2-DF73A95B1B5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5034" name="AutoShape 4" descr="PT_PIXEL_ENG_1">
          <a:extLst>
            <a:ext uri="{FF2B5EF4-FFF2-40B4-BE49-F238E27FC236}">
              <a16:creationId xmlns:a16="http://schemas.microsoft.com/office/drawing/2014/main" id="{EA79B185-0F47-D3E3-2EE5-993458DE4B0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5035" name="AutoShape 5" descr="PT_PIXEL_ENG_1">
          <a:extLst>
            <a:ext uri="{FF2B5EF4-FFF2-40B4-BE49-F238E27FC236}">
              <a16:creationId xmlns:a16="http://schemas.microsoft.com/office/drawing/2014/main" id="{2F1D88DE-58E1-5DF7-1216-CA4DB44F21B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5036" name="AutoShape 2" descr="PT_PIXEL_ENG_1">
          <a:extLst>
            <a:ext uri="{FF2B5EF4-FFF2-40B4-BE49-F238E27FC236}">
              <a16:creationId xmlns:a16="http://schemas.microsoft.com/office/drawing/2014/main" id="{1DC5B889-8F78-EB54-E1A7-88DAA084C3B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5037" name="AutoShape 3" descr="PT_PIXEL_ENG_1">
          <a:extLst>
            <a:ext uri="{FF2B5EF4-FFF2-40B4-BE49-F238E27FC236}">
              <a16:creationId xmlns:a16="http://schemas.microsoft.com/office/drawing/2014/main" id="{5CF8CFF2-2BB1-3266-86BC-73ABB9FDA1D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20185038" name="AutoShape 4" descr="PT_PIXEL_ENG_1">
          <a:extLst>
            <a:ext uri="{FF2B5EF4-FFF2-40B4-BE49-F238E27FC236}">
              <a16:creationId xmlns:a16="http://schemas.microsoft.com/office/drawing/2014/main" id="{C75CD4E3-3D6D-7E66-1658-F6B104F3F32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19</xdr:row>
      <xdr:rowOff>0</xdr:rowOff>
    </xdr:to>
    <xdr:sp macro="" textlink="">
      <xdr:nvSpPr>
        <xdr:cNvPr id="20185039" name="AutoShape 5" descr="PT_PIXEL_ENG_1">
          <a:extLst>
            <a:ext uri="{FF2B5EF4-FFF2-40B4-BE49-F238E27FC236}">
              <a16:creationId xmlns:a16="http://schemas.microsoft.com/office/drawing/2014/main" id="{49BA56D6-E06C-6911-130B-8A09BC456CB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0734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5040" name="AutoShape 2" descr="PT_PIXEL_ENG_1">
          <a:extLst>
            <a:ext uri="{FF2B5EF4-FFF2-40B4-BE49-F238E27FC236}">
              <a16:creationId xmlns:a16="http://schemas.microsoft.com/office/drawing/2014/main" id="{6125C840-D421-8F7D-00FF-33DFC9327D4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5041" name="AutoShape 4" descr="PT_PIXEL_ENG_1">
          <a:extLst>
            <a:ext uri="{FF2B5EF4-FFF2-40B4-BE49-F238E27FC236}">
              <a16:creationId xmlns:a16="http://schemas.microsoft.com/office/drawing/2014/main" id="{0B5AF7E8-6961-C505-9563-4919757F274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5042" name="AutoShape 2" descr="PT_PIXEL_ENG_1">
          <a:extLst>
            <a:ext uri="{FF2B5EF4-FFF2-40B4-BE49-F238E27FC236}">
              <a16:creationId xmlns:a16="http://schemas.microsoft.com/office/drawing/2014/main" id="{9A29F7E0-7828-487A-668C-FA78B73B9FE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5043" name="AutoShape 3" descr="PT_PIXEL_ENG_1">
          <a:extLst>
            <a:ext uri="{FF2B5EF4-FFF2-40B4-BE49-F238E27FC236}">
              <a16:creationId xmlns:a16="http://schemas.microsoft.com/office/drawing/2014/main" id="{387AB461-6C8E-3521-97F8-E9FD12691DF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5044" name="AutoShape 4" descr="PT_PIXEL_ENG_1">
          <a:extLst>
            <a:ext uri="{FF2B5EF4-FFF2-40B4-BE49-F238E27FC236}">
              <a16:creationId xmlns:a16="http://schemas.microsoft.com/office/drawing/2014/main" id="{EB8A32A8-6E72-BDA4-D42E-D271C042AA1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5045" name="AutoShape 5" descr="PT_PIXEL_ENG_1">
          <a:extLst>
            <a:ext uri="{FF2B5EF4-FFF2-40B4-BE49-F238E27FC236}">
              <a16:creationId xmlns:a16="http://schemas.microsoft.com/office/drawing/2014/main" id="{B8D9FDFB-084C-73E2-D1AD-4A60FD15315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5046" name="AutoShape 2" descr="PT_PIXEL_ENG_1">
          <a:extLst>
            <a:ext uri="{FF2B5EF4-FFF2-40B4-BE49-F238E27FC236}">
              <a16:creationId xmlns:a16="http://schemas.microsoft.com/office/drawing/2014/main" id="{D5B2F25F-1495-61A1-1EB7-A0DE4D064D2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5047" name="AutoShape 3" descr="PT_PIXEL_ENG_1">
          <a:extLst>
            <a:ext uri="{FF2B5EF4-FFF2-40B4-BE49-F238E27FC236}">
              <a16:creationId xmlns:a16="http://schemas.microsoft.com/office/drawing/2014/main" id="{70C95EFF-EBF2-AFFB-DDE4-506F2EC0C3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57150</xdr:colOff>
      <xdr:row>20</xdr:row>
      <xdr:rowOff>0</xdr:rowOff>
    </xdr:to>
    <xdr:sp macro="" textlink="">
      <xdr:nvSpPr>
        <xdr:cNvPr id="20185048" name="AutoShape 4" descr="PT_PIXEL_ENG_1">
          <a:extLst>
            <a:ext uri="{FF2B5EF4-FFF2-40B4-BE49-F238E27FC236}">
              <a16:creationId xmlns:a16="http://schemas.microsoft.com/office/drawing/2014/main" id="{96A1FA4B-9622-4B39-81BA-2FE97D29C58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20</xdr:row>
      <xdr:rowOff>0</xdr:rowOff>
    </xdr:to>
    <xdr:sp macro="" textlink="">
      <xdr:nvSpPr>
        <xdr:cNvPr id="20185049" name="AutoShape 5" descr="PT_PIXEL_ENG_1">
          <a:extLst>
            <a:ext uri="{FF2B5EF4-FFF2-40B4-BE49-F238E27FC236}">
              <a16:creationId xmlns:a16="http://schemas.microsoft.com/office/drawing/2014/main" id="{3CFD6838-19B7-7FC1-DE2D-3DEEC80DA46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23215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50" name="AutoShape 2" descr="PT_PIXEL_ENG_1">
          <a:extLst>
            <a:ext uri="{FF2B5EF4-FFF2-40B4-BE49-F238E27FC236}">
              <a16:creationId xmlns:a16="http://schemas.microsoft.com/office/drawing/2014/main" id="{445CAE88-B1C6-52E9-03D3-980B4B5F004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51" name="AutoShape 4" descr="PT_PIXEL_ENG_1">
          <a:extLst>
            <a:ext uri="{FF2B5EF4-FFF2-40B4-BE49-F238E27FC236}">
              <a16:creationId xmlns:a16="http://schemas.microsoft.com/office/drawing/2014/main" id="{23234714-66F0-926D-709F-C9D18E08B27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52" name="AutoShape 2" descr="PT_PIXEL_ENG_1">
          <a:extLst>
            <a:ext uri="{FF2B5EF4-FFF2-40B4-BE49-F238E27FC236}">
              <a16:creationId xmlns:a16="http://schemas.microsoft.com/office/drawing/2014/main" id="{D4A43423-4F1F-DA39-1E0A-AF7E20B87A2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53" name="AutoShape 3" descr="PT_PIXEL_ENG_1">
          <a:extLst>
            <a:ext uri="{FF2B5EF4-FFF2-40B4-BE49-F238E27FC236}">
              <a16:creationId xmlns:a16="http://schemas.microsoft.com/office/drawing/2014/main" id="{57CEF81C-1AD2-B0B9-C092-4157FE5EC17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54" name="AutoShape 4" descr="PT_PIXEL_ENG_1">
          <a:extLst>
            <a:ext uri="{FF2B5EF4-FFF2-40B4-BE49-F238E27FC236}">
              <a16:creationId xmlns:a16="http://schemas.microsoft.com/office/drawing/2014/main" id="{506F1D59-46B0-A727-3F55-178CEFD2061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55" name="AutoShape 5" descr="PT_PIXEL_ENG_1">
          <a:extLst>
            <a:ext uri="{FF2B5EF4-FFF2-40B4-BE49-F238E27FC236}">
              <a16:creationId xmlns:a16="http://schemas.microsoft.com/office/drawing/2014/main" id="{F1EC3D84-F16C-EE01-9576-2E30A910003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56" name="AutoShape 2" descr="PT_PIXEL_ENG_1">
          <a:extLst>
            <a:ext uri="{FF2B5EF4-FFF2-40B4-BE49-F238E27FC236}">
              <a16:creationId xmlns:a16="http://schemas.microsoft.com/office/drawing/2014/main" id="{251EBFD3-9FFD-2B11-1E1A-5EB631949C2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57" name="AutoShape 3" descr="PT_PIXEL_ENG_1">
          <a:extLst>
            <a:ext uri="{FF2B5EF4-FFF2-40B4-BE49-F238E27FC236}">
              <a16:creationId xmlns:a16="http://schemas.microsoft.com/office/drawing/2014/main" id="{F1CF91B6-6DE8-00BB-0E16-17386E8D198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58" name="AutoShape 4" descr="PT_PIXEL_ENG_1">
          <a:extLst>
            <a:ext uri="{FF2B5EF4-FFF2-40B4-BE49-F238E27FC236}">
              <a16:creationId xmlns:a16="http://schemas.microsoft.com/office/drawing/2014/main" id="{C7991475-E6A5-A100-CCF4-B1745AB5C2A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59" name="AutoShape 5" descr="PT_PIXEL_ENG_1">
          <a:extLst>
            <a:ext uri="{FF2B5EF4-FFF2-40B4-BE49-F238E27FC236}">
              <a16:creationId xmlns:a16="http://schemas.microsoft.com/office/drawing/2014/main" id="{33233F1D-59C7-A706-6DEA-D49D3338ECE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60" name="AutoShape 2" descr="PT_PIXEL_ENG_1">
          <a:extLst>
            <a:ext uri="{FF2B5EF4-FFF2-40B4-BE49-F238E27FC236}">
              <a16:creationId xmlns:a16="http://schemas.microsoft.com/office/drawing/2014/main" id="{59E326E8-758B-CE50-C642-F0AD9E76E17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61" name="AutoShape 4" descr="PT_PIXEL_ENG_1">
          <a:extLst>
            <a:ext uri="{FF2B5EF4-FFF2-40B4-BE49-F238E27FC236}">
              <a16:creationId xmlns:a16="http://schemas.microsoft.com/office/drawing/2014/main" id="{F19F8794-335B-D95B-CCCA-49AC714B554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62" name="AutoShape 2" descr="PT_PIXEL_ENG_1">
          <a:extLst>
            <a:ext uri="{FF2B5EF4-FFF2-40B4-BE49-F238E27FC236}">
              <a16:creationId xmlns:a16="http://schemas.microsoft.com/office/drawing/2014/main" id="{81643961-2543-6CD9-16EC-F94FEABAAA2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63" name="AutoShape 3" descr="PT_PIXEL_ENG_1">
          <a:extLst>
            <a:ext uri="{FF2B5EF4-FFF2-40B4-BE49-F238E27FC236}">
              <a16:creationId xmlns:a16="http://schemas.microsoft.com/office/drawing/2014/main" id="{BD69454F-49B7-D175-BB87-FF8A50D681C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64" name="AutoShape 4" descr="PT_PIXEL_ENG_1">
          <a:extLst>
            <a:ext uri="{FF2B5EF4-FFF2-40B4-BE49-F238E27FC236}">
              <a16:creationId xmlns:a16="http://schemas.microsoft.com/office/drawing/2014/main" id="{C8E00F72-EB87-672B-9734-B2A305BD4D1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65" name="AutoShape 5" descr="PT_PIXEL_ENG_1">
          <a:extLst>
            <a:ext uri="{FF2B5EF4-FFF2-40B4-BE49-F238E27FC236}">
              <a16:creationId xmlns:a16="http://schemas.microsoft.com/office/drawing/2014/main" id="{622C17D1-B89E-2E89-A2D6-6CE43BEBA28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66" name="AutoShape 2" descr="PT_PIXEL_ENG_1">
          <a:extLst>
            <a:ext uri="{FF2B5EF4-FFF2-40B4-BE49-F238E27FC236}">
              <a16:creationId xmlns:a16="http://schemas.microsoft.com/office/drawing/2014/main" id="{981B7658-3752-8676-A8B7-7099326166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67" name="AutoShape 3" descr="PT_PIXEL_ENG_1">
          <a:extLst>
            <a:ext uri="{FF2B5EF4-FFF2-40B4-BE49-F238E27FC236}">
              <a16:creationId xmlns:a16="http://schemas.microsoft.com/office/drawing/2014/main" id="{DAFA334B-0042-6C81-116F-96E825A3A4C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68" name="AutoShape 4" descr="PT_PIXEL_ENG_1">
          <a:extLst>
            <a:ext uri="{FF2B5EF4-FFF2-40B4-BE49-F238E27FC236}">
              <a16:creationId xmlns:a16="http://schemas.microsoft.com/office/drawing/2014/main" id="{5A75369F-A264-F046-7C87-9ECAD9131F0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69" name="AutoShape 5" descr="PT_PIXEL_ENG_1">
          <a:extLst>
            <a:ext uri="{FF2B5EF4-FFF2-40B4-BE49-F238E27FC236}">
              <a16:creationId xmlns:a16="http://schemas.microsoft.com/office/drawing/2014/main" id="{B9B57241-985B-8135-909B-F8128789D89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70" name="AutoShape 2" descr="PT_PIXEL_ENG_1">
          <a:extLst>
            <a:ext uri="{FF2B5EF4-FFF2-40B4-BE49-F238E27FC236}">
              <a16:creationId xmlns:a16="http://schemas.microsoft.com/office/drawing/2014/main" id="{19C1DCC3-86D7-8A5B-B853-0F5D85F0A35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71" name="AutoShape 4" descr="PT_PIXEL_ENG_1">
          <a:extLst>
            <a:ext uri="{FF2B5EF4-FFF2-40B4-BE49-F238E27FC236}">
              <a16:creationId xmlns:a16="http://schemas.microsoft.com/office/drawing/2014/main" id="{30218E0E-C8F1-BE5D-5358-2296CDE128B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72" name="AutoShape 2" descr="PT_PIXEL_ENG_1">
          <a:extLst>
            <a:ext uri="{FF2B5EF4-FFF2-40B4-BE49-F238E27FC236}">
              <a16:creationId xmlns:a16="http://schemas.microsoft.com/office/drawing/2014/main" id="{49E19084-213E-2D31-C274-C5A78675F1C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73" name="AutoShape 3" descr="PT_PIXEL_ENG_1">
          <a:extLst>
            <a:ext uri="{FF2B5EF4-FFF2-40B4-BE49-F238E27FC236}">
              <a16:creationId xmlns:a16="http://schemas.microsoft.com/office/drawing/2014/main" id="{F2A5DD7F-C8AE-5954-0C4E-786A83738F5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74" name="AutoShape 4" descr="PT_PIXEL_ENG_1">
          <a:extLst>
            <a:ext uri="{FF2B5EF4-FFF2-40B4-BE49-F238E27FC236}">
              <a16:creationId xmlns:a16="http://schemas.microsoft.com/office/drawing/2014/main" id="{A5B84961-864D-C80D-C0AF-B384F4AA9EE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75" name="AutoShape 5" descr="PT_PIXEL_ENG_1">
          <a:extLst>
            <a:ext uri="{FF2B5EF4-FFF2-40B4-BE49-F238E27FC236}">
              <a16:creationId xmlns:a16="http://schemas.microsoft.com/office/drawing/2014/main" id="{6CF49CD2-AED2-8037-A8C5-A005C39290F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76" name="AutoShape 2" descr="PT_PIXEL_ENG_1">
          <a:extLst>
            <a:ext uri="{FF2B5EF4-FFF2-40B4-BE49-F238E27FC236}">
              <a16:creationId xmlns:a16="http://schemas.microsoft.com/office/drawing/2014/main" id="{5A0E86E3-B6B1-9E1B-9AA5-442DF6952DA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77" name="AutoShape 3" descr="PT_PIXEL_ENG_1">
          <a:extLst>
            <a:ext uri="{FF2B5EF4-FFF2-40B4-BE49-F238E27FC236}">
              <a16:creationId xmlns:a16="http://schemas.microsoft.com/office/drawing/2014/main" id="{C12986E2-3B60-0329-3019-F268433E70F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78" name="AutoShape 4" descr="PT_PIXEL_ENG_1">
          <a:extLst>
            <a:ext uri="{FF2B5EF4-FFF2-40B4-BE49-F238E27FC236}">
              <a16:creationId xmlns:a16="http://schemas.microsoft.com/office/drawing/2014/main" id="{F174B102-C98D-20BB-D3D5-86FBAD7D58C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79" name="AutoShape 5" descr="PT_PIXEL_ENG_1">
          <a:extLst>
            <a:ext uri="{FF2B5EF4-FFF2-40B4-BE49-F238E27FC236}">
              <a16:creationId xmlns:a16="http://schemas.microsoft.com/office/drawing/2014/main" id="{DF0C118F-8115-F7DF-68E4-3D0DE86F8F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80" name="AutoShape 2" descr="PT_PIXEL_ENG_1">
          <a:extLst>
            <a:ext uri="{FF2B5EF4-FFF2-40B4-BE49-F238E27FC236}">
              <a16:creationId xmlns:a16="http://schemas.microsoft.com/office/drawing/2014/main" id="{A4E4C5CE-D9F3-AC4B-1343-DB886EBBFEF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81" name="AutoShape 4" descr="PT_PIXEL_ENG_1">
          <a:extLst>
            <a:ext uri="{FF2B5EF4-FFF2-40B4-BE49-F238E27FC236}">
              <a16:creationId xmlns:a16="http://schemas.microsoft.com/office/drawing/2014/main" id="{AC307D9E-2A53-CD77-1DB4-183A4281460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82" name="AutoShape 2" descr="PT_PIXEL_ENG_1">
          <a:extLst>
            <a:ext uri="{FF2B5EF4-FFF2-40B4-BE49-F238E27FC236}">
              <a16:creationId xmlns:a16="http://schemas.microsoft.com/office/drawing/2014/main" id="{2E40DCEF-91CF-4421-5B95-7A4D7DDE802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83" name="AutoShape 3" descr="PT_PIXEL_ENG_1">
          <a:extLst>
            <a:ext uri="{FF2B5EF4-FFF2-40B4-BE49-F238E27FC236}">
              <a16:creationId xmlns:a16="http://schemas.microsoft.com/office/drawing/2014/main" id="{0ABCC632-062F-EA01-E13B-51EC6B1A0CA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84" name="AutoShape 4" descr="PT_PIXEL_ENG_1">
          <a:extLst>
            <a:ext uri="{FF2B5EF4-FFF2-40B4-BE49-F238E27FC236}">
              <a16:creationId xmlns:a16="http://schemas.microsoft.com/office/drawing/2014/main" id="{35632E90-8767-0A95-5768-0AD2A19F705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85" name="AutoShape 5" descr="PT_PIXEL_ENG_1">
          <a:extLst>
            <a:ext uri="{FF2B5EF4-FFF2-40B4-BE49-F238E27FC236}">
              <a16:creationId xmlns:a16="http://schemas.microsoft.com/office/drawing/2014/main" id="{1364A017-9103-DFBD-3B9C-DE1DF425DE6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85086" name="AutoShape 2" descr="PT_PIXEL_ENG_1">
          <a:extLst>
            <a:ext uri="{FF2B5EF4-FFF2-40B4-BE49-F238E27FC236}">
              <a16:creationId xmlns:a16="http://schemas.microsoft.com/office/drawing/2014/main" id="{FD10D053-DECA-5BD2-832B-7A8ABDD0A5D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85087" name="AutoShape 3" descr="PT_PIXEL_ENG_1">
          <a:extLst>
            <a:ext uri="{FF2B5EF4-FFF2-40B4-BE49-F238E27FC236}">
              <a16:creationId xmlns:a16="http://schemas.microsoft.com/office/drawing/2014/main" id="{2460AA7B-7368-22F6-A8B3-3E5CEFA5ED9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08" name="AutoShape 4" descr="PT_PIXEL_ENG_1">
          <a:extLst>
            <a:ext uri="{FF2B5EF4-FFF2-40B4-BE49-F238E27FC236}">
              <a16:creationId xmlns:a16="http://schemas.microsoft.com/office/drawing/2014/main" id="{BBDB5671-5CD5-768B-528A-FBA95C4CCDB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09" name="AutoShape 5" descr="PT_PIXEL_ENG_1">
          <a:extLst>
            <a:ext uri="{FF2B5EF4-FFF2-40B4-BE49-F238E27FC236}">
              <a16:creationId xmlns:a16="http://schemas.microsoft.com/office/drawing/2014/main" id="{A628D076-EF2F-D719-F5F4-DE547C02DDF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10" name="AutoShape 2" descr="PT_PIXEL_ENG_1">
          <a:extLst>
            <a:ext uri="{FF2B5EF4-FFF2-40B4-BE49-F238E27FC236}">
              <a16:creationId xmlns:a16="http://schemas.microsoft.com/office/drawing/2014/main" id="{6F5B281B-5856-43AA-807E-EAD6BFA133F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11" name="AutoShape 4" descr="PT_PIXEL_ENG_1">
          <a:extLst>
            <a:ext uri="{FF2B5EF4-FFF2-40B4-BE49-F238E27FC236}">
              <a16:creationId xmlns:a16="http://schemas.microsoft.com/office/drawing/2014/main" id="{73E73502-02E7-F12A-106E-6657C32890C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12" name="AutoShape 2" descr="PT_PIXEL_ENG_1">
          <a:extLst>
            <a:ext uri="{FF2B5EF4-FFF2-40B4-BE49-F238E27FC236}">
              <a16:creationId xmlns:a16="http://schemas.microsoft.com/office/drawing/2014/main" id="{791879E4-CB83-D5B9-3BB0-981B775B1B2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13" name="AutoShape 3" descr="PT_PIXEL_ENG_1">
          <a:extLst>
            <a:ext uri="{FF2B5EF4-FFF2-40B4-BE49-F238E27FC236}">
              <a16:creationId xmlns:a16="http://schemas.microsoft.com/office/drawing/2014/main" id="{28AA63B7-313F-88C4-037D-549971F38F1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14" name="AutoShape 4" descr="PT_PIXEL_ENG_1">
          <a:extLst>
            <a:ext uri="{FF2B5EF4-FFF2-40B4-BE49-F238E27FC236}">
              <a16:creationId xmlns:a16="http://schemas.microsoft.com/office/drawing/2014/main" id="{EF5593C0-DE87-60D6-9F5D-B95048A6203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15" name="AutoShape 5" descr="PT_PIXEL_ENG_1">
          <a:extLst>
            <a:ext uri="{FF2B5EF4-FFF2-40B4-BE49-F238E27FC236}">
              <a16:creationId xmlns:a16="http://schemas.microsoft.com/office/drawing/2014/main" id="{7435D4BC-CFE0-98E5-E682-1B13F4109A2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16" name="AutoShape 2" descr="PT_PIXEL_ENG_1">
          <a:extLst>
            <a:ext uri="{FF2B5EF4-FFF2-40B4-BE49-F238E27FC236}">
              <a16:creationId xmlns:a16="http://schemas.microsoft.com/office/drawing/2014/main" id="{E68ADB72-E436-2EE0-9BAA-94F150BDF11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17" name="AutoShape 3" descr="PT_PIXEL_ENG_1">
          <a:extLst>
            <a:ext uri="{FF2B5EF4-FFF2-40B4-BE49-F238E27FC236}">
              <a16:creationId xmlns:a16="http://schemas.microsoft.com/office/drawing/2014/main" id="{8E5525A9-C178-3FCC-6063-A759E187342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18" name="AutoShape 4" descr="PT_PIXEL_ENG_1">
          <a:extLst>
            <a:ext uri="{FF2B5EF4-FFF2-40B4-BE49-F238E27FC236}">
              <a16:creationId xmlns:a16="http://schemas.microsoft.com/office/drawing/2014/main" id="{DECE0B72-1826-009F-8901-2D478104FBC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19" name="AutoShape 5" descr="PT_PIXEL_ENG_1">
          <a:extLst>
            <a:ext uri="{FF2B5EF4-FFF2-40B4-BE49-F238E27FC236}">
              <a16:creationId xmlns:a16="http://schemas.microsoft.com/office/drawing/2014/main" id="{396799E3-89FC-59E8-9814-04EAFD4F5C5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20" name="AutoShape 2" descr="PT_PIXEL_ENG_1">
          <a:extLst>
            <a:ext uri="{FF2B5EF4-FFF2-40B4-BE49-F238E27FC236}">
              <a16:creationId xmlns:a16="http://schemas.microsoft.com/office/drawing/2014/main" id="{5C5DF961-5420-530F-C91F-927A4431D5D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21" name="AutoShape 4" descr="PT_PIXEL_ENG_1">
          <a:extLst>
            <a:ext uri="{FF2B5EF4-FFF2-40B4-BE49-F238E27FC236}">
              <a16:creationId xmlns:a16="http://schemas.microsoft.com/office/drawing/2014/main" id="{E1436E80-C8FA-C569-CF7C-99070BFCCE5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22" name="AutoShape 2" descr="PT_PIXEL_ENG_1">
          <a:extLst>
            <a:ext uri="{FF2B5EF4-FFF2-40B4-BE49-F238E27FC236}">
              <a16:creationId xmlns:a16="http://schemas.microsoft.com/office/drawing/2014/main" id="{74CF66D6-8DD4-6C94-E20F-2D55106AC50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23" name="AutoShape 3" descr="PT_PIXEL_ENG_1">
          <a:extLst>
            <a:ext uri="{FF2B5EF4-FFF2-40B4-BE49-F238E27FC236}">
              <a16:creationId xmlns:a16="http://schemas.microsoft.com/office/drawing/2014/main" id="{8A4DFD95-E642-694F-2EAB-A02CEE6D8B9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24" name="AutoShape 4" descr="PT_PIXEL_ENG_1">
          <a:extLst>
            <a:ext uri="{FF2B5EF4-FFF2-40B4-BE49-F238E27FC236}">
              <a16:creationId xmlns:a16="http://schemas.microsoft.com/office/drawing/2014/main" id="{653CF6A2-6125-1202-14A8-3E46A8D7928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25" name="AutoShape 5" descr="PT_PIXEL_ENG_1">
          <a:extLst>
            <a:ext uri="{FF2B5EF4-FFF2-40B4-BE49-F238E27FC236}">
              <a16:creationId xmlns:a16="http://schemas.microsoft.com/office/drawing/2014/main" id="{332F011C-A588-F086-ECC9-C9D5A261B63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26" name="AutoShape 2" descr="PT_PIXEL_ENG_1">
          <a:extLst>
            <a:ext uri="{FF2B5EF4-FFF2-40B4-BE49-F238E27FC236}">
              <a16:creationId xmlns:a16="http://schemas.microsoft.com/office/drawing/2014/main" id="{4F934A39-9C67-09A6-A15C-90DCB412F9D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27" name="AutoShape 3" descr="PT_PIXEL_ENG_1">
          <a:extLst>
            <a:ext uri="{FF2B5EF4-FFF2-40B4-BE49-F238E27FC236}">
              <a16:creationId xmlns:a16="http://schemas.microsoft.com/office/drawing/2014/main" id="{900627C8-9067-5FB1-1BB4-AE88F2307F2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71</xdr:row>
      <xdr:rowOff>9525</xdr:rowOff>
    </xdr:to>
    <xdr:sp macro="" textlink="">
      <xdr:nvSpPr>
        <xdr:cNvPr id="20190228" name="AutoShape 4" descr="PT_PIXEL_ENG_1">
          <a:extLst>
            <a:ext uri="{FF2B5EF4-FFF2-40B4-BE49-F238E27FC236}">
              <a16:creationId xmlns:a16="http://schemas.microsoft.com/office/drawing/2014/main" id="{4B5D162D-73BD-EC85-3622-D42B8E70E57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71</xdr:row>
      <xdr:rowOff>9525</xdr:rowOff>
    </xdr:to>
    <xdr:sp macro="" textlink="">
      <xdr:nvSpPr>
        <xdr:cNvPr id="20190229" name="AutoShape 5" descr="PT_PIXEL_ENG_1">
          <a:extLst>
            <a:ext uri="{FF2B5EF4-FFF2-40B4-BE49-F238E27FC236}">
              <a16:creationId xmlns:a16="http://schemas.microsoft.com/office/drawing/2014/main" id="{E88CE897-E486-A2E9-BA9B-E1E766DEDC0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30" name="AutoShape 2" descr="PT_PIXEL_ENG_1">
          <a:extLst>
            <a:ext uri="{FF2B5EF4-FFF2-40B4-BE49-F238E27FC236}">
              <a16:creationId xmlns:a16="http://schemas.microsoft.com/office/drawing/2014/main" id="{7929F8B8-0E9F-A68A-3C50-7FA33586EF2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31" name="AutoShape 4" descr="PT_PIXEL_ENG_1">
          <a:extLst>
            <a:ext uri="{FF2B5EF4-FFF2-40B4-BE49-F238E27FC236}">
              <a16:creationId xmlns:a16="http://schemas.microsoft.com/office/drawing/2014/main" id="{57B10C3F-E8C6-962B-1634-00C8867F901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32" name="AutoShape 2" descr="PT_PIXEL_ENG_1">
          <a:extLst>
            <a:ext uri="{FF2B5EF4-FFF2-40B4-BE49-F238E27FC236}">
              <a16:creationId xmlns:a16="http://schemas.microsoft.com/office/drawing/2014/main" id="{B9D33277-31EB-BAA8-9623-F5AF6A55965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33" name="AutoShape 3" descr="PT_PIXEL_ENG_1">
          <a:extLst>
            <a:ext uri="{FF2B5EF4-FFF2-40B4-BE49-F238E27FC236}">
              <a16:creationId xmlns:a16="http://schemas.microsoft.com/office/drawing/2014/main" id="{AC59D3A5-903C-0F34-2A26-BEB7E7AB2D7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34" name="AutoShape 4" descr="PT_PIXEL_ENG_1">
          <a:extLst>
            <a:ext uri="{FF2B5EF4-FFF2-40B4-BE49-F238E27FC236}">
              <a16:creationId xmlns:a16="http://schemas.microsoft.com/office/drawing/2014/main" id="{096FC51C-9CB4-F12D-DC90-57E297C9EAA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35" name="AutoShape 5" descr="PT_PIXEL_ENG_1">
          <a:extLst>
            <a:ext uri="{FF2B5EF4-FFF2-40B4-BE49-F238E27FC236}">
              <a16:creationId xmlns:a16="http://schemas.microsoft.com/office/drawing/2014/main" id="{BDCEF7CA-236D-8DC2-D3C8-6F1FFBA76D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36" name="AutoShape 2" descr="PT_PIXEL_ENG_1">
          <a:extLst>
            <a:ext uri="{FF2B5EF4-FFF2-40B4-BE49-F238E27FC236}">
              <a16:creationId xmlns:a16="http://schemas.microsoft.com/office/drawing/2014/main" id="{D4F56CBC-1BB8-7165-5347-B37BBF8CF20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37" name="AutoShape 3" descr="PT_PIXEL_ENG_1">
          <a:extLst>
            <a:ext uri="{FF2B5EF4-FFF2-40B4-BE49-F238E27FC236}">
              <a16:creationId xmlns:a16="http://schemas.microsoft.com/office/drawing/2014/main" id="{238F1DFC-ACF0-4642-F238-B27F50CD0E8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38" name="AutoShape 4" descr="PT_PIXEL_ENG_1">
          <a:extLst>
            <a:ext uri="{FF2B5EF4-FFF2-40B4-BE49-F238E27FC236}">
              <a16:creationId xmlns:a16="http://schemas.microsoft.com/office/drawing/2014/main" id="{DD192C6F-9598-BC0D-4030-A7EE088BE46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39" name="AutoShape 5" descr="PT_PIXEL_ENG_1">
          <a:extLst>
            <a:ext uri="{FF2B5EF4-FFF2-40B4-BE49-F238E27FC236}">
              <a16:creationId xmlns:a16="http://schemas.microsoft.com/office/drawing/2014/main" id="{63B322F1-9694-D9CE-CBDB-7CAFDEFDB07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40" name="AutoShape 2" descr="PT_PIXEL_ENG_1">
          <a:extLst>
            <a:ext uri="{FF2B5EF4-FFF2-40B4-BE49-F238E27FC236}">
              <a16:creationId xmlns:a16="http://schemas.microsoft.com/office/drawing/2014/main" id="{209D48CB-9EE7-8E3B-644D-1E0B0D148D4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41" name="AutoShape 4" descr="PT_PIXEL_ENG_1">
          <a:extLst>
            <a:ext uri="{FF2B5EF4-FFF2-40B4-BE49-F238E27FC236}">
              <a16:creationId xmlns:a16="http://schemas.microsoft.com/office/drawing/2014/main" id="{72754FBE-B6B3-4115-C225-A802561BDE5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42" name="AutoShape 2" descr="PT_PIXEL_ENG_1">
          <a:extLst>
            <a:ext uri="{FF2B5EF4-FFF2-40B4-BE49-F238E27FC236}">
              <a16:creationId xmlns:a16="http://schemas.microsoft.com/office/drawing/2014/main" id="{DAAD760D-8E57-F420-6E8B-46472433977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43" name="AutoShape 3" descr="PT_PIXEL_ENG_1">
          <a:extLst>
            <a:ext uri="{FF2B5EF4-FFF2-40B4-BE49-F238E27FC236}">
              <a16:creationId xmlns:a16="http://schemas.microsoft.com/office/drawing/2014/main" id="{6105DCE6-227B-A6DF-8B2A-A3660D1DC40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44" name="AutoShape 4" descr="PT_PIXEL_ENG_1">
          <a:extLst>
            <a:ext uri="{FF2B5EF4-FFF2-40B4-BE49-F238E27FC236}">
              <a16:creationId xmlns:a16="http://schemas.microsoft.com/office/drawing/2014/main" id="{A548F809-5D7E-D24E-F3FE-915E3FD2586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45" name="AutoShape 5" descr="PT_PIXEL_ENG_1">
          <a:extLst>
            <a:ext uri="{FF2B5EF4-FFF2-40B4-BE49-F238E27FC236}">
              <a16:creationId xmlns:a16="http://schemas.microsoft.com/office/drawing/2014/main" id="{5C106008-D9D0-D425-D52B-8BED4FF4D5B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46" name="AutoShape 2" descr="PT_PIXEL_ENG_1">
          <a:extLst>
            <a:ext uri="{FF2B5EF4-FFF2-40B4-BE49-F238E27FC236}">
              <a16:creationId xmlns:a16="http://schemas.microsoft.com/office/drawing/2014/main" id="{42184410-312F-0E9A-E179-B1D1BF4C63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47" name="AutoShape 3" descr="PT_PIXEL_ENG_1">
          <a:extLst>
            <a:ext uri="{FF2B5EF4-FFF2-40B4-BE49-F238E27FC236}">
              <a16:creationId xmlns:a16="http://schemas.microsoft.com/office/drawing/2014/main" id="{E79EFB99-C72E-6F08-D727-93AC3D6946F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48" name="AutoShape 4" descr="PT_PIXEL_ENG_1">
          <a:extLst>
            <a:ext uri="{FF2B5EF4-FFF2-40B4-BE49-F238E27FC236}">
              <a16:creationId xmlns:a16="http://schemas.microsoft.com/office/drawing/2014/main" id="{129E1108-A1C3-E47A-EEA5-BA08BCA39FA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49" name="AutoShape 5" descr="PT_PIXEL_ENG_1">
          <a:extLst>
            <a:ext uri="{FF2B5EF4-FFF2-40B4-BE49-F238E27FC236}">
              <a16:creationId xmlns:a16="http://schemas.microsoft.com/office/drawing/2014/main" id="{5274E88A-ADEC-34EB-22FC-6794EC28D2F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50" name="AutoShape 2" descr="PT_PIXEL_ENG_1">
          <a:extLst>
            <a:ext uri="{FF2B5EF4-FFF2-40B4-BE49-F238E27FC236}">
              <a16:creationId xmlns:a16="http://schemas.microsoft.com/office/drawing/2014/main" id="{FB34CDF7-62A7-A60F-31D1-54025E02A9C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51" name="AutoShape 4" descr="PT_PIXEL_ENG_1">
          <a:extLst>
            <a:ext uri="{FF2B5EF4-FFF2-40B4-BE49-F238E27FC236}">
              <a16:creationId xmlns:a16="http://schemas.microsoft.com/office/drawing/2014/main" id="{BA18EA55-9867-7B22-284D-899B90C4E8F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52" name="AutoShape 2" descr="PT_PIXEL_ENG_1">
          <a:extLst>
            <a:ext uri="{FF2B5EF4-FFF2-40B4-BE49-F238E27FC236}">
              <a16:creationId xmlns:a16="http://schemas.microsoft.com/office/drawing/2014/main" id="{B413682E-8668-6AEB-5CC4-B4BC38D8966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53" name="AutoShape 3" descr="PT_PIXEL_ENG_1">
          <a:extLst>
            <a:ext uri="{FF2B5EF4-FFF2-40B4-BE49-F238E27FC236}">
              <a16:creationId xmlns:a16="http://schemas.microsoft.com/office/drawing/2014/main" id="{27BE0DCD-31F4-BE1A-2663-3BDCD3612F6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54" name="AutoShape 4" descr="PT_PIXEL_ENG_1">
          <a:extLst>
            <a:ext uri="{FF2B5EF4-FFF2-40B4-BE49-F238E27FC236}">
              <a16:creationId xmlns:a16="http://schemas.microsoft.com/office/drawing/2014/main" id="{9363D123-472B-2903-BF56-3C335C610F2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55" name="AutoShape 5" descr="PT_PIXEL_ENG_1">
          <a:extLst>
            <a:ext uri="{FF2B5EF4-FFF2-40B4-BE49-F238E27FC236}">
              <a16:creationId xmlns:a16="http://schemas.microsoft.com/office/drawing/2014/main" id="{C6EBD5B9-A485-6F65-E7E3-5CF092A4178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56" name="AutoShape 1" descr="PT_PIXEL_ENG_1">
          <a:extLst>
            <a:ext uri="{FF2B5EF4-FFF2-40B4-BE49-F238E27FC236}">
              <a16:creationId xmlns:a16="http://schemas.microsoft.com/office/drawing/2014/main" id="{12920AC2-F73D-C5BF-F22B-08980A4AC5E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57" name="AutoShape 8" descr="Show next row (inactive button)">
          <a:extLst>
            <a:ext uri="{FF2B5EF4-FFF2-40B4-BE49-F238E27FC236}">
              <a16:creationId xmlns:a16="http://schemas.microsoft.com/office/drawing/2014/main" id="{1E33BE83-67AB-8A4F-E1AE-998C158DFFA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58" name="AutoShape 1" descr="PT_PIXEL_ENG_1">
          <a:extLst>
            <a:ext uri="{FF2B5EF4-FFF2-40B4-BE49-F238E27FC236}">
              <a16:creationId xmlns:a16="http://schemas.microsoft.com/office/drawing/2014/main" id="{AC26D361-B65A-2781-4EF7-17736352D04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59" name="AutoShape 8" descr="Show next row (inactive button)">
          <a:extLst>
            <a:ext uri="{FF2B5EF4-FFF2-40B4-BE49-F238E27FC236}">
              <a16:creationId xmlns:a16="http://schemas.microsoft.com/office/drawing/2014/main" id="{0D635BFA-E71E-D3E0-76C6-FC655050A56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60" name="AutoShape 1" descr="PT_PIXEL_ENG_1">
          <a:extLst>
            <a:ext uri="{FF2B5EF4-FFF2-40B4-BE49-F238E27FC236}">
              <a16:creationId xmlns:a16="http://schemas.microsoft.com/office/drawing/2014/main" id="{03C2CEA5-FC77-B643-5314-A7D3B570A3F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61" name="AutoShape 8" descr="Show next row (inactive button)">
          <a:extLst>
            <a:ext uri="{FF2B5EF4-FFF2-40B4-BE49-F238E27FC236}">
              <a16:creationId xmlns:a16="http://schemas.microsoft.com/office/drawing/2014/main" id="{253179B9-35EE-B26C-D6EC-7B28036DAAA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62" name="AutoShape 1" descr="PT_PIXEL_ENG_1">
          <a:extLst>
            <a:ext uri="{FF2B5EF4-FFF2-40B4-BE49-F238E27FC236}">
              <a16:creationId xmlns:a16="http://schemas.microsoft.com/office/drawing/2014/main" id="{1F58285C-00DA-4DA8-04E0-120879F12B2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63" name="AutoShape 8" descr="Show next row (inactive button)">
          <a:extLst>
            <a:ext uri="{FF2B5EF4-FFF2-40B4-BE49-F238E27FC236}">
              <a16:creationId xmlns:a16="http://schemas.microsoft.com/office/drawing/2014/main" id="{68AE5CFF-834C-4633-6F90-495319257DA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64" name="AutoShape 2" descr="PT_PIXEL_ENG_1">
          <a:extLst>
            <a:ext uri="{FF2B5EF4-FFF2-40B4-BE49-F238E27FC236}">
              <a16:creationId xmlns:a16="http://schemas.microsoft.com/office/drawing/2014/main" id="{B7F7BE09-8B9E-C036-060A-051145EF132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65" name="AutoShape 3" descr="PT_PIXEL_ENG_1">
          <a:extLst>
            <a:ext uri="{FF2B5EF4-FFF2-40B4-BE49-F238E27FC236}">
              <a16:creationId xmlns:a16="http://schemas.microsoft.com/office/drawing/2014/main" id="{E6BB446E-9B28-7743-09BA-8352A1F513D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66" name="AutoShape 4" descr="PT_PIXEL_ENG_1">
          <a:extLst>
            <a:ext uri="{FF2B5EF4-FFF2-40B4-BE49-F238E27FC236}">
              <a16:creationId xmlns:a16="http://schemas.microsoft.com/office/drawing/2014/main" id="{1B24A643-E1EC-AE3A-4E7A-27AA9ACF67E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67" name="AutoShape 5" descr="PT_PIXEL_ENG_1">
          <a:extLst>
            <a:ext uri="{FF2B5EF4-FFF2-40B4-BE49-F238E27FC236}">
              <a16:creationId xmlns:a16="http://schemas.microsoft.com/office/drawing/2014/main" id="{D1F00B27-6C44-DAAD-F055-BEDCB0F60EF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68" name="AutoShape 2" descr="PT_PIXEL_ENG_1">
          <a:extLst>
            <a:ext uri="{FF2B5EF4-FFF2-40B4-BE49-F238E27FC236}">
              <a16:creationId xmlns:a16="http://schemas.microsoft.com/office/drawing/2014/main" id="{7FD45632-874F-0B92-435A-B82964BDA7D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69" name="AutoShape 3" descr="PT_PIXEL_ENG_1">
          <a:extLst>
            <a:ext uri="{FF2B5EF4-FFF2-40B4-BE49-F238E27FC236}">
              <a16:creationId xmlns:a16="http://schemas.microsoft.com/office/drawing/2014/main" id="{8A5BAEF8-36B6-8B3C-C057-9256837478E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70" name="AutoShape 4" descr="PT_PIXEL_ENG_1">
          <a:extLst>
            <a:ext uri="{FF2B5EF4-FFF2-40B4-BE49-F238E27FC236}">
              <a16:creationId xmlns:a16="http://schemas.microsoft.com/office/drawing/2014/main" id="{CEF60D73-8DB1-E672-B80B-5562D1DD5A0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71" name="AutoShape 5" descr="PT_PIXEL_ENG_1">
          <a:extLst>
            <a:ext uri="{FF2B5EF4-FFF2-40B4-BE49-F238E27FC236}">
              <a16:creationId xmlns:a16="http://schemas.microsoft.com/office/drawing/2014/main" id="{765E477C-CBDC-95DF-8682-9333C694DFF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72" name="AutoShape 2" descr="PT_PIXEL_ENG_1">
          <a:extLst>
            <a:ext uri="{FF2B5EF4-FFF2-40B4-BE49-F238E27FC236}">
              <a16:creationId xmlns:a16="http://schemas.microsoft.com/office/drawing/2014/main" id="{B38DDC49-8EC2-356A-71FB-1444873D528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73" name="AutoShape 3" descr="PT_PIXEL_ENG_1">
          <a:extLst>
            <a:ext uri="{FF2B5EF4-FFF2-40B4-BE49-F238E27FC236}">
              <a16:creationId xmlns:a16="http://schemas.microsoft.com/office/drawing/2014/main" id="{9196E3D3-15D4-F4D0-C2AB-FF081F8108E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74" name="AutoShape 4" descr="PT_PIXEL_ENG_1">
          <a:extLst>
            <a:ext uri="{FF2B5EF4-FFF2-40B4-BE49-F238E27FC236}">
              <a16:creationId xmlns:a16="http://schemas.microsoft.com/office/drawing/2014/main" id="{13E10786-0E3A-8B62-D407-0944E40516B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75" name="AutoShape 5" descr="PT_PIXEL_ENG_1">
          <a:extLst>
            <a:ext uri="{FF2B5EF4-FFF2-40B4-BE49-F238E27FC236}">
              <a16:creationId xmlns:a16="http://schemas.microsoft.com/office/drawing/2014/main" id="{7AFEBF56-2F6C-D0CB-D385-D886A79E9D9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76" name="AutoShape 2" descr="PT_PIXEL_ENG_1">
          <a:extLst>
            <a:ext uri="{FF2B5EF4-FFF2-40B4-BE49-F238E27FC236}">
              <a16:creationId xmlns:a16="http://schemas.microsoft.com/office/drawing/2014/main" id="{8DD96086-7B1F-F92A-556A-5EDFB9CB518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77" name="AutoShape 3" descr="PT_PIXEL_ENG_1">
          <a:extLst>
            <a:ext uri="{FF2B5EF4-FFF2-40B4-BE49-F238E27FC236}">
              <a16:creationId xmlns:a16="http://schemas.microsoft.com/office/drawing/2014/main" id="{427C5E72-F439-AA71-87D6-A5DAA53DE91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78" name="AutoShape 4" descr="PT_PIXEL_ENG_1">
          <a:extLst>
            <a:ext uri="{FF2B5EF4-FFF2-40B4-BE49-F238E27FC236}">
              <a16:creationId xmlns:a16="http://schemas.microsoft.com/office/drawing/2014/main" id="{5F6F95BE-6520-3CC5-C9D6-6549BAB12F1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79" name="AutoShape 5" descr="PT_PIXEL_ENG_1">
          <a:extLst>
            <a:ext uri="{FF2B5EF4-FFF2-40B4-BE49-F238E27FC236}">
              <a16:creationId xmlns:a16="http://schemas.microsoft.com/office/drawing/2014/main" id="{6D631AE7-2B11-7C57-0E70-9088A7171E3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80" name="AutoShape 1" descr="PT_PIXEL_ENG_1">
          <a:extLst>
            <a:ext uri="{FF2B5EF4-FFF2-40B4-BE49-F238E27FC236}">
              <a16:creationId xmlns:a16="http://schemas.microsoft.com/office/drawing/2014/main" id="{AD99088B-6BD5-E40B-76B5-F20CF99F6C3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81" name="AutoShape 8" descr="Show next row (inactive button)">
          <a:extLst>
            <a:ext uri="{FF2B5EF4-FFF2-40B4-BE49-F238E27FC236}">
              <a16:creationId xmlns:a16="http://schemas.microsoft.com/office/drawing/2014/main" id="{8E4FCBAE-B1B4-50C1-467F-92F3E67A3F4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82" name="AutoShape 1" descr="PT_PIXEL_ENG_1">
          <a:extLst>
            <a:ext uri="{FF2B5EF4-FFF2-40B4-BE49-F238E27FC236}">
              <a16:creationId xmlns:a16="http://schemas.microsoft.com/office/drawing/2014/main" id="{F45F0120-E30B-292E-D3EE-DE939BF7C77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83" name="AutoShape 8" descr="Show next row (inactive button)">
          <a:extLst>
            <a:ext uri="{FF2B5EF4-FFF2-40B4-BE49-F238E27FC236}">
              <a16:creationId xmlns:a16="http://schemas.microsoft.com/office/drawing/2014/main" id="{963975D6-21F4-F461-370F-B7DA248E253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84" name="AutoShape 1" descr="PT_PIXEL_ENG_1">
          <a:extLst>
            <a:ext uri="{FF2B5EF4-FFF2-40B4-BE49-F238E27FC236}">
              <a16:creationId xmlns:a16="http://schemas.microsoft.com/office/drawing/2014/main" id="{160A3CFC-BFF3-C866-6F81-6DE31994517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85" name="AutoShape 8" descr="Show next row (inactive button)">
          <a:extLst>
            <a:ext uri="{FF2B5EF4-FFF2-40B4-BE49-F238E27FC236}">
              <a16:creationId xmlns:a16="http://schemas.microsoft.com/office/drawing/2014/main" id="{2A31B8DC-C7D3-9098-F56A-50C5E4CAFD7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86" name="AutoShape 1" descr="PT_PIXEL_ENG_1">
          <a:extLst>
            <a:ext uri="{FF2B5EF4-FFF2-40B4-BE49-F238E27FC236}">
              <a16:creationId xmlns:a16="http://schemas.microsoft.com/office/drawing/2014/main" id="{CED43A14-D4E7-2BAE-C6CB-077944C390B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87" name="AutoShape 8" descr="Show next row (inactive button)">
          <a:extLst>
            <a:ext uri="{FF2B5EF4-FFF2-40B4-BE49-F238E27FC236}">
              <a16:creationId xmlns:a16="http://schemas.microsoft.com/office/drawing/2014/main" id="{7A1FA861-74B2-10B4-EC21-28E31218846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88" name="AutoShape 1" descr="PT_PIXEL_ENG_1">
          <a:extLst>
            <a:ext uri="{FF2B5EF4-FFF2-40B4-BE49-F238E27FC236}">
              <a16:creationId xmlns:a16="http://schemas.microsoft.com/office/drawing/2014/main" id="{FC7D408F-9FA8-F8AC-8265-285132CE009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89" name="AutoShape 8" descr="Show next row (inactive button)">
          <a:extLst>
            <a:ext uri="{FF2B5EF4-FFF2-40B4-BE49-F238E27FC236}">
              <a16:creationId xmlns:a16="http://schemas.microsoft.com/office/drawing/2014/main" id="{D75F8330-7372-5789-4B77-092C4B035AA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290" name="AutoShape 1" descr="PT_PIXEL_ENG_1">
          <a:extLst>
            <a:ext uri="{FF2B5EF4-FFF2-40B4-BE49-F238E27FC236}">
              <a16:creationId xmlns:a16="http://schemas.microsoft.com/office/drawing/2014/main" id="{50B77546-AB8D-2D9C-3C2B-4BCA5534FAB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291" name="AutoShape 8" descr="Show next row (inactive button)">
          <a:extLst>
            <a:ext uri="{FF2B5EF4-FFF2-40B4-BE49-F238E27FC236}">
              <a16:creationId xmlns:a16="http://schemas.microsoft.com/office/drawing/2014/main" id="{0DEC1663-4F4A-B808-E663-050023CDB29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92" name="AutoShape 2" descr="PT_PIXEL_ENG_1">
          <a:extLst>
            <a:ext uri="{FF2B5EF4-FFF2-40B4-BE49-F238E27FC236}">
              <a16:creationId xmlns:a16="http://schemas.microsoft.com/office/drawing/2014/main" id="{A3831969-AEAE-94B7-90E3-C08B90AD0E5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93" name="AutoShape 4" descr="PT_PIXEL_ENG_1">
          <a:extLst>
            <a:ext uri="{FF2B5EF4-FFF2-40B4-BE49-F238E27FC236}">
              <a16:creationId xmlns:a16="http://schemas.microsoft.com/office/drawing/2014/main" id="{4F4FB163-4C6A-FBD5-FD56-AE80365DB91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94" name="AutoShape 2" descr="PT_PIXEL_ENG_1">
          <a:extLst>
            <a:ext uri="{FF2B5EF4-FFF2-40B4-BE49-F238E27FC236}">
              <a16:creationId xmlns:a16="http://schemas.microsoft.com/office/drawing/2014/main" id="{F4522761-D896-4C66-A5B6-40D95FAA22F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95" name="AutoShape 3" descr="PT_PIXEL_ENG_1">
          <a:extLst>
            <a:ext uri="{FF2B5EF4-FFF2-40B4-BE49-F238E27FC236}">
              <a16:creationId xmlns:a16="http://schemas.microsoft.com/office/drawing/2014/main" id="{DFFD180D-10CF-D418-1184-4BAB622DB1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96" name="AutoShape 4" descr="PT_PIXEL_ENG_1">
          <a:extLst>
            <a:ext uri="{FF2B5EF4-FFF2-40B4-BE49-F238E27FC236}">
              <a16:creationId xmlns:a16="http://schemas.microsoft.com/office/drawing/2014/main" id="{3053D2D4-F04D-2F55-49CA-46433D9FCBE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97" name="AutoShape 5" descr="PT_PIXEL_ENG_1">
          <a:extLst>
            <a:ext uri="{FF2B5EF4-FFF2-40B4-BE49-F238E27FC236}">
              <a16:creationId xmlns:a16="http://schemas.microsoft.com/office/drawing/2014/main" id="{3EADEF67-3D32-BA06-EF47-A32B659641D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298" name="AutoShape 2" descr="PT_PIXEL_ENG_1">
          <a:extLst>
            <a:ext uri="{FF2B5EF4-FFF2-40B4-BE49-F238E27FC236}">
              <a16:creationId xmlns:a16="http://schemas.microsoft.com/office/drawing/2014/main" id="{93B0FE3E-5D10-9280-5F99-D7DA49351B2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299" name="AutoShape 3" descr="PT_PIXEL_ENG_1">
          <a:extLst>
            <a:ext uri="{FF2B5EF4-FFF2-40B4-BE49-F238E27FC236}">
              <a16:creationId xmlns:a16="http://schemas.microsoft.com/office/drawing/2014/main" id="{1663EB74-DD60-A5E5-6FC1-3D2729C80C9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00" name="AutoShape 4" descr="PT_PIXEL_ENG_1">
          <a:extLst>
            <a:ext uri="{FF2B5EF4-FFF2-40B4-BE49-F238E27FC236}">
              <a16:creationId xmlns:a16="http://schemas.microsoft.com/office/drawing/2014/main" id="{671EA010-84E2-B81C-4C79-F794C644458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01" name="AutoShape 5" descr="PT_PIXEL_ENG_1">
          <a:extLst>
            <a:ext uri="{FF2B5EF4-FFF2-40B4-BE49-F238E27FC236}">
              <a16:creationId xmlns:a16="http://schemas.microsoft.com/office/drawing/2014/main" id="{453ABEE2-33AD-F948-15E3-D2BFA6B45EA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02" name="AutoShape 2" descr="PT_PIXEL_ENG_1">
          <a:extLst>
            <a:ext uri="{FF2B5EF4-FFF2-40B4-BE49-F238E27FC236}">
              <a16:creationId xmlns:a16="http://schemas.microsoft.com/office/drawing/2014/main" id="{AAB98789-0592-5B17-A190-BEB2B6A922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03" name="AutoShape 4" descr="PT_PIXEL_ENG_1">
          <a:extLst>
            <a:ext uri="{FF2B5EF4-FFF2-40B4-BE49-F238E27FC236}">
              <a16:creationId xmlns:a16="http://schemas.microsoft.com/office/drawing/2014/main" id="{9F0EF4E8-85BE-6717-F653-8DBC9EDB4EC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04" name="AutoShape 2" descr="PT_PIXEL_ENG_1">
          <a:extLst>
            <a:ext uri="{FF2B5EF4-FFF2-40B4-BE49-F238E27FC236}">
              <a16:creationId xmlns:a16="http://schemas.microsoft.com/office/drawing/2014/main" id="{0932749C-A43E-6EB8-67A9-74B38283BFD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05" name="AutoShape 3" descr="PT_PIXEL_ENG_1">
          <a:extLst>
            <a:ext uri="{FF2B5EF4-FFF2-40B4-BE49-F238E27FC236}">
              <a16:creationId xmlns:a16="http://schemas.microsoft.com/office/drawing/2014/main" id="{B11E6254-1EFF-E222-A730-3CE0170F3F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06" name="AutoShape 4" descr="PT_PIXEL_ENG_1">
          <a:extLst>
            <a:ext uri="{FF2B5EF4-FFF2-40B4-BE49-F238E27FC236}">
              <a16:creationId xmlns:a16="http://schemas.microsoft.com/office/drawing/2014/main" id="{A506C131-3F45-AE63-32CB-3B0076AAA4D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07" name="AutoShape 5" descr="PT_PIXEL_ENG_1">
          <a:extLst>
            <a:ext uri="{FF2B5EF4-FFF2-40B4-BE49-F238E27FC236}">
              <a16:creationId xmlns:a16="http://schemas.microsoft.com/office/drawing/2014/main" id="{176D4108-4360-5F49-3975-DD45B88C110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08" name="AutoShape 2" descr="PT_PIXEL_ENG_1">
          <a:extLst>
            <a:ext uri="{FF2B5EF4-FFF2-40B4-BE49-F238E27FC236}">
              <a16:creationId xmlns:a16="http://schemas.microsoft.com/office/drawing/2014/main" id="{1C592C01-72FA-2BC0-1B8F-EDAA047C07A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09" name="AutoShape 3" descr="PT_PIXEL_ENG_1">
          <a:extLst>
            <a:ext uri="{FF2B5EF4-FFF2-40B4-BE49-F238E27FC236}">
              <a16:creationId xmlns:a16="http://schemas.microsoft.com/office/drawing/2014/main" id="{866F8390-2AE8-65B0-BB03-D22C88050DB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10" name="AutoShape 4" descr="PT_PIXEL_ENG_1">
          <a:extLst>
            <a:ext uri="{FF2B5EF4-FFF2-40B4-BE49-F238E27FC236}">
              <a16:creationId xmlns:a16="http://schemas.microsoft.com/office/drawing/2014/main" id="{9166499F-7C77-FDAC-FA53-EBA908EA971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11" name="AutoShape 5" descr="PT_PIXEL_ENG_1">
          <a:extLst>
            <a:ext uri="{FF2B5EF4-FFF2-40B4-BE49-F238E27FC236}">
              <a16:creationId xmlns:a16="http://schemas.microsoft.com/office/drawing/2014/main" id="{D39CD8A8-0E09-B823-A737-42DC218C09A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12" name="AutoShape 1" descr="PT_PIXEL_ENG_1">
          <a:extLst>
            <a:ext uri="{FF2B5EF4-FFF2-40B4-BE49-F238E27FC236}">
              <a16:creationId xmlns:a16="http://schemas.microsoft.com/office/drawing/2014/main" id="{83E51E72-12D2-0BD9-16EB-57C780F44E7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13" name="AutoShape 8" descr="Show next row (inactive button)">
          <a:extLst>
            <a:ext uri="{FF2B5EF4-FFF2-40B4-BE49-F238E27FC236}">
              <a16:creationId xmlns:a16="http://schemas.microsoft.com/office/drawing/2014/main" id="{C6EA408D-2AF9-A527-A77F-021B3A1615A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14" name="AutoShape 1" descr="PT_PIXEL_ENG_1">
          <a:extLst>
            <a:ext uri="{FF2B5EF4-FFF2-40B4-BE49-F238E27FC236}">
              <a16:creationId xmlns:a16="http://schemas.microsoft.com/office/drawing/2014/main" id="{CD57FB2E-07AC-FF49-EA75-27C5BED11C7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15" name="AutoShape 8" descr="Show next row (inactive button)">
          <a:extLst>
            <a:ext uri="{FF2B5EF4-FFF2-40B4-BE49-F238E27FC236}">
              <a16:creationId xmlns:a16="http://schemas.microsoft.com/office/drawing/2014/main" id="{BC8C9C42-CD28-5CF5-8807-CD39D40FCAB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16" name="AutoShape 1" descr="PT_PIXEL_ENG_1">
          <a:extLst>
            <a:ext uri="{FF2B5EF4-FFF2-40B4-BE49-F238E27FC236}">
              <a16:creationId xmlns:a16="http://schemas.microsoft.com/office/drawing/2014/main" id="{03F8223D-7A29-689E-FD00-16A40911BA6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17" name="AutoShape 8" descr="Show next row (inactive button)">
          <a:extLst>
            <a:ext uri="{FF2B5EF4-FFF2-40B4-BE49-F238E27FC236}">
              <a16:creationId xmlns:a16="http://schemas.microsoft.com/office/drawing/2014/main" id="{27771002-C8C8-5C4E-25F8-9C6677824C5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18" name="AutoShape 1" descr="PT_PIXEL_ENG_1">
          <a:extLst>
            <a:ext uri="{FF2B5EF4-FFF2-40B4-BE49-F238E27FC236}">
              <a16:creationId xmlns:a16="http://schemas.microsoft.com/office/drawing/2014/main" id="{5F2B8112-F8C3-E12A-3731-24FD97DD63A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19" name="AutoShape 8" descr="Show next row (inactive button)">
          <a:extLst>
            <a:ext uri="{FF2B5EF4-FFF2-40B4-BE49-F238E27FC236}">
              <a16:creationId xmlns:a16="http://schemas.microsoft.com/office/drawing/2014/main" id="{8134C5D1-7A80-3E93-FED5-3CD208437B5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20" name="AutoShape 2" descr="PT_PIXEL_ENG_1">
          <a:extLst>
            <a:ext uri="{FF2B5EF4-FFF2-40B4-BE49-F238E27FC236}">
              <a16:creationId xmlns:a16="http://schemas.microsoft.com/office/drawing/2014/main" id="{ED11C80A-8960-4CE6-071A-21D0DBD2188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21" name="AutoShape 3" descr="PT_PIXEL_ENG_1">
          <a:extLst>
            <a:ext uri="{FF2B5EF4-FFF2-40B4-BE49-F238E27FC236}">
              <a16:creationId xmlns:a16="http://schemas.microsoft.com/office/drawing/2014/main" id="{161201DB-E379-ABEC-0552-D97438CC6B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22" name="AutoShape 4" descr="PT_PIXEL_ENG_1">
          <a:extLst>
            <a:ext uri="{FF2B5EF4-FFF2-40B4-BE49-F238E27FC236}">
              <a16:creationId xmlns:a16="http://schemas.microsoft.com/office/drawing/2014/main" id="{DA9DB4A3-D254-32E9-1D84-BD2BA5FBAE6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23" name="AutoShape 5" descr="PT_PIXEL_ENG_1">
          <a:extLst>
            <a:ext uri="{FF2B5EF4-FFF2-40B4-BE49-F238E27FC236}">
              <a16:creationId xmlns:a16="http://schemas.microsoft.com/office/drawing/2014/main" id="{E59FAB84-1D5B-021A-3304-0B55B6917F6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24" name="AutoShape 2" descr="PT_PIXEL_ENG_1">
          <a:extLst>
            <a:ext uri="{FF2B5EF4-FFF2-40B4-BE49-F238E27FC236}">
              <a16:creationId xmlns:a16="http://schemas.microsoft.com/office/drawing/2014/main" id="{C707A431-77EF-563C-3455-CC2BFFEDB8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25" name="AutoShape 3" descr="PT_PIXEL_ENG_1">
          <a:extLst>
            <a:ext uri="{FF2B5EF4-FFF2-40B4-BE49-F238E27FC236}">
              <a16:creationId xmlns:a16="http://schemas.microsoft.com/office/drawing/2014/main" id="{A9B99D21-C753-C977-D147-A4DC1EABED2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26" name="AutoShape 4" descr="PT_PIXEL_ENG_1">
          <a:extLst>
            <a:ext uri="{FF2B5EF4-FFF2-40B4-BE49-F238E27FC236}">
              <a16:creationId xmlns:a16="http://schemas.microsoft.com/office/drawing/2014/main" id="{9EDE6803-CA38-897C-60BD-FB49E33D16C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27" name="AutoShape 5" descr="PT_PIXEL_ENG_1">
          <a:extLst>
            <a:ext uri="{FF2B5EF4-FFF2-40B4-BE49-F238E27FC236}">
              <a16:creationId xmlns:a16="http://schemas.microsoft.com/office/drawing/2014/main" id="{14EF3352-1ABA-4BB6-60F9-03AF0F1CC75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28" name="AutoShape 2" descr="PT_PIXEL_ENG_1">
          <a:extLst>
            <a:ext uri="{FF2B5EF4-FFF2-40B4-BE49-F238E27FC236}">
              <a16:creationId xmlns:a16="http://schemas.microsoft.com/office/drawing/2014/main" id="{4243CFC5-AAFF-F784-6C9F-F4F14F7339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29" name="AutoShape 3" descr="PT_PIXEL_ENG_1">
          <a:extLst>
            <a:ext uri="{FF2B5EF4-FFF2-40B4-BE49-F238E27FC236}">
              <a16:creationId xmlns:a16="http://schemas.microsoft.com/office/drawing/2014/main" id="{B2096FC5-7E23-88A8-9775-7F9D0310E30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30" name="AutoShape 4" descr="PT_PIXEL_ENG_1">
          <a:extLst>
            <a:ext uri="{FF2B5EF4-FFF2-40B4-BE49-F238E27FC236}">
              <a16:creationId xmlns:a16="http://schemas.microsoft.com/office/drawing/2014/main" id="{75A922AE-AF85-9A17-82A6-D53D7662593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31" name="AutoShape 5" descr="PT_PIXEL_ENG_1">
          <a:extLst>
            <a:ext uri="{FF2B5EF4-FFF2-40B4-BE49-F238E27FC236}">
              <a16:creationId xmlns:a16="http://schemas.microsoft.com/office/drawing/2014/main" id="{6100697D-5B96-1225-BFAD-1E470E6762F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32" name="AutoShape 2" descr="PT_PIXEL_ENG_1">
          <a:extLst>
            <a:ext uri="{FF2B5EF4-FFF2-40B4-BE49-F238E27FC236}">
              <a16:creationId xmlns:a16="http://schemas.microsoft.com/office/drawing/2014/main" id="{56753628-8E98-0A3B-751A-086A27AD0F9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33" name="AutoShape 3" descr="PT_PIXEL_ENG_1">
          <a:extLst>
            <a:ext uri="{FF2B5EF4-FFF2-40B4-BE49-F238E27FC236}">
              <a16:creationId xmlns:a16="http://schemas.microsoft.com/office/drawing/2014/main" id="{A99D65AE-AB6E-0B68-27F3-1E0330C6427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34" name="AutoShape 4" descr="PT_PIXEL_ENG_1">
          <a:extLst>
            <a:ext uri="{FF2B5EF4-FFF2-40B4-BE49-F238E27FC236}">
              <a16:creationId xmlns:a16="http://schemas.microsoft.com/office/drawing/2014/main" id="{D26DCED6-BFF6-2509-4A45-049C15B7F62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35" name="AutoShape 5" descr="PT_PIXEL_ENG_1">
          <a:extLst>
            <a:ext uri="{FF2B5EF4-FFF2-40B4-BE49-F238E27FC236}">
              <a16:creationId xmlns:a16="http://schemas.microsoft.com/office/drawing/2014/main" id="{54037D3E-EBD6-AE24-93BE-AF65C269636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36" name="AutoShape 1" descr="PT_PIXEL_ENG_1">
          <a:extLst>
            <a:ext uri="{FF2B5EF4-FFF2-40B4-BE49-F238E27FC236}">
              <a16:creationId xmlns:a16="http://schemas.microsoft.com/office/drawing/2014/main" id="{3CCFAFEC-956E-945A-62E2-B0A404A5043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37" name="AutoShape 8" descr="Show next row (inactive button)">
          <a:extLst>
            <a:ext uri="{FF2B5EF4-FFF2-40B4-BE49-F238E27FC236}">
              <a16:creationId xmlns:a16="http://schemas.microsoft.com/office/drawing/2014/main" id="{EB2856D0-6CD1-E6F6-3BBB-EB4B8ABB247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38" name="AutoShape 1" descr="PT_PIXEL_ENG_1">
          <a:extLst>
            <a:ext uri="{FF2B5EF4-FFF2-40B4-BE49-F238E27FC236}">
              <a16:creationId xmlns:a16="http://schemas.microsoft.com/office/drawing/2014/main" id="{DBBC818E-C453-EACE-273C-87F500653CF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39" name="AutoShape 8" descr="Show next row (inactive button)">
          <a:extLst>
            <a:ext uri="{FF2B5EF4-FFF2-40B4-BE49-F238E27FC236}">
              <a16:creationId xmlns:a16="http://schemas.microsoft.com/office/drawing/2014/main" id="{916C288C-DF02-BD8B-D5A5-C09B56C8AA7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40" name="AutoShape 1" descr="PT_PIXEL_ENG_1">
          <a:extLst>
            <a:ext uri="{FF2B5EF4-FFF2-40B4-BE49-F238E27FC236}">
              <a16:creationId xmlns:a16="http://schemas.microsoft.com/office/drawing/2014/main" id="{DE4E7211-3BB6-9F0D-BCA8-5F0FA73726E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41" name="AutoShape 8" descr="Show next row (inactive button)">
          <a:extLst>
            <a:ext uri="{FF2B5EF4-FFF2-40B4-BE49-F238E27FC236}">
              <a16:creationId xmlns:a16="http://schemas.microsoft.com/office/drawing/2014/main" id="{D574F809-BA62-B5B1-AAFF-3BE4DACCB47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42" name="AutoShape 1" descr="PT_PIXEL_ENG_1">
          <a:extLst>
            <a:ext uri="{FF2B5EF4-FFF2-40B4-BE49-F238E27FC236}">
              <a16:creationId xmlns:a16="http://schemas.microsoft.com/office/drawing/2014/main" id="{F3076256-B4F5-8009-6ED0-5BB9AAA9C2A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43" name="AutoShape 8" descr="Show next row (inactive button)">
          <a:extLst>
            <a:ext uri="{FF2B5EF4-FFF2-40B4-BE49-F238E27FC236}">
              <a16:creationId xmlns:a16="http://schemas.microsoft.com/office/drawing/2014/main" id="{24F30649-432E-E183-0C76-1F384CB107A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44" name="AutoShape 1" descr="PT_PIXEL_ENG_1">
          <a:extLst>
            <a:ext uri="{FF2B5EF4-FFF2-40B4-BE49-F238E27FC236}">
              <a16:creationId xmlns:a16="http://schemas.microsoft.com/office/drawing/2014/main" id="{6A4D7A97-2C5D-8BD6-556B-0009B5E9C0D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45" name="AutoShape 8" descr="Show next row (inactive button)">
          <a:extLst>
            <a:ext uri="{FF2B5EF4-FFF2-40B4-BE49-F238E27FC236}">
              <a16:creationId xmlns:a16="http://schemas.microsoft.com/office/drawing/2014/main" id="{53F2EA06-6B2E-489E-ACD1-3D33C2B8064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46" name="AutoShape 1" descr="PT_PIXEL_ENG_1">
          <a:extLst>
            <a:ext uri="{FF2B5EF4-FFF2-40B4-BE49-F238E27FC236}">
              <a16:creationId xmlns:a16="http://schemas.microsoft.com/office/drawing/2014/main" id="{D9BC049B-F3B9-79BD-2E1F-DFEDAD45196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47" name="AutoShape 8" descr="Show next row (inactive button)">
          <a:extLst>
            <a:ext uri="{FF2B5EF4-FFF2-40B4-BE49-F238E27FC236}">
              <a16:creationId xmlns:a16="http://schemas.microsoft.com/office/drawing/2014/main" id="{66CA1774-6F09-9045-101A-BE39409E7DD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48" name="AutoShape 2" descr="PT_PIXEL_ENG_1">
          <a:extLst>
            <a:ext uri="{FF2B5EF4-FFF2-40B4-BE49-F238E27FC236}">
              <a16:creationId xmlns:a16="http://schemas.microsoft.com/office/drawing/2014/main" id="{18AE4DE4-8110-CACC-6925-5CE064460B3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49" name="AutoShape 4" descr="PT_PIXEL_ENG_1">
          <a:extLst>
            <a:ext uri="{FF2B5EF4-FFF2-40B4-BE49-F238E27FC236}">
              <a16:creationId xmlns:a16="http://schemas.microsoft.com/office/drawing/2014/main" id="{120328A6-AEF4-7BDC-BE91-1AD5EE2C6C8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50" name="AutoShape 2" descr="PT_PIXEL_ENG_1">
          <a:extLst>
            <a:ext uri="{FF2B5EF4-FFF2-40B4-BE49-F238E27FC236}">
              <a16:creationId xmlns:a16="http://schemas.microsoft.com/office/drawing/2014/main" id="{E1BB31BC-8196-D98D-149C-A882A9E03D3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51" name="AutoShape 3" descr="PT_PIXEL_ENG_1">
          <a:extLst>
            <a:ext uri="{FF2B5EF4-FFF2-40B4-BE49-F238E27FC236}">
              <a16:creationId xmlns:a16="http://schemas.microsoft.com/office/drawing/2014/main" id="{6DA4867C-57E8-6020-FA26-AB0DE2B0431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52" name="AutoShape 4" descr="PT_PIXEL_ENG_1">
          <a:extLst>
            <a:ext uri="{FF2B5EF4-FFF2-40B4-BE49-F238E27FC236}">
              <a16:creationId xmlns:a16="http://schemas.microsoft.com/office/drawing/2014/main" id="{12AB0461-5211-22A3-F19F-BB1C272D11C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53" name="AutoShape 5" descr="PT_PIXEL_ENG_1">
          <a:extLst>
            <a:ext uri="{FF2B5EF4-FFF2-40B4-BE49-F238E27FC236}">
              <a16:creationId xmlns:a16="http://schemas.microsoft.com/office/drawing/2014/main" id="{49674769-433D-3E86-C5E6-4E599867C31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54" name="AutoShape 2" descr="PT_PIXEL_ENG_1">
          <a:extLst>
            <a:ext uri="{FF2B5EF4-FFF2-40B4-BE49-F238E27FC236}">
              <a16:creationId xmlns:a16="http://schemas.microsoft.com/office/drawing/2014/main" id="{0DD8039E-0236-9940-2BD0-A9EA659856B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55" name="AutoShape 3" descr="PT_PIXEL_ENG_1">
          <a:extLst>
            <a:ext uri="{FF2B5EF4-FFF2-40B4-BE49-F238E27FC236}">
              <a16:creationId xmlns:a16="http://schemas.microsoft.com/office/drawing/2014/main" id="{5EE07D58-00DE-EA58-32E9-D42729320C8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56" name="AutoShape 4" descr="PT_PIXEL_ENG_1">
          <a:extLst>
            <a:ext uri="{FF2B5EF4-FFF2-40B4-BE49-F238E27FC236}">
              <a16:creationId xmlns:a16="http://schemas.microsoft.com/office/drawing/2014/main" id="{DC000CA0-BAE7-12E3-8290-C8FC52B25CF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57" name="AutoShape 5" descr="PT_PIXEL_ENG_1">
          <a:extLst>
            <a:ext uri="{FF2B5EF4-FFF2-40B4-BE49-F238E27FC236}">
              <a16:creationId xmlns:a16="http://schemas.microsoft.com/office/drawing/2014/main" id="{B4E2D570-2C14-EF59-DA3F-5EDE6791A3C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58" name="AutoShape 2" descr="PT_PIXEL_ENG_1">
          <a:extLst>
            <a:ext uri="{FF2B5EF4-FFF2-40B4-BE49-F238E27FC236}">
              <a16:creationId xmlns:a16="http://schemas.microsoft.com/office/drawing/2014/main" id="{78F169E6-A1CA-C95A-FFE9-CFCF60B04CF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59" name="AutoShape 4" descr="PT_PIXEL_ENG_1">
          <a:extLst>
            <a:ext uri="{FF2B5EF4-FFF2-40B4-BE49-F238E27FC236}">
              <a16:creationId xmlns:a16="http://schemas.microsoft.com/office/drawing/2014/main" id="{120922E0-96CE-D4BE-FAE8-5781D49A4D6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60" name="AutoShape 2" descr="PT_PIXEL_ENG_1">
          <a:extLst>
            <a:ext uri="{FF2B5EF4-FFF2-40B4-BE49-F238E27FC236}">
              <a16:creationId xmlns:a16="http://schemas.microsoft.com/office/drawing/2014/main" id="{8CD5BC94-02B8-31D1-AFBD-48AA5EF1704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61" name="AutoShape 3" descr="PT_PIXEL_ENG_1">
          <a:extLst>
            <a:ext uri="{FF2B5EF4-FFF2-40B4-BE49-F238E27FC236}">
              <a16:creationId xmlns:a16="http://schemas.microsoft.com/office/drawing/2014/main" id="{5FA1CBE0-7EB0-EE4D-F412-BA5776E8C02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62" name="AutoShape 4" descr="PT_PIXEL_ENG_1">
          <a:extLst>
            <a:ext uri="{FF2B5EF4-FFF2-40B4-BE49-F238E27FC236}">
              <a16:creationId xmlns:a16="http://schemas.microsoft.com/office/drawing/2014/main" id="{9A437652-9D89-EFA5-BEA6-F841232281F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63" name="AutoShape 5" descr="PT_PIXEL_ENG_1">
          <a:extLst>
            <a:ext uri="{FF2B5EF4-FFF2-40B4-BE49-F238E27FC236}">
              <a16:creationId xmlns:a16="http://schemas.microsoft.com/office/drawing/2014/main" id="{DD02DE3E-23A5-2475-E9C0-FD2150A2ECC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64" name="AutoShape 2" descr="PT_PIXEL_ENG_1">
          <a:extLst>
            <a:ext uri="{FF2B5EF4-FFF2-40B4-BE49-F238E27FC236}">
              <a16:creationId xmlns:a16="http://schemas.microsoft.com/office/drawing/2014/main" id="{9E21E200-9257-9F27-7D2D-CBA4FDC48C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65" name="AutoShape 3" descr="PT_PIXEL_ENG_1">
          <a:extLst>
            <a:ext uri="{FF2B5EF4-FFF2-40B4-BE49-F238E27FC236}">
              <a16:creationId xmlns:a16="http://schemas.microsoft.com/office/drawing/2014/main" id="{945E9DF5-220C-6C40-B6A8-CDF9D662493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66" name="AutoShape 4" descr="PT_PIXEL_ENG_1">
          <a:extLst>
            <a:ext uri="{FF2B5EF4-FFF2-40B4-BE49-F238E27FC236}">
              <a16:creationId xmlns:a16="http://schemas.microsoft.com/office/drawing/2014/main" id="{1A8B0547-75BD-F18A-92EF-8B60960E8B0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67" name="AutoShape 5" descr="PT_PIXEL_ENG_1">
          <a:extLst>
            <a:ext uri="{FF2B5EF4-FFF2-40B4-BE49-F238E27FC236}">
              <a16:creationId xmlns:a16="http://schemas.microsoft.com/office/drawing/2014/main" id="{110F5DED-3312-E375-7B3E-BE89D371DD9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68" name="AutoShape 1" descr="PT_PIXEL_ENG_1">
          <a:extLst>
            <a:ext uri="{FF2B5EF4-FFF2-40B4-BE49-F238E27FC236}">
              <a16:creationId xmlns:a16="http://schemas.microsoft.com/office/drawing/2014/main" id="{E28368D2-CD1E-E2DD-BDD6-6613E911C80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69" name="AutoShape 8" descr="Show next row (inactive button)">
          <a:extLst>
            <a:ext uri="{FF2B5EF4-FFF2-40B4-BE49-F238E27FC236}">
              <a16:creationId xmlns:a16="http://schemas.microsoft.com/office/drawing/2014/main" id="{416670D2-F894-E77F-7144-8E102DC913D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70" name="AutoShape 1" descr="PT_PIXEL_ENG_1">
          <a:extLst>
            <a:ext uri="{FF2B5EF4-FFF2-40B4-BE49-F238E27FC236}">
              <a16:creationId xmlns:a16="http://schemas.microsoft.com/office/drawing/2014/main" id="{7D977EB9-1150-F623-E726-2C5696775FE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71" name="AutoShape 8" descr="Show next row (inactive button)">
          <a:extLst>
            <a:ext uri="{FF2B5EF4-FFF2-40B4-BE49-F238E27FC236}">
              <a16:creationId xmlns:a16="http://schemas.microsoft.com/office/drawing/2014/main" id="{795E3945-8B46-8D9B-9581-09AB850F9B9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72" name="AutoShape 2" descr="PT_PIXEL_ENG_1">
          <a:extLst>
            <a:ext uri="{FF2B5EF4-FFF2-40B4-BE49-F238E27FC236}">
              <a16:creationId xmlns:a16="http://schemas.microsoft.com/office/drawing/2014/main" id="{F6C904DE-85D8-4457-0976-AEDC8BD2B3A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73" name="AutoShape 3" descr="PT_PIXEL_ENG_1">
          <a:extLst>
            <a:ext uri="{FF2B5EF4-FFF2-40B4-BE49-F238E27FC236}">
              <a16:creationId xmlns:a16="http://schemas.microsoft.com/office/drawing/2014/main" id="{00FB866C-3067-3C58-51EA-D98172E1555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74" name="AutoShape 4" descr="PT_PIXEL_ENG_1">
          <a:extLst>
            <a:ext uri="{FF2B5EF4-FFF2-40B4-BE49-F238E27FC236}">
              <a16:creationId xmlns:a16="http://schemas.microsoft.com/office/drawing/2014/main" id="{36C72A5F-45E9-6872-1A54-8D2A068EC6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75" name="AutoShape 5" descr="PT_PIXEL_ENG_1">
          <a:extLst>
            <a:ext uri="{FF2B5EF4-FFF2-40B4-BE49-F238E27FC236}">
              <a16:creationId xmlns:a16="http://schemas.microsoft.com/office/drawing/2014/main" id="{91910275-CDF4-C4F3-DA3F-250E7FC1840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76" name="AutoShape 2" descr="PT_PIXEL_ENG_1">
          <a:extLst>
            <a:ext uri="{FF2B5EF4-FFF2-40B4-BE49-F238E27FC236}">
              <a16:creationId xmlns:a16="http://schemas.microsoft.com/office/drawing/2014/main" id="{D008B8D1-169D-5DE3-0B81-F1F9640764C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77" name="AutoShape 3" descr="PT_PIXEL_ENG_1">
          <a:extLst>
            <a:ext uri="{FF2B5EF4-FFF2-40B4-BE49-F238E27FC236}">
              <a16:creationId xmlns:a16="http://schemas.microsoft.com/office/drawing/2014/main" id="{E43D1F7F-F71A-0CFB-73E3-CDCE810583F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78" name="AutoShape 4" descr="PT_PIXEL_ENG_1">
          <a:extLst>
            <a:ext uri="{FF2B5EF4-FFF2-40B4-BE49-F238E27FC236}">
              <a16:creationId xmlns:a16="http://schemas.microsoft.com/office/drawing/2014/main" id="{97861271-C78C-284B-DCCB-5A4D60AEA64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79" name="AutoShape 5" descr="PT_PIXEL_ENG_1">
          <a:extLst>
            <a:ext uri="{FF2B5EF4-FFF2-40B4-BE49-F238E27FC236}">
              <a16:creationId xmlns:a16="http://schemas.microsoft.com/office/drawing/2014/main" id="{BA6D568C-0BA4-31FB-5980-156C55AE6D4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80" name="AutoShape 1" descr="PT_PIXEL_ENG_1">
          <a:extLst>
            <a:ext uri="{FF2B5EF4-FFF2-40B4-BE49-F238E27FC236}">
              <a16:creationId xmlns:a16="http://schemas.microsoft.com/office/drawing/2014/main" id="{0AD17371-6BD3-25D8-E62B-8C55C27DD6E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81" name="AutoShape 8" descr="Show next row (inactive button)">
          <a:extLst>
            <a:ext uri="{FF2B5EF4-FFF2-40B4-BE49-F238E27FC236}">
              <a16:creationId xmlns:a16="http://schemas.microsoft.com/office/drawing/2014/main" id="{CDA6962F-B1E7-3E78-F04E-F78A5DCEAEA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82" name="AutoShape 1" descr="PT_PIXEL_ENG_1">
          <a:extLst>
            <a:ext uri="{FF2B5EF4-FFF2-40B4-BE49-F238E27FC236}">
              <a16:creationId xmlns:a16="http://schemas.microsoft.com/office/drawing/2014/main" id="{D694EB1E-A991-E433-B561-4A2EFC178FB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83" name="AutoShape 8" descr="Show next row (inactive button)">
          <a:extLst>
            <a:ext uri="{FF2B5EF4-FFF2-40B4-BE49-F238E27FC236}">
              <a16:creationId xmlns:a16="http://schemas.microsoft.com/office/drawing/2014/main" id="{E88AEB29-424A-57A5-643E-C66D5A08F0E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84" name="AutoShape 1" descr="PT_PIXEL_ENG_1">
          <a:extLst>
            <a:ext uri="{FF2B5EF4-FFF2-40B4-BE49-F238E27FC236}">
              <a16:creationId xmlns:a16="http://schemas.microsoft.com/office/drawing/2014/main" id="{AC0A3FBD-EDAF-AD54-FFC3-159AA115F2B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85" name="AutoShape 8" descr="Show next row (inactive button)">
          <a:extLst>
            <a:ext uri="{FF2B5EF4-FFF2-40B4-BE49-F238E27FC236}">
              <a16:creationId xmlns:a16="http://schemas.microsoft.com/office/drawing/2014/main" id="{FB3170A6-B53C-07AE-4E53-B63E9F0B0B7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86" name="AutoShape 2" descr="PT_PIXEL_ENG_1">
          <a:extLst>
            <a:ext uri="{FF2B5EF4-FFF2-40B4-BE49-F238E27FC236}">
              <a16:creationId xmlns:a16="http://schemas.microsoft.com/office/drawing/2014/main" id="{9029FA97-3F35-B180-B865-6AA7F7380FF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87" name="AutoShape 4" descr="PT_PIXEL_ENG_1">
          <a:extLst>
            <a:ext uri="{FF2B5EF4-FFF2-40B4-BE49-F238E27FC236}">
              <a16:creationId xmlns:a16="http://schemas.microsoft.com/office/drawing/2014/main" id="{9137A5CC-FF63-504F-57F2-244393A0075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88" name="AutoShape 2" descr="PT_PIXEL_ENG_1">
          <a:extLst>
            <a:ext uri="{FF2B5EF4-FFF2-40B4-BE49-F238E27FC236}">
              <a16:creationId xmlns:a16="http://schemas.microsoft.com/office/drawing/2014/main" id="{50A28866-0A09-4DCA-1F77-47B29463073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89" name="AutoShape 3" descr="PT_PIXEL_ENG_1">
          <a:extLst>
            <a:ext uri="{FF2B5EF4-FFF2-40B4-BE49-F238E27FC236}">
              <a16:creationId xmlns:a16="http://schemas.microsoft.com/office/drawing/2014/main" id="{9F57A6D4-AD67-9D98-DBD7-0E865932F3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90" name="AutoShape 4" descr="PT_PIXEL_ENG_1">
          <a:extLst>
            <a:ext uri="{FF2B5EF4-FFF2-40B4-BE49-F238E27FC236}">
              <a16:creationId xmlns:a16="http://schemas.microsoft.com/office/drawing/2014/main" id="{B264958A-37AE-C62D-956E-D224F719EA7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91" name="AutoShape 5" descr="PT_PIXEL_ENG_1">
          <a:extLst>
            <a:ext uri="{FF2B5EF4-FFF2-40B4-BE49-F238E27FC236}">
              <a16:creationId xmlns:a16="http://schemas.microsoft.com/office/drawing/2014/main" id="{0571E260-B4DB-73F0-6754-C35987DE9BC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92" name="AutoShape 2" descr="PT_PIXEL_ENG_1">
          <a:extLst>
            <a:ext uri="{FF2B5EF4-FFF2-40B4-BE49-F238E27FC236}">
              <a16:creationId xmlns:a16="http://schemas.microsoft.com/office/drawing/2014/main" id="{4CF6D816-0CF9-CDBE-D21B-8C99111FA0C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93" name="AutoShape 3" descr="PT_PIXEL_ENG_1">
          <a:extLst>
            <a:ext uri="{FF2B5EF4-FFF2-40B4-BE49-F238E27FC236}">
              <a16:creationId xmlns:a16="http://schemas.microsoft.com/office/drawing/2014/main" id="{A3F6895E-07AD-FEB4-4150-67C5ABB6FCF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394" name="AutoShape 4" descr="PT_PIXEL_ENG_1">
          <a:extLst>
            <a:ext uri="{FF2B5EF4-FFF2-40B4-BE49-F238E27FC236}">
              <a16:creationId xmlns:a16="http://schemas.microsoft.com/office/drawing/2014/main" id="{64130A9E-C020-FC65-E941-2DA75A1C52B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395" name="AutoShape 5" descr="PT_PIXEL_ENG_1">
          <a:extLst>
            <a:ext uri="{FF2B5EF4-FFF2-40B4-BE49-F238E27FC236}">
              <a16:creationId xmlns:a16="http://schemas.microsoft.com/office/drawing/2014/main" id="{47911417-20DB-0B73-4605-12F7221E91C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96" name="AutoShape 1" descr="PT_PIXEL_ENG_1">
          <a:extLst>
            <a:ext uri="{FF2B5EF4-FFF2-40B4-BE49-F238E27FC236}">
              <a16:creationId xmlns:a16="http://schemas.microsoft.com/office/drawing/2014/main" id="{C730F644-BEC0-525C-5C90-435E0C08196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97" name="AutoShape 8" descr="Show next row (inactive button)">
          <a:extLst>
            <a:ext uri="{FF2B5EF4-FFF2-40B4-BE49-F238E27FC236}">
              <a16:creationId xmlns:a16="http://schemas.microsoft.com/office/drawing/2014/main" id="{BEED9869-40CE-E541-ED49-15C79919A4A7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398" name="AutoShape 1" descr="PT_PIXEL_ENG_1">
          <a:extLst>
            <a:ext uri="{FF2B5EF4-FFF2-40B4-BE49-F238E27FC236}">
              <a16:creationId xmlns:a16="http://schemas.microsoft.com/office/drawing/2014/main" id="{F67E9669-DAC5-E400-ACF7-4F80F6E2DBB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399" name="AutoShape 8" descr="Show next row (inactive button)">
          <a:extLst>
            <a:ext uri="{FF2B5EF4-FFF2-40B4-BE49-F238E27FC236}">
              <a16:creationId xmlns:a16="http://schemas.microsoft.com/office/drawing/2014/main" id="{235302B1-B689-E69F-8CA7-1DE351931F1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00" name="AutoShape 1" descr="PT_PIXEL_ENG_1">
          <a:extLst>
            <a:ext uri="{FF2B5EF4-FFF2-40B4-BE49-F238E27FC236}">
              <a16:creationId xmlns:a16="http://schemas.microsoft.com/office/drawing/2014/main" id="{1DCDB161-4334-A3A8-9220-4236C880FC3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01" name="AutoShape 8" descr="Show next row (inactive button)">
          <a:extLst>
            <a:ext uri="{FF2B5EF4-FFF2-40B4-BE49-F238E27FC236}">
              <a16:creationId xmlns:a16="http://schemas.microsoft.com/office/drawing/2014/main" id="{22C0935B-E597-1FAB-8EE3-D7C19D9A497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02" name="AutoShape 1" descr="PT_PIXEL_ENG_1">
          <a:extLst>
            <a:ext uri="{FF2B5EF4-FFF2-40B4-BE49-F238E27FC236}">
              <a16:creationId xmlns:a16="http://schemas.microsoft.com/office/drawing/2014/main" id="{88F4976D-272F-9373-9CD6-42EDB66C476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03" name="AutoShape 8" descr="Show next row (inactive button)">
          <a:extLst>
            <a:ext uri="{FF2B5EF4-FFF2-40B4-BE49-F238E27FC236}">
              <a16:creationId xmlns:a16="http://schemas.microsoft.com/office/drawing/2014/main" id="{1818ADCE-0CFA-E0B6-147E-7F0938FD846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04" name="AutoShape 2" descr="PT_PIXEL_ENG_1">
          <a:extLst>
            <a:ext uri="{FF2B5EF4-FFF2-40B4-BE49-F238E27FC236}">
              <a16:creationId xmlns:a16="http://schemas.microsoft.com/office/drawing/2014/main" id="{554EDBE6-6C77-A27B-5B95-C41A968C5D5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05" name="AutoShape 3" descr="PT_PIXEL_ENG_1">
          <a:extLst>
            <a:ext uri="{FF2B5EF4-FFF2-40B4-BE49-F238E27FC236}">
              <a16:creationId xmlns:a16="http://schemas.microsoft.com/office/drawing/2014/main" id="{A3317F8D-A8C1-62BC-1783-F96231BF2FE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06" name="AutoShape 4" descr="PT_PIXEL_ENG_1">
          <a:extLst>
            <a:ext uri="{FF2B5EF4-FFF2-40B4-BE49-F238E27FC236}">
              <a16:creationId xmlns:a16="http://schemas.microsoft.com/office/drawing/2014/main" id="{7BF64A44-9D09-0D92-94E8-DD04B5C5432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07" name="AutoShape 5" descr="PT_PIXEL_ENG_1">
          <a:extLst>
            <a:ext uri="{FF2B5EF4-FFF2-40B4-BE49-F238E27FC236}">
              <a16:creationId xmlns:a16="http://schemas.microsoft.com/office/drawing/2014/main" id="{9995189F-9187-51E7-76B6-DE15E003684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08" name="AutoShape 2" descr="PT_PIXEL_ENG_1">
          <a:extLst>
            <a:ext uri="{FF2B5EF4-FFF2-40B4-BE49-F238E27FC236}">
              <a16:creationId xmlns:a16="http://schemas.microsoft.com/office/drawing/2014/main" id="{55A887F2-0095-3EE0-FDBA-7AB5649F42E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09" name="AutoShape 3" descr="PT_PIXEL_ENG_1">
          <a:extLst>
            <a:ext uri="{FF2B5EF4-FFF2-40B4-BE49-F238E27FC236}">
              <a16:creationId xmlns:a16="http://schemas.microsoft.com/office/drawing/2014/main" id="{7BAE313F-942B-66CE-F338-C598A41F89E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10" name="AutoShape 4" descr="PT_PIXEL_ENG_1">
          <a:extLst>
            <a:ext uri="{FF2B5EF4-FFF2-40B4-BE49-F238E27FC236}">
              <a16:creationId xmlns:a16="http://schemas.microsoft.com/office/drawing/2014/main" id="{59719671-C8A6-7198-52C9-3E614B697C3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11" name="AutoShape 5" descr="PT_PIXEL_ENG_1">
          <a:extLst>
            <a:ext uri="{FF2B5EF4-FFF2-40B4-BE49-F238E27FC236}">
              <a16:creationId xmlns:a16="http://schemas.microsoft.com/office/drawing/2014/main" id="{A20D99FC-BC5A-481E-5032-8B788FBC929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12" name="AutoShape 2" descr="PT_PIXEL_ENG_1">
          <a:extLst>
            <a:ext uri="{FF2B5EF4-FFF2-40B4-BE49-F238E27FC236}">
              <a16:creationId xmlns:a16="http://schemas.microsoft.com/office/drawing/2014/main" id="{1F5F4D2C-6A72-A5BD-5139-1F2BB24A0AB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13" name="AutoShape 3" descr="PT_PIXEL_ENG_1">
          <a:extLst>
            <a:ext uri="{FF2B5EF4-FFF2-40B4-BE49-F238E27FC236}">
              <a16:creationId xmlns:a16="http://schemas.microsoft.com/office/drawing/2014/main" id="{78D4438E-88D9-3CB7-CA6B-CC3BDC6465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14" name="AutoShape 4" descr="PT_PIXEL_ENG_1">
          <a:extLst>
            <a:ext uri="{FF2B5EF4-FFF2-40B4-BE49-F238E27FC236}">
              <a16:creationId xmlns:a16="http://schemas.microsoft.com/office/drawing/2014/main" id="{774FF11F-88A0-7517-2BA5-84A05C25720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15" name="AutoShape 5" descr="PT_PIXEL_ENG_1">
          <a:extLst>
            <a:ext uri="{FF2B5EF4-FFF2-40B4-BE49-F238E27FC236}">
              <a16:creationId xmlns:a16="http://schemas.microsoft.com/office/drawing/2014/main" id="{0740D60E-5EC7-1EC2-F1C3-2B5956F507E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16" name="AutoShape 2" descr="PT_PIXEL_ENG_1">
          <a:extLst>
            <a:ext uri="{FF2B5EF4-FFF2-40B4-BE49-F238E27FC236}">
              <a16:creationId xmlns:a16="http://schemas.microsoft.com/office/drawing/2014/main" id="{8A217E98-984B-DA07-AEEE-9B955728941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17" name="AutoShape 3" descr="PT_PIXEL_ENG_1">
          <a:extLst>
            <a:ext uri="{FF2B5EF4-FFF2-40B4-BE49-F238E27FC236}">
              <a16:creationId xmlns:a16="http://schemas.microsoft.com/office/drawing/2014/main" id="{6EC2F98A-E343-BC78-F9F3-4A735E1123E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18" name="AutoShape 4" descr="PT_PIXEL_ENG_1">
          <a:extLst>
            <a:ext uri="{FF2B5EF4-FFF2-40B4-BE49-F238E27FC236}">
              <a16:creationId xmlns:a16="http://schemas.microsoft.com/office/drawing/2014/main" id="{D0D903EC-569D-2492-DB5F-36191FCEAFC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19" name="AutoShape 5" descr="PT_PIXEL_ENG_1">
          <a:extLst>
            <a:ext uri="{FF2B5EF4-FFF2-40B4-BE49-F238E27FC236}">
              <a16:creationId xmlns:a16="http://schemas.microsoft.com/office/drawing/2014/main" id="{2F90863D-E209-9C33-D8AA-E2CB1891C47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20" name="AutoShape 1" descr="PT_PIXEL_ENG_1">
          <a:extLst>
            <a:ext uri="{FF2B5EF4-FFF2-40B4-BE49-F238E27FC236}">
              <a16:creationId xmlns:a16="http://schemas.microsoft.com/office/drawing/2014/main" id="{90C7EB83-219A-1EE2-7FAD-68F7B9D740E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21" name="AutoShape 8" descr="Show next row (inactive button)">
          <a:extLst>
            <a:ext uri="{FF2B5EF4-FFF2-40B4-BE49-F238E27FC236}">
              <a16:creationId xmlns:a16="http://schemas.microsoft.com/office/drawing/2014/main" id="{07759EE0-33E6-43D3-13EF-22B6A063740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22" name="AutoShape 1" descr="PT_PIXEL_ENG_1">
          <a:extLst>
            <a:ext uri="{FF2B5EF4-FFF2-40B4-BE49-F238E27FC236}">
              <a16:creationId xmlns:a16="http://schemas.microsoft.com/office/drawing/2014/main" id="{2BCBB545-C158-1E0A-9DFF-FE3EEC9986F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23" name="AutoShape 8" descr="Show next row (inactive button)">
          <a:extLst>
            <a:ext uri="{FF2B5EF4-FFF2-40B4-BE49-F238E27FC236}">
              <a16:creationId xmlns:a16="http://schemas.microsoft.com/office/drawing/2014/main" id="{01713CEC-566B-CFF5-66DD-211A08F0EF2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24" name="AutoShape 1" descr="PT_PIXEL_ENG_1">
          <a:extLst>
            <a:ext uri="{FF2B5EF4-FFF2-40B4-BE49-F238E27FC236}">
              <a16:creationId xmlns:a16="http://schemas.microsoft.com/office/drawing/2014/main" id="{8DA32BED-7945-FF7C-D9E3-BF8EF1FE202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25" name="AutoShape 8" descr="Show next row (inactive button)">
          <a:extLst>
            <a:ext uri="{FF2B5EF4-FFF2-40B4-BE49-F238E27FC236}">
              <a16:creationId xmlns:a16="http://schemas.microsoft.com/office/drawing/2014/main" id="{A7EFEBD1-72D7-DD28-4EF3-C1C9799F532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26" name="AutoShape 1" descr="PT_PIXEL_ENG_1">
          <a:extLst>
            <a:ext uri="{FF2B5EF4-FFF2-40B4-BE49-F238E27FC236}">
              <a16:creationId xmlns:a16="http://schemas.microsoft.com/office/drawing/2014/main" id="{954F103B-DDE8-366E-F0E8-14356E38A4D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27" name="AutoShape 8" descr="Show next row (inactive button)">
          <a:extLst>
            <a:ext uri="{FF2B5EF4-FFF2-40B4-BE49-F238E27FC236}">
              <a16:creationId xmlns:a16="http://schemas.microsoft.com/office/drawing/2014/main" id="{22898378-D990-DB0C-08BA-F9C2607A802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28" name="AutoShape 1" descr="PT_PIXEL_ENG_1">
          <a:extLst>
            <a:ext uri="{FF2B5EF4-FFF2-40B4-BE49-F238E27FC236}">
              <a16:creationId xmlns:a16="http://schemas.microsoft.com/office/drawing/2014/main" id="{186C88B7-C39D-F592-2105-E103BB722F6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29" name="AutoShape 8" descr="Show next row (inactive button)">
          <a:extLst>
            <a:ext uri="{FF2B5EF4-FFF2-40B4-BE49-F238E27FC236}">
              <a16:creationId xmlns:a16="http://schemas.microsoft.com/office/drawing/2014/main" id="{B8EC73CF-7CDD-28A9-7DBE-7F9DEC9F1A7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30" name="AutoShape 1" descr="PT_PIXEL_ENG_1">
          <a:extLst>
            <a:ext uri="{FF2B5EF4-FFF2-40B4-BE49-F238E27FC236}">
              <a16:creationId xmlns:a16="http://schemas.microsoft.com/office/drawing/2014/main" id="{4D10C4B4-C39A-46DF-DA31-B068F88F13E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31" name="AutoShape 8" descr="Show next row (inactive button)">
          <a:extLst>
            <a:ext uri="{FF2B5EF4-FFF2-40B4-BE49-F238E27FC236}">
              <a16:creationId xmlns:a16="http://schemas.microsoft.com/office/drawing/2014/main" id="{E390501E-459C-B0B0-5ABE-D95FED5BF3F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32" name="AutoShape 2" descr="PT_PIXEL_ENG_1">
          <a:extLst>
            <a:ext uri="{FF2B5EF4-FFF2-40B4-BE49-F238E27FC236}">
              <a16:creationId xmlns:a16="http://schemas.microsoft.com/office/drawing/2014/main" id="{AB90B57E-E16D-A517-78B3-FE5C09BCFF0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33" name="AutoShape 4" descr="PT_PIXEL_ENG_1">
          <a:extLst>
            <a:ext uri="{FF2B5EF4-FFF2-40B4-BE49-F238E27FC236}">
              <a16:creationId xmlns:a16="http://schemas.microsoft.com/office/drawing/2014/main" id="{02179D7D-1019-F7F8-8EB8-5F7A50FC449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34" name="AutoShape 2" descr="PT_PIXEL_ENG_1">
          <a:extLst>
            <a:ext uri="{FF2B5EF4-FFF2-40B4-BE49-F238E27FC236}">
              <a16:creationId xmlns:a16="http://schemas.microsoft.com/office/drawing/2014/main" id="{8DD585A7-13B7-1560-7488-ABA9149E1F1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35" name="AutoShape 3" descr="PT_PIXEL_ENG_1">
          <a:extLst>
            <a:ext uri="{FF2B5EF4-FFF2-40B4-BE49-F238E27FC236}">
              <a16:creationId xmlns:a16="http://schemas.microsoft.com/office/drawing/2014/main" id="{D8A166F6-C3E2-48E8-7A5A-52DBC06DB4A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36" name="AutoShape 4" descr="PT_PIXEL_ENG_1">
          <a:extLst>
            <a:ext uri="{FF2B5EF4-FFF2-40B4-BE49-F238E27FC236}">
              <a16:creationId xmlns:a16="http://schemas.microsoft.com/office/drawing/2014/main" id="{3794B461-EF16-7EEF-AA4A-1B582B55D2C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37" name="AutoShape 5" descr="PT_PIXEL_ENG_1">
          <a:extLst>
            <a:ext uri="{FF2B5EF4-FFF2-40B4-BE49-F238E27FC236}">
              <a16:creationId xmlns:a16="http://schemas.microsoft.com/office/drawing/2014/main" id="{CD65D1F6-0056-2C10-D2A8-1514BC44176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38" name="AutoShape 2" descr="PT_PIXEL_ENG_1">
          <a:extLst>
            <a:ext uri="{FF2B5EF4-FFF2-40B4-BE49-F238E27FC236}">
              <a16:creationId xmlns:a16="http://schemas.microsoft.com/office/drawing/2014/main" id="{ABECADFC-7518-C264-0204-0C7D0A7BC90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39" name="AutoShape 3" descr="PT_PIXEL_ENG_1">
          <a:extLst>
            <a:ext uri="{FF2B5EF4-FFF2-40B4-BE49-F238E27FC236}">
              <a16:creationId xmlns:a16="http://schemas.microsoft.com/office/drawing/2014/main" id="{47FFDFE9-9058-837D-67BC-CCEA93B5EFF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40" name="AutoShape 4" descr="PT_PIXEL_ENG_1">
          <a:extLst>
            <a:ext uri="{FF2B5EF4-FFF2-40B4-BE49-F238E27FC236}">
              <a16:creationId xmlns:a16="http://schemas.microsoft.com/office/drawing/2014/main" id="{04CD84D3-40DA-2B00-C1F6-CC7B0726EFC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41" name="AutoShape 5" descr="PT_PIXEL_ENG_1">
          <a:extLst>
            <a:ext uri="{FF2B5EF4-FFF2-40B4-BE49-F238E27FC236}">
              <a16:creationId xmlns:a16="http://schemas.microsoft.com/office/drawing/2014/main" id="{99FED46A-2B75-758F-BC1E-7151CAD95B9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42" name="AutoShape 2" descr="PT_PIXEL_ENG_1">
          <a:extLst>
            <a:ext uri="{FF2B5EF4-FFF2-40B4-BE49-F238E27FC236}">
              <a16:creationId xmlns:a16="http://schemas.microsoft.com/office/drawing/2014/main" id="{1DF3F5C6-3551-CD61-2061-EF4B4DC10B5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43" name="AutoShape 4" descr="PT_PIXEL_ENG_1">
          <a:extLst>
            <a:ext uri="{FF2B5EF4-FFF2-40B4-BE49-F238E27FC236}">
              <a16:creationId xmlns:a16="http://schemas.microsoft.com/office/drawing/2014/main" id="{ABB92181-34B6-48D9-069F-D86F0403B07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44" name="AutoShape 2" descr="PT_PIXEL_ENG_1">
          <a:extLst>
            <a:ext uri="{FF2B5EF4-FFF2-40B4-BE49-F238E27FC236}">
              <a16:creationId xmlns:a16="http://schemas.microsoft.com/office/drawing/2014/main" id="{071793E1-6B2A-F1E4-846E-00677EC96F5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45" name="AutoShape 3" descr="PT_PIXEL_ENG_1">
          <a:extLst>
            <a:ext uri="{FF2B5EF4-FFF2-40B4-BE49-F238E27FC236}">
              <a16:creationId xmlns:a16="http://schemas.microsoft.com/office/drawing/2014/main" id="{D6004366-29EC-2A32-E90D-E916DD39ADC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46" name="AutoShape 4" descr="PT_PIXEL_ENG_1">
          <a:extLst>
            <a:ext uri="{FF2B5EF4-FFF2-40B4-BE49-F238E27FC236}">
              <a16:creationId xmlns:a16="http://schemas.microsoft.com/office/drawing/2014/main" id="{E700A93E-3D08-C749-C029-8B3C11E3C75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47" name="AutoShape 5" descr="PT_PIXEL_ENG_1">
          <a:extLst>
            <a:ext uri="{FF2B5EF4-FFF2-40B4-BE49-F238E27FC236}">
              <a16:creationId xmlns:a16="http://schemas.microsoft.com/office/drawing/2014/main" id="{88890794-918C-5C19-A427-DECDA1D70E3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48" name="AutoShape 2" descr="PT_PIXEL_ENG_1">
          <a:extLst>
            <a:ext uri="{FF2B5EF4-FFF2-40B4-BE49-F238E27FC236}">
              <a16:creationId xmlns:a16="http://schemas.microsoft.com/office/drawing/2014/main" id="{1BC38E33-68F1-42D1-B5CF-6953E92660E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49" name="AutoShape 3" descr="PT_PIXEL_ENG_1">
          <a:extLst>
            <a:ext uri="{FF2B5EF4-FFF2-40B4-BE49-F238E27FC236}">
              <a16:creationId xmlns:a16="http://schemas.microsoft.com/office/drawing/2014/main" id="{6515E7B0-6123-1877-D72A-763C281ECA0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50" name="AutoShape 4" descr="PT_PIXEL_ENG_1">
          <a:extLst>
            <a:ext uri="{FF2B5EF4-FFF2-40B4-BE49-F238E27FC236}">
              <a16:creationId xmlns:a16="http://schemas.microsoft.com/office/drawing/2014/main" id="{54CA95BD-BE4B-C737-D64F-B31839ED620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51" name="AutoShape 5" descr="PT_PIXEL_ENG_1">
          <a:extLst>
            <a:ext uri="{FF2B5EF4-FFF2-40B4-BE49-F238E27FC236}">
              <a16:creationId xmlns:a16="http://schemas.microsoft.com/office/drawing/2014/main" id="{EAD18A85-A036-127B-2EB0-AA0A55AF2C5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52" name="AutoShape 1" descr="PT_PIXEL_ENG_1">
          <a:extLst>
            <a:ext uri="{FF2B5EF4-FFF2-40B4-BE49-F238E27FC236}">
              <a16:creationId xmlns:a16="http://schemas.microsoft.com/office/drawing/2014/main" id="{52399AE2-79D6-A88B-8A56-D424379385C4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53" name="AutoShape 8" descr="Show next row (inactive button)">
          <a:extLst>
            <a:ext uri="{FF2B5EF4-FFF2-40B4-BE49-F238E27FC236}">
              <a16:creationId xmlns:a16="http://schemas.microsoft.com/office/drawing/2014/main" id="{57723220-D045-F218-8C2A-BD579CE6BF5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54" name="AutoShape 1" descr="PT_PIXEL_ENG_1">
          <a:extLst>
            <a:ext uri="{FF2B5EF4-FFF2-40B4-BE49-F238E27FC236}">
              <a16:creationId xmlns:a16="http://schemas.microsoft.com/office/drawing/2014/main" id="{EDCDD660-98C9-028B-B100-D3210E82B37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55" name="AutoShape 8" descr="Show next row (inactive button)">
          <a:extLst>
            <a:ext uri="{FF2B5EF4-FFF2-40B4-BE49-F238E27FC236}">
              <a16:creationId xmlns:a16="http://schemas.microsoft.com/office/drawing/2014/main" id="{3932CA81-D6D5-EEFB-9B88-77599E0C767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56" name="AutoShape 2" descr="PT_PIXEL_ENG_1">
          <a:extLst>
            <a:ext uri="{FF2B5EF4-FFF2-40B4-BE49-F238E27FC236}">
              <a16:creationId xmlns:a16="http://schemas.microsoft.com/office/drawing/2014/main" id="{DB5665F3-E729-E60F-105F-16563C69E00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57" name="AutoShape 3" descr="PT_PIXEL_ENG_1">
          <a:extLst>
            <a:ext uri="{FF2B5EF4-FFF2-40B4-BE49-F238E27FC236}">
              <a16:creationId xmlns:a16="http://schemas.microsoft.com/office/drawing/2014/main" id="{3ABBD0D9-8B80-7131-79DC-3D4258CE4FD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58" name="AutoShape 4" descr="PT_PIXEL_ENG_1">
          <a:extLst>
            <a:ext uri="{FF2B5EF4-FFF2-40B4-BE49-F238E27FC236}">
              <a16:creationId xmlns:a16="http://schemas.microsoft.com/office/drawing/2014/main" id="{68A1C1DB-8CEA-2790-BEB4-893BFB9429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59" name="AutoShape 5" descr="PT_PIXEL_ENG_1">
          <a:extLst>
            <a:ext uri="{FF2B5EF4-FFF2-40B4-BE49-F238E27FC236}">
              <a16:creationId xmlns:a16="http://schemas.microsoft.com/office/drawing/2014/main" id="{AABD8723-BE55-5EA0-EDA6-521977E21F8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60" name="AutoShape 2" descr="PT_PIXEL_ENG_1">
          <a:extLst>
            <a:ext uri="{FF2B5EF4-FFF2-40B4-BE49-F238E27FC236}">
              <a16:creationId xmlns:a16="http://schemas.microsoft.com/office/drawing/2014/main" id="{9452589F-ECBD-B756-2A62-FF9A8D3E752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61" name="AutoShape 3" descr="PT_PIXEL_ENG_1">
          <a:extLst>
            <a:ext uri="{FF2B5EF4-FFF2-40B4-BE49-F238E27FC236}">
              <a16:creationId xmlns:a16="http://schemas.microsoft.com/office/drawing/2014/main" id="{48D2F746-AF03-D39D-BD01-F9AA29C8EB2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62" name="AutoShape 4" descr="PT_PIXEL_ENG_1">
          <a:extLst>
            <a:ext uri="{FF2B5EF4-FFF2-40B4-BE49-F238E27FC236}">
              <a16:creationId xmlns:a16="http://schemas.microsoft.com/office/drawing/2014/main" id="{ED7CF1B2-09D2-ECF2-6C06-6F4C5D8EF93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63" name="AutoShape 5" descr="PT_PIXEL_ENG_1">
          <a:extLst>
            <a:ext uri="{FF2B5EF4-FFF2-40B4-BE49-F238E27FC236}">
              <a16:creationId xmlns:a16="http://schemas.microsoft.com/office/drawing/2014/main" id="{7F74F5E8-7660-C30C-B8B3-4E12664473D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64" name="AutoShape 1" descr="PT_PIXEL_ENG_1">
          <a:extLst>
            <a:ext uri="{FF2B5EF4-FFF2-40B4-BE49-F238E27FC236}">
              <a16:creationId xmlns:a16="http://schemas.microsoft.com/office/drawing/2014/main" id="{48D598F3-B05E-31C5-47F7-2813D6C1DEF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65" name="AutoShape 8" descr="Show next row (inactive button)">
          <a:extLst>
            <a:ext uri="{FF2B5EF4-FFF2-40B4-BE49-F238E27FC236}">
              <a16:creationId xmlns:a16="http://schemas.microsoft.com/office/drawing/2014/main" id="{C1E4DE8B-22D2-2B96-F00C-FF069836512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66" name="AutoShape 1" descr="PT_PIXEL_ENG_1">
          <a:extLst>
            <a:ext uri="{FF2B5EF4-FFF2-40B4-BE49-F238E27FC236}">
              <a16:creationId xmlns:a16="http://schemas.microsoft.com/office/drawing/2014/main" id="{3B980FED-3050-3001-F79B-BEF957D4517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67" name="AutoShape 8" descr="Show next row (inactive button)">
          <a:extLst>
            <a:ext uri="{FF2B5EF4-FFF2-40B4-BE49-F238E27FC236}">
              <a16:creationId xmlns:a16="http://schemas.microsoft.com/office/drawing/2014/main" id="{0D80E9B3-C78C-424B-EDCE-000578CB666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68" name="AutoShape 1" descr="PT_PIXEL_ENG_1">
          <a:extLst>
            <a:ext uri="{FF2B5EF4-FFF2-40B4-BE49-F238E27FC236}">
              <a16:creationId xmlns:a16="http://schemas.microsoft.com/office/drawing/2014/main" id="{67BE233A-C906-76B1-97D7-06F2887A967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69" name="AutoShape 8" descr="Show next row (inactive button)">
          <a:extLst>
            <a:ext uri="{FF2B5EF4-FFF2-40B4-BE49-F238E27FC236}">
              <a16:creationId xmlns:a16="http://schemas.microsoft.com/office/drawing/2014/main" id="{ACEB1039-E16E-0463-9075-611187DECC4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70" name="AutoShape 2" descr="PT_PIXEL_ENG_1">
          <a:extLst>
            <a:ext uri="{FF2B5EF4-FFF2-40B4-BE49-F238E27FC236}">
              <a16:creationId xmlns:a16="http://schemas.microsoft.com/office/drawing/2014/main" id="{74FF5C5E-8B37-D757-AE38-C10DE9F667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71" name="AutoShape 4" descr="PT_PIXEL_ENG_1">
          <a:extLst>
            <a:ext uri="{FF2B5EF4-FFF2-40B4-BE49-F238E27FC236}">
              <a16:creationId xmlns:a16="http://schemas.microsoft.com/office/drawing/2014/main" id="{D5621607-5BD0-8CBD-FBCF-14D61E72919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72" name="AutoShape 2" descr="PT_PIXEL_ENG_1">
          <a:extLst>
            <a:ext uri="{FF2B5EF4-FFF2-40B4-BE49-F238E27FC236}">
              <a16:creationId xmlns:a16="http://schemas.microsoft.com/office/drawing/2014/main" id="{86CCDDF2-845E-6EE4-34BA-398E5502AA3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73" name="AutoShape 3" descr="PT_PIXEL_ENG_1">
          <a:extLst>
            <a:ext uri="{FF2B5EF4-FFF2-40B4-BE49-F238E27FC236}">
              <a16:creationId xmlns:a16="http://schemas.microsoft.com/office/drawing/2014/main" id="{57D56803-E8F7-AE71-C9B0-241868A4255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74" name="AutoShape 4" descr="PT_PIXEL_ENG_1">
          <a:extLst>
            <a:ext uri="{FF2B5EF4-FFF2-40B4-BE49-F238E27FC236}">
              <a16:creationId xmlns:a16="http://schemas.microsoft.com/office/drawing/2014/main" id="{003177B0-7FC9-33EB-CD90-54EE98DBB70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75" name="AutoShape 5" descr="PT_PIXEL_ENG_1">
          <a:extLst>
            <a:ext uri="{FF2B5EF4-FFF2-40B4-BE49-F238E27FC236}">
              <a16:creationId xmlns:a16="http://schemas.microsoft.com/office/drawing/2014/main" id="{F55B4F55-0465-F138-52D8-914AAA2ACD2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76" name="AutoShape 2" descr="PT_PIXEL_ENG_1">
          <a:extLst>
            <a:ext uri="{FF2B5EF4-FFF2-40B4-BE49-F238E27FC236}">
              <a16:creationId xmlns:a16="http://schemas.microsoft.com/office/drawing/2014/main" id="{EA338BE2-F529-5BD8-9390-25FA4DA7F17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77" name="AutoShape 3" descr="PT_PIXEL_ENG_1">
          <a:extLst>
            <a:ext uri="{FF2B5EF4-FFF2-40B4-BE49-F238E27FC236}">
              <a16:creationId xmlns:a16="http://schemas.microsoft.com/office/drawing/2014/main" id="{A6E2070A-DEB8-A3E5-2FF0-89438107EF1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78" name="AutoShape 4" descr="PT_PIXEL_ENG_1">
          <a:extLst>
            <a:ext uri="{FF2B5EF4-FFF2-40B4-BE49-F238E27FC236}">
              <a16:creationId xmlns:a16="http://schemas.microsoft.com/office/drawing/2014/main" id="{757FB4AE-CE08-0A72-DFC6-F8473AACF91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79" name="AutoShape 5" descr="PT_PIXEL_ENG_1">
          <a:extLst>
            <a:ext uri="{FF2B5EF4-FFF2-40B4-BE49-F238E27FC236}">
              <a16:creationId xmlns:a16="http://schemas.microsoft.com/office/drawing/2014/main" id="{8094E9EC-B4D3-257B-C946-583AA14A9E8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80" name="AutoShape 1" descr="PT_PIXEL_ENG_1">
          <a:extLst>
            <a:ext uri="{FF2B5EF4-FFF2-40B4-BE49-F238E27FC236}">
              <a16:creationId xmlns:a16="http://schemas.microsoft.com/office/drawing/2014/main" id="{672DACA5-51F8-019F-D0C0-012499E2D9C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81" name="AutoShape 8" descr="Show next row (inactive button)">
          <a:extLst>
            <a:ext uri="{FF2B5EF4-FFF2-40B4-BE49-F238E27FC236}">
              <a16:creationId xmlns:a16="http://schemas.microsoft.com/office/drawing/2014/main" id="{505782D4-2F31-34B5-F6BC-55EF5E9BC26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82" name="AutoShape 1" descr="PT_PIXEL_ENG_1">
          <a:extLst>
            <a:ext uri="{FF2B5EF4-FFF2-40B4-BE49-F238E27FC236}">
              <a16:creationId xmlns:a16="http://schemas.microsoft.com/office/drawing/2014/main" id="{A0AF558E-D327-6F01-B498-9184A992F9E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83" name="AutoShape 8" descr="Show next row (inactive button)">
          <a:extLst>
            <a:ext uri="{FF2B5EF4-FFF2-40B4-BE49-F238E27FC236}">
              <a16:creationId xmlns:a16="http://schemas.microsoft.com/office/drawing/2014/main" id="{0C4F3EF3-DE02-51AF-D0B3-9AB2CDA1E18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84" name="AutoShape 1" descr="PT_PIXEL_ENG_1">
          <a:extLst>
            <a:ext uri="{FF2B5EF4-FFF2-40B4-BE49-F238E27FC236}">
              <a16:creationId xmlns:a16="http://schemas.microsoft.com/office/drawing/2014/main" id="{C0A43DAC-5676-C037-730B-8F652D8288F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85" name="AutoShape 8" descr="Show next row (inactive button)">
          <a:extLst>
            <a:ext uri="{FF2B5EF4-FFF2-40B4-BE49-F238E27FC236}">
              <a16:creationId xmlns:a16="http://schemas.microsoft.com/office/drawing/2014/main" id="{4057AE74-B00B-3F87-86B2-2BFACB25BE1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486" name="AutoShape 1" descr="PT_PIXEL_ENG_1">
          <a:extLst>
            <a:ext uri="{FF2B5EF4-FFF2-40B4-BE49-F238E27FC236}">
              <a16:creationId xmlns:a16="http://schemas.microsoft.com/office/drawing/2014/main" id="{5B474139-C39D-51C3-97F5-30DE4C8FB12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487" name="AutoShape 8" descr="Show next row (inactive button)">
          <a:extLst>
            <a:ext uri="{FF2B5EF4-FFF2-40B4-BE49-F238E27FC236}">
              <a16:creationId xmlns:a16="http://schemas.microsoft.com/office/drawing/2014/main" id="{8B723D2D-39E3-176D-0122-6C5AED6086B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88" name="AutoShape 2" descr="PT_PIXEL_ENG_1">
          <a:extLst>
            <a:ext uri="{FF2B5EF4-FFF2-40B4-BE49-F238E27FC236}">
              <a16:creationId xmlns:a16="http://schemas.microsoft.com/office/drawing/2014/main" id="{A09009E0-616E-7E1F-EB91-DD505713522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89" name="AutoShape 3" descr="PT_PIXEL_ENG_1">
          <a:extLst>
            <a:ext uri="{FF2B5EF4-FFF2-40B4-BE49-F238E27FC236}">
              <a16:creationId xmlns:a16="http://schemas.microsoft.com/office/drawing/2014/main" id="{9B48AA84-DE44-BEAA-A62F-65D57BD9539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90" name="AutoShape 4" descr="PT_PIXEL_ENG_1">
          <a:extLst>
            <a:ext uri="{FF2B5EF4-FFF2-40B4-BE49-F238E27FC236}">
              <a16:creationId xmlns:a16="http://schemas.microsoft.com/office/drawing/2014/main" id="{4D538041-0E18-B392-A0AD-D5F61C55FD4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91" name="AutoShape 5" descr="PT_PIXEL_ENG_1">
          <a:extLst>
            <a:ext uri="{FF2B5EF4-FFF2-40B4-BE49-F238E27FC236}">
              <a16:creationId xmlns:a16="http://schemas.microsoft.com/office/drawing/2014/main" id="{824670C6-09B4-8FA4-21E3-37EF36FCC99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92" name="AutoShape 2" descr="PT_PIXEL_ENG_1">
          <a:extLst>
            <a:ext uri="{FF2B5EF4-FFF2-40B4-BE49-F238E27FC236}">
              <a16:creationId xmlns:a16="http://schemas.microsoft.com/office/drawing/2014/main" id="{F045511B-B21D-5760-7DD6-CDAF4C0A6C4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93" name="AutoShape 3" descr="PT_PIXEL_ENG_1">
          <a:extLst>
            <a:ext uri="{FF2B5EF4-FFF2-40B4-BE49-F238E27FC236}">
              <a16:creationId xmlns:a16="http://schemas.microsoft.com/office/drawing/2014/main" id="{7FA9BBC4-9C21-6957-F01E-503F689FB44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94" name="AutoShape 4" descr="PT_PIXEL_ENG_1">
          <a:extLst>
            <a:ext uri="{FF2B5EF4-FFF2-40B4-BE49-F238E27FC236}">
              <a16:creationId xmlns:a16="http://schemas.microsoft.com/office/drawing/2014/main" id="{C3F83847-354A-10E2-697E-8859ACC85FE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95" name="AutoShape 5" descr="PT_PIXEL_ENG_1">
          <a:extLst>
            <a:ext uri="{FF2B5EF4-FFF2-40B4-BE49-F238E27FC236}">
              <a16:creationId xmlns:a16="http://schemas.microsoft.com/office/drawing/2014/main" id="{57D745B8-1A38-C8D1-13A3-3FAE4253C0A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96" name="AutoShape 2" descr="PT_PIXEL_ENG_1">
          <a:extLst>
            <a:ext uri="{FF2B5EF4-FFF2-40B4-BE49-F238E27FC236}">
              <a16:creationId xmlns:a16="http://schemas.microsoft.com/office/drawing/2014/main" id="{817D0E47-C93D-33F2-DE23-276B3E5E3F8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97" name="AutoShape 3" descr="PT_PIXEL_ENG_1">
          <a:extLst>
            <a:ext uri="{FF2B5EF4-FFF2-40B4-BE49-F238E27FC236}">
              <a16:creationId xmlns:a16="http://schemas.microsoft.com/office/drawing/2014/main" id="{C577B31C-BD1B-96F4-A712-C2DC053E9A9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498" name="AutoShape 4" descr="PT_PIXEL_ENG_1">
          <a:extLst>
            <a:ext uri="{FF2B5EF4-FFF2-40B4-BE49-F238E27FC236}">
              <a16:creationId xmlns:a16="http://schemas.microsoft.com/office/drawing/2014/main" id="{6F4449B7-1761-AAF5-FDBF-AA55D633248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499" name="AutoShape 5" descr="PT_PIXEL_ENG_1">
          <a:extLst>
            <a:ext uri="{FF2B5EF4-FFF2-40B4-BE49-F238E27FC236}">
              <a16:creationId xmlns:a16="http://schemas.microsoft.com/office/drawing/2014/main" id="{C56FA070-60B3-207D-42DF-4F8E0B01D68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00" name="AutoShape 2" descr="PT_PIXEL_ENG_1">
          <a:extLst>
            <a:ext uri="{FF2B5EF4-FFF2-40B4-BE49-F238E27FC236}">
              <a16:creationId xmlns:a16="http://schemas.microsoft.com/office/drawing/2014/main" id="{2556C3B6-A17F-E419-C376-2B783B7A508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01" name="AutoShape 3" descr="PT_PIXEL_ENG_1">
          <a:extLst>
            <a:ext uri="{FF2B5EF4-FFF2-40B4-BE49-F238E27FC236}">
              <a16:creationId xmlns:a16="http://schemas.microsoft.com/office/drawing/2014/main" id="{764C3921-0210-8D11-ABC8-D9D1FAFAA22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02" name="AutoShape 4" descr="PT_PIXEL_ENG_1">
          <a:extLst>
            <a:ext uri="{FF2B5EF4-FFF2-40B4-BE49-F238E27FC236}">
              <a16:creationId xmlns:a16="http://schemas.microsoft.com/office/drawing/2014/main" id="{46DCB39C-7BE9-BAFF-BF00-1FD3FC048BF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03" name="AutoShape 5" descr="PT_PIXEL_ENG_1">
          <a:extLst>
            <a:ext uri="{FF2B5EF4-FFF2-40B4-BE49-F238E27FC236}">
              <a16:creationId xmlns:a16="http://schemas.microsoft.com/office/drawing/2014/main" id="{88EB610C-C9D1-B114-1652-426C5352CA7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04" name="AutoShape 1" descr="PT_PIXEL_ENG_1">
          <a:extLst>
            <a:ext uri="{FF2B5EF4-FFF2-40B4-BE49-F238E27FC236}">
              <a16:creationId xmlns:a16="http://schemas.microsoft.com/office/drawing/2014/main" id="{507B18A1-37B5-4D52-4049-C807F47600BC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05" name="AutoShape 8" descr="Show next row (inactive button)">
          <a:extLst>
            <a:ext uri="{FF2B5EF4-FFF2-40B4-BE49-F238E27FC236}">
              <a16:creationId xmlns:a16="http://schemas.microsoft.com/office/drawing/2014/main" id="{9AEA5B85-1F55-24F1-60D1-857A2E81B34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06" name="AutoShape 1" descr="PT_PIXEL_ENG_1">
          <a:extLst>
            <a:ext uri="{FF2B5EF4-FFF2-40B4-BE49-F238E27FC236}">
              <a16:creationId xmlns:a16="http://schemas.microsoft.com/office/drawing/2014/main" id="{1EE452EA-7EB8-8B99-5948-BE93C4BB381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07" name="AutoShape 8" descr="Show next row (inactive button)">
          <a:extLst>
            <a:ext uri="{FF2B5EF4-FFF2-40B4-BE49-F238E27FC236}">
              <a16:creationId xmlns:a16="http://schemas.microsoft.com/office/drawing/2014/main" id="{9D72CF95-3B82-C116-9E96-C9C6E53D4ED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08" name="AutoShape 1" descr="PT_PIXEL_ENG_1">
          <a:extLst>
            <a:ext uri="{FF2B5EF4-FFF2-40B4-BE49-F238E27FC236}">
              <a16:creationId xmlns:a16="http://schemas.microsoft.com/office/drawing/2014/main" id="{C1CA8067-7080-08EF-CDE7-38222D07546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09" name="AutoShape 8" descr="Show next row (inactive button)">
          <a:extLst>
            <a:ext uri="{FF2B5EF4-FFF2-40B4-BE49-F238E27FC236}">
              <a16:creationId xmlns:a16="http://schemas.microsoft.com/office/drawing/2014/main" id="{7B5E8364-FCE6-F0BB-5A55-D79B9D02F88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10" name="AutoShape 1" descr="PT_PIXEL_ENG_1">
          <a:extLst>
            <a:ext uri="{FF2B5EF4-FFF2-40B4-BE49-F238E27FC236}">
              <a16:creationId xmlns:a16="http://schemas.microsoft.com/office/drawing/2014/main" id="{48822A61-C39A-E651-4AD0-51E2FBA48C4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11" name="AutoShape 8" descr="Show next row (inactive button)">
          <a:extLst>
            <a:ext uri="{FF2B5EF4-FFF2-40B4-BE49-F238E27FC236}">
              <a16:creationId xmlns:a16="http://schemas.microsoft.com/office/drawing/2014/main" id="{CE13D459-7F3C-B4C8-5308-CF501ED5BA6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12" name="AutoShape 1" descr="PT_PIXEL_ENG_1">
          <a:extLst>
            <a:ext uri="{FF2B5EF4-FFF2-40B4-BE49-F238E27FC236}">
              <a16:creationId xmlns:a16="http://schemas.microsoft.com/office/drawing/2014/main" id="{2A6B7C7F-4D34-A797-5BEA-4BAF9005CE5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13" name="AutoShape 8" descr="Show next row (inactive button)">
          <a:extLst>
            <a:ext uri="{FF2B5EF4-FFF2-40B4-BE49-F238E27FC236}">
              <a16:creationId xmlns:a16="http://schemas.microsoft.com/office/drawing/2014/main" id="{D2D98C8B-E378-6559-3692-BA0C50F5E75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14" name="AutoShape 1" descr="PT_PIXEL_ENG_1">
          <a:extLst>
            <a:ext uri="{FF2B5EF4-FFF2-40B4-BE49-F238E27FC236}">
              <a16:creationId xmlns:a16="http://schemas.microsoft.com/office/drawing/2014/main" id="{20CD9CE6-17FB-0BCE-7703-FD940CA9591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15" name="AutoShape 8" descr="Show next row (inactive button)">
          <a:extLst>
            <a:ext uri="{FF2B5EF4-FFF2-40B4-BE49-F238E27FC236}">
              <a16:creationId xmlns:a16="http://schemas.microsoft.com/office/drawing/2014/main" id="{9425FA6E-478E-C8EE-C7D3-EA4B708A161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16" name="AutoShape 2" descr="PT_PIXEL_ENG_1">
          <a:extLst>
            <a:ext uri="{FF2B5EF4-FFF2-40B4-BE49-F238E27FC236}">
              <a16:creationId xmlns:a16="http://schemas.microsoft.com/office/drawing/2014/main" id="{DCB7933D-D809-9D4B-6FBC-388E740652C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17" name="AutoShape 4" descr="PT_PIXEL_ENG_1">
          <a:extLst>
            <a:ext uri="{FF2B5EF4-FFF2-40B4-BE49-F238E27FC236}">
              <a16:creationId xmlns:a16="http://schemas.microsoft.com/office/drawing/2014/main" id="{228887BB-7018-3156-4921-BE25B182E94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18" name="AutoShape 2" descr="PT_PIXEL_ENG_1">
          <a:extLst>
            <a:ext uri="{FF2B5EF4-FFF2-40B4-BE49-F238E27FC236}">
              <a16:creationId xmlns:a16="http://schemas.microsoft.com/office/drawing/2014/main" id="{86DE8F93-A5FC-8CC4-EB4F-E89D61B0B9F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19" name="AutoShape 3" descr="PT_PIXEL_ENG_1">
          <a:extLst>
            <a:ext uri="{FF2B5EF4-FFF2-40B4-BE49-F238E27FC236}">
              <a16:creationId xmlns:a16="http://schemas.microsoft.com/office/drawing/2014/main" id="{3831F95F-F0A3-989A-D2E9-90AA659906E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20" name="AutoShape 4" descr="PT_PIXEL_ENG_1">
          <a:extLst>
            <a:ext uri="{FF2B5EF4-FFF2-40B4-BE49-F238E27FC236}">
              <a16:creationId xmlns:a16="http://schemas.microsoft.com/office/drawing/2014/main" id="{9C624DA0-5DCE-4C3D-485C-1F1AB21AA43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21" name="AutoShape 5" descr="PT_PIXEL_ENG_1">
          <a:extLst>
            <a:ext uri="{FF2B5EF4-FFF2-40B4-BE49-F238E27FC236}">
              <a16:creationId xmlns:a16="http://schemas.microsoft.com/office/drawing/2014/main" id="{1676874D-AA21-E676-5337-B2301D8DF17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22" name="AutoShape 2" descr="PT_PIXEL_ENG_1">
          <a:extLst>
            <a:ext uri="{FF2B5EF4-FFF2-40B4-BE49-F238E27FC236}">
              <a16:creationId xmlns:a16="http://schemas.microsoft.com/office/drawing/2014/main" id="{8A65E548-D989-CD2A-0DF4-2A34E548BEF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23" name="AutoShape 3" descr="PT_PIXEL_ENG_1">
          <a:extLst>
            <a:ext uri="{FF2B5EF4-FFF2-40B4-BE49-F238E27FC236}">
              <a16:creationId xmlns:a16="http://schemas.microsoft.com/office/drawing/2014/main" id="{368F93A7-15A5-FAC5-847E-10E5EEEFB98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24" name="AutoShape 4" descr="PT_PIXEL_ENG_1">
          <a:extLst>
            <a:ext uri="{FF2B5EF4-FFF2-40B4-BE49-F238E27FC236}">
              <a16:creationId xmlns:a16="http://schemas.microsoft.com/office/drawing/2014/main" id="{BCDE8D16-BF63-3E76-AFDB-7D083BC3084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25" name="AutoShape 5" descr="PT_PIXEL_ENG_1">
          <a:extLst>
            <a:ext uri="{FF2B5EF4-FFF2-40B4-BE49-F238E27FC236}">
              <a16:creationId xmlns:a16="http://schemas.microsoft.com/office/drawing/2014/main" id="{EC4EFC29-5DFA-68C1-8226-E90FCDF969C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26" name="AutoShape 2" descr="PT_PIXEL_ENG_1">
          <a:extLst>
            <a:ext uri="{FF2B5EF4-FFF2-40B4-BE49-F238E27FC236}">
              <a16:creationId xmlns:a16="http://schemas.microsoft.com/office/drawing/2014/main" id="{49738C3F-B11A-8432-63F0-E8885753142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27" name="AutoShape 4" descr="PT_PIXEL_ENG_1">
          <a:extLst>
            <a:ext uri="{FF2B5EF4-FFF2-40B4-BE49-F238E27FC236}">
              <a16:creationId xmlns:a16="http://schemas.microsoft.com/office/drawing/2014/main" id="{BB9F768A-5680-A5D1-11B7-2EF6E92CC64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28" name="AutoShape 2" descr="PT_PIXEL_ENG_1">
          <a:extLst>
            <a:ext uri="{FF2B5EF4-FFF2-40B4-BE49-F238E27FC236}">
              <a16:creationId xmlns:a16="http://schemas.microsoft.com/office/drawing/2014/main" id="{3DEC8DFF-B909-4586-7F6A-27A3813FCB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29" name="AutoShape 3" descr="PT_PIXEL_ENG_1">
          <a:extLst>
            <a:ext uri="{FF2B5EF4-FFF2-40B4-BE49-F238E27FC236}">
              <a16:creationId xmlns:a16="http://schemas.microsoft.com/office/drawing/2014/main" id="{BDB208F3-62FA-38C4-28D2-166F863AB68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30" name="AutoShape 4" descr="PT_PIXEL_ENG_1">
          <a:extLst>
            <a:ext uri="{FF2B5EF4-FFF2-40B4-BE49-F238E27FC236}">
              <a16:creationId xmlns:a16="http://schemas.microsoft.com/office/drawing/2014/main" id="{03213EC0-B615-0376-1589-7C44C09ABA7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31" name="AutoShape 5" descr="PT_PIXEL_ENG_1">
          <a:extLst>
            <a:ext uri="{FF2B5EF4-FFF2-40B4-BE49-F238E27FC236}">
              <a16:creationId xmlns:a16="http://schemas.microsoft.com/office/drawing/2014/main" id="{ECE45F61-B812-5D5C-8322-1D5DEC4E5CE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32" name="AutoShape 2" descr="PT_PIXEL_ENG_1">
          <a:extLst>
            <a:ext uri="{FF2B5EF4-FFF2-40B4-BE49-F238E27FC236}">
              <a16:creationId xmlns:a16="http://schemas.microsoft.com/office/drawing/2014/main" id="{F8BDF76C-62BF-DB3F-2565-016B7A76EEB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33" name="AutoShape 3" descr="PT_PIXEL_ENG_1">
          <a:extLst>
            <a:ext uri="{FF2B5EF4-FFF2-40B4-BE49-F238E27FC236}">
              <a16:creationId xmlns:a16="http://schemas.microsoft.com/office/drawing/2014/main" id="{56027A56-A0B9-D917-1205-9AC898041AA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34" name="AutoShape 4" descr="PT_PIXEL_ENG_1">
          <a:extLst>
            <a:ext uri="{FF2B5EF4-FFF2-40B4-BE49-F238E27FC236}">
              <a16:creationId xmlns:a16="http://schemas.microsoft.com/office/drawing/2014/main" id="{663316DE-2B0B-0ADD-842E-6E736EF5FCC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35" name="AutoShape 5" descr="PT_PIXEL_ENG_1">
          <a:extLst>
            <a:ext uri="{FF2B5EF4-FFF2-40B4-BE49-F238E27FC236}">
              <a16:creationId xmlns:a16="http://schemas.microsoft.com/office/drawing/2014/main" id="{CAE7E002-9CBC-1D3C-D796-5207B749574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36" name="AutoShape 1" descr="PT_PIXEL_ENG_1">
          <a:extLst>
            <a:ext uri="{FF2B5EF4-FFF2-40B4-BE49-F238E27FC236}">
              <a16:creationId xmlns:a16="http://schemas.microsoft.com/office/drawing/2014/main" id="{DCD0C7B0-B3E9-0073-22FC-7C9D2DD8AC9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37" name="AutoShape 8" descr="Show next row (inactive button)">
          <a:extLst>
            <a:ext uri="{FF2B5EF4-FFF2-40B4-BE49-F238E27FC236}">
              <a16:creationId xmlns:a16="http://schemas.microsoft.com/office/drawing/2014/main" id="{AFD722A2-124D-6CF7-0309-1396BE85B011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38" name="AutoShape 1" descr="PT_PIXEL_ENG_1">
          <a:extLst>
            <a:ext uri="{FF2B5EF4-FFF2-40B4-BE49-F238E27FC236}">
              <a16:creationId xmlns:a16="http://schemas.microsoft.com/office/drawing/2014/main" id="{B17AFEFF-22B4-4C7E-DC5F-AB906036FC2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39" name="AutoShape 8" descr="Show next row (inactive button)">
          <a:extLst>
            <a:ext uri="{FF2B5EF4-FFF2-40B4-BE49-F238E27FC236}">
              <a16:creationId xmlns:a16="http://schemas.microsoft.com/office/drawing/2014/main" id="{6AC5B3EC-AA0A-6138-5D8B-3DB8D9244F3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40" name="AutoShape 2" descr="PT_PIXEL_ENG_1">
          <a:extLst>
            <a:ext uri="{FF2B5EF4-FFF2-40B4-BE49-F238E27FC236}">
              <a16:creationId xmlns:a16="http://schemas.microsoft.com/office/drawing/2014/main" id="{B46F3051-D7A8-4FA7-C33B-4421BB79579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41" name="AutoShape 3" descr="PT_PIXEL_ENG_1">
          <a:extLst>
            <a:ext uri="{FF2B5EF4-FFF2-40B4-BE49-F238E27FC236}">
              <a16:creationId xmlns:a16="http://schemas.microsoft.com/office/drawing/2014/main" id="{5ED6DA54-A793-EB49-8DD2-60CCA2505C2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42" name="AutoShape 4" descr="PT_PIXEL_ENG_1">
          <a:extLst>
            <a:ext uri="{FF2B5EF4-FFF2-40B4-BE49-F238E27FC236}">
              <a16:creationId xmlns:a16="http://schemas.microsoft.com/office/drawing/2014/main" id="{4C052140-7BD5-789B-243A-8818911E5EE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43" name="AutoShape 5" descr="PT_PIXEL_ENG_1">
          <a:extLst>
            <a:ext uri="{FF2B5EF4-FFF2-40B4-BE49-F238E27FC236}">
              <a16:creationId xmlns:a16="http://schemas.microsoft.com/office/drawing/2014/main" id="{22DF80E9-7FAE-3BCF-84B7-07CE8B25343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44" name="AutoShape 2" descr="PT_PIXEL_ENG_1">
          <a:extLst>
            <a:ext uri="{FF2B5EF4-FFF2-40B4-BE49-F238E27FC236}">
              <a16:creationId xmlns:a16="http://schemas.microsoft.com/office/drawing/2014/main" id="{81C1B89F-9AB1-63D6-D870-2EC527C3308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45" name="AutoShape 3" descr="PT_PIXEL_ENG_1">
          <a:extLst>
            <a:ext uri="{FF2B5EF4-FFF2-40B4-BE49-F238E27FC236}">
              <a16:creationId xmlns:a16="http://schemas.microsoft.com/office/drawing/2014/main" id="{B3501037-68BC-173B-36EB-5528D1BFCFF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46" name="AutoShape 4" descr="PT_PIXEL_ENG_1">
          <a:extLst>
            <a:ext uri="{FF2B5EF4-FFF2-40B4-BE49-F238E27FC236}">
              <a16:creationId xmlns:a16="http://schemas.microsoft.com/office/drawing/2014/main" id="{30031BE9-E51A-1CB4-BB1E-A81B82FB6F8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47" name="AutoShape 5" descr="PT_PIXEL_ENG_1">
          <a:extLst>
            <a:ext uri="{FF2B5EF4-FFF2-40B4-BE49-F238E27FC236}">
              <a16:creationId xmlns:a16="http://schemas.microsoft.com/office/drawing/2014/main" id="{CC3B99C4-8806-92AB-869A-CD473B51369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48" name="AutoShape 1" descr="PT_PIXEL_ENG_1">
          <a:extLst>
            <a:ext uri="{FF2B5EF4-FFF2-40B4-BE49-F238E27FC236}">
              <a16:creationId xmlns:a16="http://schemas.microsoft.com/office/drawing/2014/main" id="{1E285037-E086-1B6F-A9F0-47907CB8890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49" name="AutoShape 8" descr="Show next row (inactive button)">
          <a:extLst>
            <a:ext uri="{FF2B5EF4-FFF2-40B4-BE49-F238E27FC236}">
              <a16:creationId xmlns:a16="http://schemas.microsoft.com/office/drawing/2014/main" id="{B6CE4A1F-888A-D7EC-DF44-E7D3B531F8F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50" name="AutoShape 1" descr="PT_PIXEL_ENG_1">
          <a:extLst>
            <a:ext uri="{FF2B5EF4-FFF2-40B4-BE49-F238E27FC236}">
              <a16:creationId xmlns:a16="http://schemas.microsoft.com/office/drawing/2014/main" id="{C490059F-32D5-6C40-B489-2B88BCE28EA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51" name="AutoShape 8" descr="Show next row (inactive button)">
          <a:extLst>
            <a:ext uri="{FF2B5EF4-FFF2-40B4-BE49-F238E27FC236}">
              <a16:creationId xmlns:a16="http://schemas.microsoft.com/office/drawing/2014/main" id="{667EECF5-5531-5196-969E-56F33338503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52" name="AutoShape 1" descr="PT_PIXEL_ENG_1">
          <a:extLst>
            <a:ext uri="{FF2B5EF4-FFF2-40B4-BE49-F238E27FC236}">
              <a16:creationId xmlns:a16="http://schemas.microsoft.com/office/drawing/2014/main" id="{8362D033-C925-515C-3E0C-1770392F9AF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53" name="AutoShape 8" descr="Show next row (inactive button)">
          <a:extLst>
            <a:ext uri="{FF2B5EF4-FFF2-40B4-BE49-F238E27FC236}">
              <a16:creationId xmlns:a16="http://schemas.microsoft.com/office/drawing/2014/main" id="{8EF4DB36-9264-EE5C-574C-45FBDBEA033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54" name="AutoShape 2" descr="PT_PIXEL_ENG_1">
          <a:extLst>
            <a:ext uri="{FF2B5EF4-FFF2-40B4-BE49-F238E27FC236}">
              <a16:creationId xmlns:a16="http://schemas.microsoft.com/office/drawing/2014/main" id="{37BE215F-797E-664B-0D49-99EED65917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55" name="AutoShape 4" descr="PT_PIXEL_ENG_1">
          <a:extLst>
            <a:ext uri="{FF2B5EF4-FFF2-40B4-BE49-F238E27FC236}">
              <a16:creationId xmlns:a16="http://schemas.microsoft.com/office/drawing/2014/main" id="{C7F4B3A1-B70C-C0D8-C827-7E1C353070D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56" name="AutoShape 2" descr="PT_PIXEL_ENG_1">
          <a:extLst>
            <a:ext uri="{FF2B5EF4-FFF2-40B4-BE49-F238E27FC236}">
              <a16:creationId xmlns:a16="http://schemas.microsoft.com/office/drawing/2014/main" id="{96FAA5D5-B3A5-AD2D-5346-796FF4C941F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57" name="AutoShape 3" descr="PT_PIXEL_ENG_1">
          <a:extLst>
            <a:ext uri="{FF2B5EF4-FFF2-40B4-BE49-F238E27FC236}">
              <a16:creationId xmlns:a16="http://schemas.microsoft.com/office/drawing/2014/main" id="{F8E20EBE-95B6-E8DC-9778-AB986056827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58" name="AutoShape 4" descr="PT_PIXEL_ENG_1">
          <a:extLst>
            <a:ext uri="{FF2B5EF4-FFF2-40B4-BE49-F238E27FC236}">
              <a16:creationId xmlns:a16="http://schemas.microsoft.com/office/drawing/2014/main" id="{18649BB9-1F25-E36A-F366-B33A62BDBF1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59" name="AutoShape 5" descr="PT_PIXEL_ENG_1">
          <a:extLst>
            <a:ext uri="{FF2B5EF4-FFF2-40B4-BE49-F238E27FC236}">
              <a16:creationId xmlns:a16="http://schemas.microsoft.com/office/drawing/2014/main" id="{C2961B33-1101-8A3B-D728-D152AA60F2A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60" name="AutoShape 2" descr="PT_PIXEL_ENG_1">
          <a:extLst>
            <a:ext uri="{FF2B5EF4-FFF2-40B4-BE49-F238E27FC236}">
              <a16:creationId xmlns:a16="http://schemas.microsoft.com/office/drawing/2014/main" id="{5CE12504-52F5-F146-733B-5888072C0A6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61" name="AutoShape 3" descr="PT_PIXEL_ENG_1">
          <a:extLst>
            <a:ext uri="{FF2B5EF4-FFF2-40B4-BE49-F238E27FC236}">
              <a16:creationId xmlns:a16="http://schemas.microsoft.com/office/drawing/2014/main" id="{99343FB8-E44C-0B62-2869-88FDCCFC6D7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62" name="AutoShape 4" descr="PT_PIXEL_ENG_1">
          <a:extLst>
            <a:ext uri="{FF2B5EF4-FFF2-40B4-BE49-F238E27FC236}">
              <a16:creationId xmlns:a16="http://schemas.microsoft.com/office/drawing/2014/main" id="{6D61AD9A-C32C-38E6-6C20-60BD90C36ED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63" name="AutoShape 5" descr="PT_PIXEL_ENG_1">
          <a:extLst>
            <a:ext uri="{FF2B5EF4-FFF2-40B4-BE49-F238E27FC236}">
              <a16:creationId xmlns:a16="http://schemas.microsoft.com/office/drawing/2014/main" id="{28F40EF8-1240-EC77-7A65-67D087EDED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64" name="AutoShape 1" descr="PT_PIXEL_ENG_1">
          <a:extLst>
            <a:ext uri="{FF2B5EF4-FFF2-40B4-BE49-F238E27FC236}">
              <a16:creationId xmlns:a16="http://schemas.microsoft.com/office/drawing/2014/main" id="{6A97850C-ACDB-116C-0651-509D2780A9F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65" name="AutoShape 8" descr="Show next row (inactive button)">
          <a:extLst>
            <a:ext uri="{FF2B5EF4-FFF2-40B4-BE49-F238E27FC236}">
              <a16:creationId xmlns:a16="http://schemas.microsoft.com/office/drawing/2014/main" id="{613E8FC7-EC98-28B6-70F1-DDD9D6D9CCC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66" name="AutoShape 1" descr="PT_PIXEL_ENG_1">
          <a:extLst>
            <a:ext uri="{FF2B5EF4-FFF2-40B4-BE49-F238E27FC236}">
              <a16:creationId xmlns:a16="http://schemas.microsoft.com/office/drawing/2014/main" id="{53FB18BA-CDFC-CB34-6755-23E7360C29E2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67" name="AutoShape 8" descr="Show next row (inactive button)">
          <a:extLst>
            <a:ext uri="{FF2B5EF4-FFF2-40B4-BE49-F238E27FC236}">
              <a16:creationId xmlns:a16="http://schemas.microsoft.com/office/drawing/2014/main" id="{9A943594-EC0E-8B53-2C0A-27EC9BB373C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68" name="AutoShape 1" descr="PT_PIXEL_ENG_1">
          <a:extLst>
            <a:ext uri="{FF2B5EF4-FFF2-40B4-BE49-F238E27FC236}">
              <a16:creationId xmlns:a16="http://schemas.microsoft.com/office/drawing/2014/main" id="{BD599B4B-EB23-2C3E-A323-73D2DEEA1F2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69" name="AutoShape 8" descr="Show next row (inactive button)">
          <a:extLst>
            <a:ext uri="{FF2B5EF4-FFF2-40B4-BE49-F238E27FC236}">
              <a16:creationId xmlns:a16="http://schemas.microsoft.com/office/drawing/2014/main" id="{69B48027-BCF3-4486-8FF1-B641A97CDF1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70" name="AutoShape 1" descr="PT_PIXEL_ENG_1">
          <a:extLst>
            <a:ext uri="{FF2B5EF4-FFF2-40B4-BE49-F238E27FC236}">
              <a16:creationId xmlns:a16="http://schemas.microsoft.com/office/drawing/2014/main" id="{42B52294-6DF1-1919-5363-4F5A38DADFC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71" name="AutoShape 8" descr="Show next row (inactive button)">
          <a:extLst>
            <a:ext uri="{FF2B5EF4-FFF2-40B4-BE49-F238E27FC236}">
              <a16:creationId xmlns:a16="http://schemas.microsoft.com/office/drawing/2014/main" id="{AEA6FB3F-79F2-5875-38A7-4792A25A075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72" name="AutoShape 2" descr="PT_PIXEL_ENG_1">
          <a:extLst>
            <a:ext uri="{FF2B5EF4-FFF2-40B4-BE49-F238E27FC236}">
              <a16:creationId xmlns:a16="http://schemas.microsoft.com/office/drawing/2014/main" id="{4DB731ED-E6AB-D7FF-C313-B7741ED70D8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73" name="AutoShape 3" descr="PT_PIXEL_ENG_1">
          <a:extLst>
            <a:ext uri="{FF2B5EF4-FFF2-40B4-BE49-F238E27FC236}">
              <a16:creationId xmlns:a16="http://schemas.microsoft.com/office/drawing/2014/main" id="{C825F016-7676-761F-9C03-13E317A0521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74" name="AutoShape 4" descr="PT_PIXEL_ENG_1">
          <a:extLst>
            <a:ext uri="{FF2B5EF4-FFF2-40B4-BE49-F238E27FC236}">
              <a16:creationId xmlns:a16="http://schemas.microsoft.com/office/drawing/2014/main" id="{418B43D6-7021-0065-4157-D9EC9521B33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75" name="AutoShape 5" descr="PT_PIXEL_ENG_1">
          <a:extLst>
            <a:ext uri="{FF2B5EF4-FFF2-40B4-BE49-F238E27FC236}">
              <a16:creationId xmlns:a16="http://schemas.microsoft.com/office/drawing/2014/main" id="{C9FBD610-4D82-F4E9-68C1-5F44C74FF01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76" name="AutoShape 2" descr="PT_PIXEL_ENG_1">
          <a:extLst>
            <a:ext uri="{FF2B5EF4-FFF2-40B4-BE49-F238E27FC236}">
              <a16:creationId xmlns:a16="http://schemas.microsoft.com/office/drawing/2014/main" id="{82F4B20A-9399-27EF-10D4-A4D4A58758D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77" name="AutoShape 3" descr="PT_PIXEL_ENG_1">
          <a:extLst>
            <a:ext uri="{FF2B5EF4-FFF2-40B4-BE49-F238E27FC236}">
              <a16:creationId xmlns:a16="http://schemas.microsoft.com/office/drawing/2014/main" id="{895454CE-52DC-7146-C602-739D6807F5E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78" name="AutoShape 4" descr="PT_PIXEL_ENG_1">
          <a:extLst>
            <a:ext uri="{FF2B5EF4-FFF2-40B4-BE49-F238E27FC236}">
              <a16:creationId xmlns:a16="http://schemas.microsoft.com/office/drawing/2014/main" id="{897B676A-F2C1-B610-BF25-86B40DE4E80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79" name="AutoShape 5" descr="PT_PIXEL_ENG_1">
          <a:extLst>
            <a:ext uri="{FF2B5EF4-FFF2-40B4-BE49-F238E27FC236}">
              <a16:creationId xmlns:a16="http://schemas.microsoft.com/office/drawing/2014/main" id="{ECE49EE1-949B-8720-594E-960CD46CD40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80" name="AutoShape 2" descr="PT_PIXEL_ENG_1">
          <a:extLst>
            <a:ext uri="{FF2B5EF4-FFF2-40B4-BE49-F238E27FC236}">
              <a16:creationId xmlns:a16="http://schemas.microsoft.com/office/drawing/2014/main" id="{023752B5-35D1-BE43-6C7F-59694788B30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81" name="AutoShape 3" descr="PT_PIXEL_ENG_1">
          <a:extLst>
            <a:ext uri="{FF2B5EF4-FFF2-40B4-BE49-F238E27FC236}">
              <a16:creationId xmlns:a16="http://schemas.microsoft.com/office/drawing/2014/main" id="{23166A44-84BA-35EC-C46F-2F7BFD36DD8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82" name="AutoShape 4" descr="PT_PIXEL_ENG_1">
          <a:extLst>
            <a:ext uri="{FF2B5EF4-FFF2-40B4-BE49-F238E27FC236}">
              <a16:creationId xmlns:a16="http://schemas.microsoft.com/office/drawing/2014/main" id="{0E98E38E-6FE5-6F51-36C1-29AE2C6075B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83" name="AutoShape 5" descr="PT_PIXEL_ENG_1">
          <a:extLst>
            <a:ext uri="{FF2B5EF4-FFF2-40B4-BE49-F238E27FC236}">
              <a16:creationId xmlns:a16="http://schemas.microsoft.com/office/drawing/2014/main" id="{670AB7A1-E203-61D4-F54F-6B27EF3CD6B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84" name="AutoShape 2" descr="PT_PIXEL_ENG_1">
          <a:extLst>
            <a:ext uri="{FF2B5EF4-FFF2-40B4-BE49-F238E27FC236}">
              <a16:creationId xmlns:a16="http://schemas.microsoft.com/office/drawing/2014/main" id="{5E552341-C3AA-D5ED-E14E-AFCE827CBAD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85" name="AutoShape 3" descr="PT_PIXEL_ENG_1">
          <a:extLst>
            <a:ext uri="{FF2B5EF4-FFF2-40B4-BE49-F238E27FC236}">
              <a16:creationId xmlns:a16="http://schemas.microsoft.com/office/drawing/2014/main" id="{D4536430-76BB-5341-8AB8-F5654BD58F1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586" name="AutoShape 4" descr="PT_PIXEL_ENG_1">
          <a:extLst>
            <a:ext uri="{FF2B5EF4-FFF2-40B4-BE49-F238E27FC236}">
              <a16:creationId xmlns:a16="http://schemas.microsoft.com/office/drawing/2014/main" id="{B8129479-9BD9-44CC-6077-C3621F778F7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587" name="AutoShape 5" descr="PT_PIXEL_ENG_1">
          <a:extLst>
            <a:ext uri="{FF2B5EF4-FFF2-40B4-BE49-F238E27FC236}">
              <a16:creationId xmlns:a16="http://schemas.microsoft.com/office/drawing/2014/main" id="{2FC53C66-14E3-98C3-BE13-F81BFD74F87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88" name="AutoShape 1" descr="PT_PIXEL_ENG_1">
          <a:extLst>
            <a:ext uri="{FF2B5EF4-FFF2-40B4-BE49-F238E27FC236}">
              <a16:creationId xmlns:a16="http://schemas.microsoft.com/office/drawing/2014/main" id="{282E459E-5A11-40D5-96A3-BD358E14ABB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89" name="AutoShape 8" descr="Show next row (inactive button)">
          <a:extLst>
            <a:ext uri="{FF2B5EF4-FFF2-40B4-BE49-F238E27FC236}">
              <a16:creationId xmlns:a16="http://schemas.microsoft.com/office/drawing/2014/main" id="{D2FDCC7C-96AE-2665-81EF-2AB02A4C01E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90" name="AutoShape 1" descr="PT_PIXEL_ENG_1">
          <a:extLst>
            <a:ext uri="{FF2B5EF4-FFF2-40B4-BE49-F238E27FC236}">
              <a16:creationId xmlns:a16="http://schemas.microsoft.com/office/drawing/2014/main" id="{6D479973-C94C-B3FF-59CA-E7783B46DA9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91" name="AutoShape 8" descr="Show next row (inactive button)">
          <a:extLst>
            <a:ext uri="{FF2B5EF4-FFF2-40B4-BE49-F238E27FC236}">
              <a16:creationId xmlns:a16="http://schemas.microsoft.com/office/drawing/2014/main" id="{6EA81BE5-DEEA-C58C-B207-0DC25F76297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92" name="AutoShape 1" descr="PT_PIXEL_ENG_1">
          <a:extLst>
            <a:ext uri="{FF2B5EF4-FFF2-40B4-BE49-F238E27FC236}">
              <a16:creationId xmlns:a16="http://schemas.microsoft.com/office/drawing/2014/main" id="{4A5649F1-63B9-557C-C422-7901341F362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93" name="AutoShape 8" descr="Show next row (inactive button)">
          <a:extLst>
            <a:ext uri="{FF2B5EF4-FFF2-40B4-BE49-F238E27FC236}">
              <a16:creationId xmlns:a16="http://schemas.microsoft.com/office/drawing/2014/main" id="{6D329888-87B2-0DC7-7B3C-C77F17C8ED5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94" name="AutoShape 1" descr="PT_PIXEL_ENG_1">
          <a:extLst>
            <a:ext uri="{FF2B5EF4-FFF2-40B4-BE49-F238E27FC236}">
              <a16:creationId xmlns:a16="http://schemas.microsoft.com/office/drawing/2014/main" id="{E386EB69-2D35-4B3F-422F-E34D35439D6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95" name="AutoShape 8" descr="Show next row (inactive button)">
          <a:extLst>
            <a:ext uri="{FF2B5EF4-FFF2-40B4-BE49-F238E27FC236}">
              <a16:creationId xmlns:a16="http://schemas.microsoft.com/office/drawing/2014/main" id="{77312972-9C43-79CC-2073-09413830811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96" name="AutoShape 1" descr="PT_PIXEL_ENG_1">
          <a:extLst>
            <a:ext uri="{FF2B5EF4-FFF2-40B4-BE49-F238E27FC236}">
              <a16:creationId xmlns:a16="http://schemas.microsoft.com/office/drawing/2014/main" id="{452CC439-D156-48DD-7625-B94AE09AB85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97" name="AutoShape 8" descr="Show next row (inactive button)">
          <a:extLst>
            <a:ext uri="{FF2B5EF4-FFF2-40B4-BE49-F238E27FC236}">
              <a16:creationId xmlns:a16="http://schemas.microsoft.com/office/drawing/2014/main" id="{244ACCE2-BD57-9D6C-AA48-8B96BF98BD4C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598" name="AutoShape 1" descr="PT_PIXEL_ENG_1">
          <a:extLst>
            <a:ext uri="{FF2B5EF4-FFF2-40B4-BE49-F238E27FC236}">
              <a16:creationId xmlns:a16="http://schemas.microsoft.com/office/drawing/2014/main" id="{7D965CAD-59A8-95CA-1DA0-42710D1FB7F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599" name="AutoShape 8" descr="Show next row (inactive button)">
          <a:extLst>
            <a:ext uri="{FF2B5EF4-FFF2-40B4-BE49-F238E27FC236}">
              <a16:creationId xmlns:a16="http://schemas.microsoft.com/office/drawing/2014/main" id="{B32A7641-8128-575A-347E-44EAD815B34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00" name="AutoShape 2" descr="PT_PIXEL_ENG_1">
          <a:extLst>
            <a:ext uri="{FF2B5EF4-FFF2-40B4-BE49-F238E27FC236}">
              <a16:creationId xmlns:a16="http://schemas.microsoft.com/office/drawing/2014/main" id="{1B4C6E1F-2755-0997-4ACE-65C434B6E2D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01" name="AutoShape 4" descr="PT_PIXEL_ENG_1">
          <a:extLst>
            <a:ext uri="{FF2B5EF4-FFF2-40B4-BE49-F238E27FC236}">
              <a16:creationId xmlns:a16="http://schemas.microsoft.com/office/drawing/2014/main" id="{4CE37164-B984-9EAE-7065-31056B630E6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02" name="AutoShape 2" descr="PT_PIXEL_ENG_1">
          <a:extLst>
            <a:ext uri="{FF2B5EF4-FFF2-40B4-BE49-F238E27FC236}">
              <a16:creationId xmlns:a16="http://schemas.microsoft.com/office/drawing/2014/main" id="{026AEA87-B9E1-BD58-1C5F-D028FDAB1DA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03" name="AutoShape 3" descr="PT_PIXEL_ENG_1">
          <a:extLst>
            <a:ext uri="{FF2B5EF4-FFF2-40B4-BE49-F238E27FC236}">
              <a16:creationId xmlns:a16="http://schemas.microsoft.com/office/drawing/2014/main" id="{5AB7CAAC-B55A-6D7D-980F-A2A2CA6929E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04" name="AutoShape 4" descr="PT_PIXEL_ENG_1">
          <a:extLst>
            <a:ext uri="{FF2B5EF4-FFF2-40B4-BE49-F238E27FC236}">
              <a16:creationId xmlns:a16="http://schemas.microsoft.com/office/drawing/2014/main" id="{CA2B3739-5C0B-A370-4F3C-6848169CCA3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05" name="AutoShape 5" descr="PT_PIXEL_ENG_1">
          <a:extLst>
            <a:ext uri="{FF2B5EF4-FFF2-40B4-BE49-F238E27FC236}">
              <a16:creationId xmlns:a16="http://schemas.microsoft.com/office/drawing/2014/main" id="{2FE05B6F-B87B-0507-CCB5-D76506072CF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06" name="AutoShape 2" descr="PT_PIXEL_ENG_1">
          <a:extLst>
            <a:ext uri="{FF2B5EF4-FFF2-40B4-BE49-F238E27FC236}">
              <a16:creationId xmlns:a16="http://schemas.microsoft.com/office/drawing/2014/main" id="{1A1EAFC3-28C4-8D99-AF4B-5579EDDFF0E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07" name="AutoShape 3" descr="PT_PIXEL_ENG_1">
          <a:extLst>
            <a:ext uri="{FF2B5EF4-FFF2-40B4-BE49-F238E27FC236}">
              <a16:creationId xmlns:a16="http://schemas.microsoft.com/office/drawing/2014/main" id="{497CB5F9-4A48-7BF8-F2C8-4629BE9C08D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08" name="AutoShape 4" descr="PT_PIXEL_ENG_1">
          <a:extLst>
            <a:ext uri="{FF2B5EF4-FFF2-40B4-BE49-F238E27FC236}">
              <a16:creationId xmlns:a16="http://schemas.microsoft.com/office/drawing/2014/main" id="{5DE7BE4C-D357-9AC9-7289-67C8970A4AA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09" name="AutoShape 5" descr="PT_PIXEL_ENG_1">
          <a:extLst>
            <a:ext uri="{FF2B5EF4-FFF2-40B4-BE49-F238E27FC236}">
              <a16:creationId xmlns:a16="http://schemas.microsoft.com/office/drawing/2014/main" id="{6D569890-1530-9C1F-C013-EF6A7FB966A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10" name="AutoShape 2" descr="PT_PIXEL_ENG_1">
          <a:extLst>
            <a:ext uri="{FF2B5EF4-FFF2-40B4-BE49-F238E27FC236}">
              <a16:creationId xmlns:a16="http://schemas.microsoft.com/office/drawing/2014/main" id="{F59CE9BB-D67A-D730-F43B-6417F05798D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11" name="AutoShape 4" descr="PT_PIXEL_ENG_1">
          <a:extLst>
            <a:ext uri="{FF2B5EF4-FFF2-40B4-BE49-F238E27FC236}">
              <a16:creationId xmlns:a16="http://schemas.microsoft.com/office/drawing/2014/main" id="{2ABDDAE3-EC48-97AA-BBA7-204AEE93525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12" name="AutoShape 2" descr="PT_PIXEL_ENG_1">
          <a:extLst>
            <a:ext uri="{FF2B5EF4-FFF2-40B4-BE49-F238E27FC236}">
              <a16:creationId xmlns:a16="http://schemas.microsoft.com/office/drawing/2014/main" id="{83D2D2A6-3A75-C944-E5C7-B5CC9AAEC83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13" name="AutoShape 3" descr="PT_PIXEL_ENG_1">
          <a:extLst>
            <a:ext uri="{FF2B5EF4-FFF2-40B4-BE49-F238E27FC236}">
              <a16:creationId xmlns:a16="http://schemas.microsoft.com/office/drawing/2014/main" id="{F71E72A5-F468-765D-DA3F-2C494B4E028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14" name="AutoShape 4" descr="PT_PIXEL_ENG_1">
          <a:extLst>
            <a:ext uri="{FF2B5EF4-FFF2-40B4-BE49-F238E27FC236}">
              <a16:creationId xmlns:a16="http://schemas.microsoft.com/office/drawing/2014/main" id="{04957851-D979-9525-75D0-745F7F75506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15" name="AutoShape 5" descr="PT_PIXEL_ENG_1">
          <a:extLst>
            <a:ext uri="{FF2B5EF4-FFF2-40B4-BE49-F238E27FC236}">
              <a16:creationId xmlns:a16="http://schemas.microsoft.com/office/drawing/2014/main" id="{CE658BBE-1C9C-FD25-AD11-EC132F1EA99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16" name="AutoShape 2" descr="PT_PIXEL_ENG_1">
          <a:extLst>
            <a:ext uri="{FF2B5EF4-FFF2-40B4-BE49-F238E27FC236}">
              <a16:creationId xmlns:a16="http://schemas.microsoft.com/office/drawing/2014/main" id="{FB3F197D-0C4C-BF6E-669D-CA378C545F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17" name="AutoShape 3" descr="PT_PIXEL_ENG_1">
          <a:extLst>
            <a:ext uri="{FF2B5EF4-FFF2-40B4-BE49-F238E27FC236}">
              <a16:creationId xmlns:a16="http://schemas.microsoft.com/office/drawing/2014/main" id="{0E9D6B02-1E51-7AAB-4E21-14051954694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18" name="AutoShape 4" descr="PT_PIXEL_ENG_1">
          <a:extLst>
            <a:ext uri="{FF2B5EF4-FFF2-40B4-BE49-F238E27FC236}">
              <a16:creationId xmlns:a16="http://schemas.microsoft.com/office/drawing/2014/main" id="{AD764C63-C3E2-E5AA-B81E-D0F281ACD08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19" name="AutoShape 5" descr="PT_PIXEL_ENG_1">
          <a:extLst>
            <a:ext uri="{FF2B5EF4-FFF2-40B4-BE49-F238E27FC236}">
              <a16:creationId xmlns:a16="http://schemas.microsoft.com/office/drawing/2014/main" id="{355115E3-97F1-132C-66DB-7EBF0F55D34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20" name="AutoShape 1" descr="PT_PIXEL_ENG_1">
          <a:extLst>
            <a:ext uri="{FF2B5EF4-FFF2-40B4-BE49-F238E27FC236}">
              <a16:creationId xmlns:a16="http://schemas.microsoft.com/office/drawing/2014/main" id="{2735DB43-B9EF-3FB1-9B0F-69B96A376CF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21" name="AutoShape 8" descr="Show next row (inactive button)">
          <a:extLst>
            <a:ext uri="{FF2B5EF4-FFF2-40B4-BE49-F238E27FC236}">
              <a16:creationId xmlns:a16="http://schemas.microsoft.com/office/drawing/2014/main" id="{9FA188CD-DBEF-9F07-3B55-0876008B1B4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22" name="AutoShape 1" descr="PT_PIXEL_ENG_1">
          <a:extLst>
            <a:ext uri="{FF2B5EF4-FFF2-40B4-BE49-F238E27FC236}">
              <a16:creationId xmlns:a16="http://schemas.microsoft.com/office/drawing/2014/main" id="{72292C9A-F7C3-4F0B-BE17-51A0EBECA6C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23" name="AutoShape 8" descr="Show next row (inactive button)">
          <a:extLst>
            <a:ext uri="{FF2B5EF4-FFF2-40B4-BE49-F238E27FC236}">
              <a16:creationId xmlns:a16="http://schemas.microsoft.com/office/drawing/2014/main" id="{D96154EE-0A92-EDDE-8951-C3B26C09A2F9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24" name="AutoShape 2" descr="PT_PIXEL_ENG_1">
          <a:extLst>
            <a:ext uri="{FF2B5EF4-FFF2-40B4-BE49-F238E27FC236}">
              <a16:creationId xmlns:a16="http://schemas.microsoft.com/office/drawing/2014/main" id="{DBC74740-F8B5-C030-6632-6C254DE1459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25" name="AutoShape 3" descr="PT_PIXEL_ENG_1">
          <a:extLst>
            <a:ext uri="{FF2B5EF4-FFF2-40B4-BE49-F238E27FC236}">
              <a16:creationId xmlns:a16="http://schemas.microsoft.com/office/drawing/2014/main" id="{AEFC403B-5CA7-CBC0-D9E6-2A244DFD779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26" name="AutoShape 4" descr="PT_PIXEL_ENG_1">
          <a:extLst>
            <a:ext uri="{FF2B5EF4-FFF2-40B4-BE49-F238E27FC236}">
              <a16:creationId xmlns:a16="http://schemas.microsoft.com/office/drawing/2014/main" id="{6684B70C-FF22-308C-9037-5CB16082F96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27" name="AutoShape 5" descr="PT_PIXEL_ENG_1">
          <a:extLst>
            <a:ext uri="{FF2B5EF4-FFF2-40B4-BE49-F238E27FC236}">
              <a16:creationId xmlns:a16="http://schemas.microsoft.com/office/drawing/2014/main" id="{64A72669-9255-DCBC-F72C-9DED3A2D38C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28" name="AutoShape 2" descr="PT_PIXEL_ENG_1">
          <a:extLst>
            <a:ext uri="{FF2B5EF4-FFF2-40B4-BE49-F238E27FC236}">
              <a16:creationId xmlns:a16="http://schemas.microsoft.com/office/drawing/2014/main" id="{A296CD6E-0082-19CF-CFDE-B442729DEF5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29" name="AutoShape 3" descr="PT_PIXEL_ENG_1">
          <a:extLst>
            <a:ext uri="{FF2B5EF4-FFF2-40B4-BE49-F238E27FC236}">
              <a16:creationId xmlns:a16="http://schemas.microsoft.com/office/drawing/2014/main" id="{3FA5F387-DE6D-9623-708C-F4954C24435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30" name="AutoShape 4" descr="PT_PIXEL_ENG_1">
          <a:extLst>
            <a:ext uri="{FF2B5EF4-FFF2-40B4-BE49-F238E27FC236}">
              <a16:creationId xmlns:a16="http://schemas.microsoft.com/office/drawing/2014/main" id="{8441D92B-6B96-0825-2B27-A3096F9344C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31" name="AutoShape 5" descr="PT_PIXEL_ENG_1">
          <a:extLst>
            <a:ext uri="{FF2B5EF4-FFF2-40B4-BE49-F238E27FC236}">
              <a16:creationId xmlns:a16="http://schemas.microsoft.com/office/drawing/2014/main" id="{E4074CDC-F82C-DA93-EC50-CEE3283655F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32" name="AutoShape 1" descr="PT_PIXEL_ENG_1">
          <a:extLst>
            <a:ext uri="{FF2B5EF4-FFF2-40B4-BE49-F238E27FC236}">
              <a16:creationId xmlns:a16="http://schemas.microsoft.com/office/drawing/2014/main" id="{DADA9E76-9247-786F-4175-84DA2431FE5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33" name="AutoShape 8" descr="Show next row (inactive button)">
          <a:extLst>
            <a:ext uri="{FF2B5EF4-FFF2-40B4-BE49-F238E27FC236}">
              <a16:creationId xmlns:a16="http://schemas.microsoft.com/office/drawing/2014/main" id="{20D84EFC-3190-A113-58E8-E98CF31473B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34" name="AutoShape 1" descr="PT_PIXEL_ENG_1">
          <a:extLst>
            <a:ext uri="{FF2B5EF4-FFF2-40B4-BE49-F238E27FC236}">
              <a16:creationId xmlns:a16="http://schemas.microsoft.com/office/drawing/2014/main" id="{9A2F90DD-BE30-B213-C917-795FB68337AB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35" name="AutoShape 8" descr="Show next row (inactive button)">
          <a:extLst>
            <a:ext uri="{FF2B5EF4-FFF2-40B4-BE49-F238E27FC236}">
              <a16:creationId xmlns:a16="http://schemas.microsoft.com/office/drawing/2014/main" id="{01E25711-CDEB-8264-4717-7C0DBC8EED8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36" name="AutoShape 1" descr="PT_PIXEL_ENG_1">
          <a:extLst>
            <a:ext uri="{FF2B5EF4-FFF2-40B4-BE49-F238E27FC236}">
              <a16:creationId xmlns:a16="http://schemas.microsoft.com/office/drawing/2014/main" id="{C45998D2-A508-499F-5960-1DAF71AE208A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37" name="AutoShape 8" descr="Show next row (inactive button)">
          <a:extLst>
            <a:ext uri="{FF2B5EF4-FFF2-40B4-BE49-F238E27FC236}">
              <a16:creationId xmlns:a16="http://schemas.microsoft.com/office/drawing/2014/main" id="{87ECA45B-F8BF-87D0-29C0-E64ECD7F988D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38" name="AutoShape 2" descr="PT_PIXEL_ENG_1">
          <a:extLst>
            <a:ext uri="{FF2B5EF4-FFF2-40B4-BE49-F238E27FC236}">
              <a16:creationId xmlns:a16="http://schemas.microsoft.com/office/drawing/2014/main" id="{B5D0DD79-BE8A-2F03-1568-596722B0868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39" name="AutoShape 4" descr="PT_PIXEL_ENG_1">
          <a:extLst>
            <a:ext uri="{FF2B5EF4-FFF2-40B4-BE49-F238E27FC236}">
              <a16:creationId xmlns:a16="http://schemas.microsoft.com/office/drawing/2014/main" id="{DD604F06-9AD3-0B18-36D6-1E98F700FE5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40" name="AutoShape 2" descr="PT_PIXEL_ENG_1">
          <a:extLst>
            <a:ext uri="{FF2B5EF4-FFF2-40B4-BE49-F238E27FC236}">
              <a16:creationId xmlns:a16="http://schemas.microsoft.com/office/drawing/2014/main" id="{34013C92-91DB-51C6-A6E2-6EE611790E6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41" name="AutoShape 3" descr="PT_PIXEL_ENG_1">
          <a:extLst>
            <a:ext uri="{FF2B5EF4-FFF2-40B4-BE49-F238E27FC236}">
              <a16:creationId xmlns:a16="http://schemas.microsoft.com/office/drawing/2014/main" id="{1B159A74-F595-EB0C-26D3-A31D8A4A3EB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42" name="AutoShape 4" descr="PT_PIXEL_ENG_1">
          <a:extLst>
            <a:ext uri="{FF2B5EF4-FFF2-40B4-BE49-F238E27FC236}">
              <a16:creationId xmlns:a16="http://schemas.microsoft.com/office/drawing/2014/main" id="{D0B074AB-93E6-49D6-27CD-7C3617A4BF3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43" name="AutoShape 5" descr="PT_PIXEL_ENG_1">
          <a:extLst>
            <a:ext uri="{FF2B5EF4-FFF2-40B4-BE49-F238E27FC236}">
              <a16:creationId xmlns:a16="http://schemas.microsoft.com/office/drawing/2014/main" id="{0465A297-B9A3-DBAC-B1B2-4978B609462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44" name="AutoShape 2" descr="PT_PIXEL_ENG_1">
          <a:extLst>
            <a:ext uri="{FF2B5EF4-FFF2-40B4-BE49-F238E27FC236}">
              <a16:creationId xmlns:a16="http://schemas.microsoft.com/office/drawing/2014/main" id="{F9AA546F-7B8D-599D-7BB9-0C6BB043013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45" name="AutoShape 3" descr="PT_PIXEL_ENG_1">
          <a:extLst>
            <a:ext uri="{FF2B5EF4-FFF2-40B4-BE49-F238E27FC236}">
              <a16:creationId xmlns:a16="http://schemas.microsoft.com/office/drawing/2014/main" id="{E6C8C46F-A8B6-19E0-A37D-7DC910DF97F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46" name="AutoShape 4" descr="PT_PIXEL_ENG_1">
          <a:extLst>
            <a:ext uri="{FF2B5EF4-FFF2-40B4-BE49-F238E27FC236}">
              <a16:creationId xmlns:a16="http://schemas.microsoft.com/office/drawing/2014/main" id="{E23B013A-3D39-B71D-20C8-ED279F9A1AD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47" name="AutoShape 5" descr="PT_PIXEL_ENG_1">
          <a:extLst>
            <a:ext uri="{FF2B5EF4-FFF2-40B4-BE49-F238E27FC236}">
              <a16:creationId xmlns:a16="http://schemas.microsoft.com/office/drawing/2014/main" id="{3A87DF2B-D0C9-49B5-DEC9-F26A017EC11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48" name="AutoShape 1" descr="PT_PIXEL_ENG_1">
          <a:extLst>
            <a:ext uri="{FF2B5EF4-FFF2-40B4-BE49-F238E27FC236}">
              <a16:creationId xmlns:a16="http://schemas.microsoft.com/office/drawing/2014/main" id="{022013E2-79C6-1820-0B10-89E32F003E5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49" name="AutoShape 8" descr="Show next row (inactive button)">
          <a:extLst>
            <a:ext uri="{FF2B5EF4-FFF2-40B4-BE49-F238E27FC236}">
              <a16:creationId xmlns:a16="http://schemas.microsoft.com/office/drawing/2014/main" id="{ED43FA5D-78FA-5122-9746-217B620191D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50" name="AutoShape 1" descr="PT_PIXEL_ENG_1">
          <a:extLst>
            <a:ext uri="{FF2B5EF4-FFF2-40B4-BE49-F238E27FC236}">
              <a16:creationId xmlns:a16="http://schemas.microsoft.com/office/drawing/2014/main" id="{8185E004-F0FE-FD45-523A-B691B9862391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51" name="AutoShape 8" descr="Show next row (inactive button)">
          <a:extLst>
            <a:ext uri="{FF2B5EF4-FFF2-40B4-BE49-F238E27FC236}">
              <a16:creationId xmlns:a16="http://schemas.microsoft.com/office/drawing/2014/main" id="{7057DA42-1245-E6D7-5EED-ED0DCEB8632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52" name="AutoShape 1" descr="PT_PIXEL_ENG_1">
          <a:extLst>
            <a:ext uri="{FF2B5EF4-FFF2-40B4-BE49-F238E27FC236}">
              <a16:creationId xmlns:a16="http://schemas.microsoft.com/office/drawing/2014/main" id="{27EF3BF3-8227-95BF-47DE-DCD0DE4ED2C6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53" name="AutoShape 8" descr="Show next row (inactive button)">
          <a:extLst>
            <a:ext uri="{FF2B5EF4-FFF2-40B4-BE49-F238E27FC236}">
              <a16:creationId xmlns:a16="http://schemas.microsoft.com/office/drawing/2014/main" id="{7FB1183F-505D-EB24-D85E-4C309FD78AD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54" name="AutoShape 1" descr="PT_PIXEL_ENG_1">
          <a:extLst>
            <a:ext uri="{FF2B5EF4-FFF2-40B4-BE49-F238E27FC236}">
              <a16:creationId xmlns:a16="http://schemas.microsoft.com/office/drawing/2014/main" id="{F5559D1F-06C1-6FFB-E3C8-CA3C9D3D258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55" name="AutoShape 8" descr="Show next row (inactive button)">
          <a:extLst>
            <a:ext uri="{FF2B5EF4-FFF2-40B4-BE49-F238E27FC236}">
              <a16:creationId xmlns:a16="http://schemas.microsoft.com/office/drawing/2014/main" id="{B52E3371-1F7D-9F29-F943-599C28756B5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56" name="AutoShape 2" descr="PT_PIXEL_ENG_1">
          <a:extLst>
            <a:ext uri="{FF2B5EF4-FFF2-40B4-BE49-F238E27FC236}">
              <a16:creationId xmlns:a16="http://schemas.microsoft.com/office/drawing/2014/main" id="{C96C038F-8350-B371-EDB6-2B74D3529EB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57" name="AutoShape 3" descr="PT_PIXEL_ENG_1">
          <a:extLst>
            <a:ext uri="{FF2B5EF4-FFF2-40B4-BE49-F238E27FC236}">
              <a16:creationId xmlns:a16="http://schemas.microsoft.com/office/drawing/2014/main" id="{FE01A6AB-627E-EC69-984D-A6EDD0CB4DC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58" name="AutoShape 4" descr="PT_PIXEL_ENG_1">
          <a:extLst>
            <a:ext uri="{FF2B5EF4-FFF2-40B4-BE49-F238E27FC236}">
              <a16:creationId xmlns:a16="http://schemas.microsoft.com/office/drawing/2014/main" id="{9F038C44-694F-D6F2-F483-6777E88DD43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59" name="AutoShape 5" descr="PT_PIXEL_ENG_1">
          <a:extLst>
            <a:ext uri="{FF2B5EF4-FFF2-40B4-BE49-F238E27FC236}">
              <a16:creationId xmlns:a16="http://schemas.microsoft.com/office/drawing/2014/main" id="{DCFCA94A-498F-29B0-CA58-C14C0A39B9B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60" name="AutoShape 2" descr="PT_PIXEL_ENG_1">
          <a:extLst>
            <a:ext uri="{FF2B5EF4-FFF2-40B4-BE49-F238E27FC236}">
              <a16:creationId xmlns:a16="http://schemas.microsoft.com/office/drawing/2014/main" id="{6A1A0B73-B379-C542-B443-84E025BBF6E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61" name="AutoShape 3" descr="PT_PIXEL_ENG_1">
          <a:extLst>
            <a:ext uri="{FF2B5EF4-FFF2-40B4-BE49-F238E27FC236}">
              <a16:creationId xmlns:a16="http://schemas.microsoft.com/office/drawing/2014/main" id="{31E50111-F196-494B-CFF8-A1D95E4611D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62" name="AutoShape 4" descr="PT_PIXEL_ENG_1">
          <a:extLst>
            <a:ext uri="{FF2B5EF4-FFF2-40B4-BE49-F238E27FC236}">
              <a16:creationId xmlns:a16="http://schemas.microsoft.com/office/drawing/2014/main" id="{A4167524-7F80-7CC5-1B2C-C9A999F87B4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63" name="AutoShape 5" descr="PT_PIXEL_ENG_1">
          <a:extLst>
            <a:ext uri="{FF2B5EF4-FFF2-40B4-BE49-F238E27FC236}">
              <a16:creationId xmlns:a16="http://schemas.microsoft.com/office/drawing/2014/main" id="{4EB7F7C6-AF7B-03A7-CF88-004E9A67508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64" name="AutoShape 2" descr="PT_PIXEL_ENG_1">
          <a:extLst>
            <a:ext uri="{FF2B5EF4-FFF2-40B4-BE49-F238E27FC236}">
              <a16:creationId xmlns:a16="http://schemas.microsoft.com/office/drawing/2014/main" id="{077DC3EE-C8FF-B0A5-9296-B60CC90415F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65" name="AutoShape 3" descr="PT_PIXEL_ENG_1">
          <a:extLst>
            <a:ext uri="{FF2B5EF4-FFF2-40B4-BE49-F238E27FC236}">
              <a16:creationId xmlns:a16="http://schemas.microsoft.com/office/drawing/2014/main" id="{F2DAD09E-1429-531B-C97D-BD01B526C03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66" name="AutoShape 4" descr="PT_PIXEL_ENG_1">
          <a:extLst>
            <a:ext uri="{FF2B5EF4-FFF2-40B4-BE49-F238E27FC236}">
              <a16:creationId xmlns:a16="http://schemas.microsoft.com/office/drawing/2014/main" id="{D486ECA1-7E25-44AF-16DD-2A515595131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67" name="AutoShape 5" descr="PT_PIXEL_ENG_1">
          <a:extLst>
            <a:ext uri="{FF2B5EF4-FFF2-40B4-BE49-F238E27FC236}">
              <a16:creationId xmlns:a16="http://schemas.microsoft.com/office/drawing/2014/main" id="{292BCB74-1D9E-CBDC-CEB6-784501C7A91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68" name="AutoShape 2" descr="PT_PIXEL_ENG_1">
          <a:extLst>
            <a:ext uri="{FF2B5EF4-FFF2-40B4-BE49-F238E27FC236}">
              <a16:creationId xmlns:a16="http://schemas.microsoft.com/office/drawing/2014/main" id="{E027176E-826D-8481-B561-D19C7AFFAC8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69" name="AutoShape 3" descr="PT_PIXEL_ENG_1">
          <a:extLst>
            <a:ext uri="{FF2B5EF4-FFF2-40B4-BE49-F238E27FC236}">
              <a16:creationId xmlns:a16="http://schemas.microsoft.com/office/drawing/2014/main" id="{3D1DA89C-D224-5E43-9D48-5DED02B4FCB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70" name="AutoShape 4" descr="PT_PIXEL_ENG_1">
          <a:extLst>
            <a:ext uri="{FF2B5EF4-FFF2-40B4-BE49-F238E27FC236}">
              <a16:creationId xmlns:a16="http://schemas.microsoft.com/office/drawing/2014/main" id="{CD701780-0AEA-8322-F077-DA8B79D2CEC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71" name="AutoShape 5" descr="PT_PIXEL_ENG_1">
          <a:extLst>
            <a:ext uri="{FF2B5EF4-FFF2-40B4-BE49-F238E27FC236}">
              <a16:creationId xmlns:a16="http://schemas.microsoft.com/office/drawing/2014/main" id="{BDD6BC12-3798-CC33-7E4F-608EF9A50E4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72" name="AutoShape 1" descr="PT_PIXEL_ENG_1">
          <a:extLst>
            <a:ext uri="{FF2B5EF4-FFF2-40B4-BE49-F238E27FC236}">
              <a16:creationId xmlns:a16="http://schemas.microsoft.com/office/drawing/2014/main" id="{3B44F415-50E4-2918-1D4C-DE2108F896A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73" name="AutoShape 8" descr="Show next row (inactive button)">
          <a:extLst>
            <a:ext uri="{FF2B5EF4-FFF2-40B4-BE49-F238E27FC236}">
              <a16:creationId xmlns:a16="http://schemas.microsoft.com/office/drawing/2014/main" id="{ED998C1F-7E65-00C6-CB18-DF4FA62D8718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74" name="AutoShape 1" descr="PT_PIXEL_ENG_1">
          <a:extLst>
            <a:ext uri="{FF2B5EF4-FFF2-40B4-BE49-F238E27FC236}">
              <a16:creationId xmlns:a16="http://schemas.microsoft.com/office/drawing/2014/main" id="{60259300-B437-BE63-33ED-515A9C2E7F28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75" name="AutoShape 8" descr="Show next row (inactive button)">
          <a:extLst>
            <a:ext uri="{FF2B5EF4-FFF2-40B4-BE49-F238E27FC236}">
              <a16:creationId xmlns:a16="http://schemas.microsoft.com/office/drawing/2014/main" id="{7D5A861D-64FC-F177-B5C1-6C9164F3D89B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76" name="AutoShape 1" descr="PT_PIXEL_ENG_1">
          <a:extLst>
            <a:ext uri="{FF2B5EF4-FFF2-40B4-BE49-F238E27FC236}">
              <a16:creationId xmlns:a16="http://schemas.microsoft.com/office/drawing/2014/main" id="{3C9BB75F-BE86-DE65-8F66-3486887F0F03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77" name="AutoShape 8" descr="Show next row (inactive button)">
          <a:extLst>
            <a:ext uri="{FF2B5EF4-FFF2-40B4-BE49-F238E27FC236}">
              <a16:creationId xmlns:a16="http://schemas.microsoft.com/office/drawing/2014/main" id="{6E2E9B32-12E3-C1C2-C8D4-C34AEC889D44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78" name="AutoShape 1" descr="PT_PIXEL_ENG_1">
          <a:extLst>
            <a:ext uri="{FF2B5EF4-FFF2-40B4-BE49-F238E27FC236}">
              <a16:creationId xmlns:a16="http://schemas.microsoft.com/office/drawing/2014/main" id="{EDED14ED-6DE0-5A38-521C-92D7361A99B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79" name="AutoShape 8" descr="Show next row (inactive button)">
          <a:extLst>
            <a:ext uri="{FF2B5EF4-FFF2-40B4-BE49-F238E27FC236}">
              <a16:creationId xmlns:a16="http://schemas.microsoft.com/office/drawing/2014/main" id="{4CA5C7BC-BD0F-C3D4-64C4-1741C514F25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80" name="AutoShape 1" descr="PT_PIXEL_ENG_1">
          <a:extLst>
            <a:ext uri="{FF2B5EF4-FFF2-40B4-BE49-F238E27FC236}">
              <a16:creationId xmlns:a16="http://schemas.microsoft.com/office/drawing/2014/main" id="{2C20F048-F5FF-6741-BA71-73DE61BFB4EE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81" name="AutoShape 8" descr="Show next row (inactive button)">
          <a:extLst>
            <a:ext uri="{FF2B5EF4-FFF2-40B4-BE49-F238E27FC236}">
              <a16:creationId xmlns:a16="http://schemas.microsoft.com/office/drawing/2014/main" id="{1E304153-55C2-F315-A2F6-5D3B4EA1CF02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682" name="AutoShape 1" descr="PT_PIXEL_ENG_1">
          <a:extLst>
            <a:ext uri="{FF2B5EF4-FFF2-40B4-BE49-F238E27FC236}">
              <a16:creationId xmlns:a16="http://schemas.microsoft.com/office/drawing/2014/main" id="{B7CCCADC-0F2D-A22C-3589-3A9480C57B95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683" name="AutoShape 8" descr="Show next row (inactive button)">
          <a:extLst>
            <a:ext uri="{FF2B5EF4-FFF2-40B4-BE49-F238E27FC236}">
              <a16:creationId xmlns:a16="http://schemas.microsoft.com/office/drawing/2014/main" id="{C88D50A8-9C02-6489-A129-34163497D026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84" name="AutoShape 2" descr="PT_PIXEL_ENG_1">
          <a:extLst>
            <a:ext uri="{FF2B5EF4-FFF2-40B4-BE49-F238E27FC236}">
              <a16:creationId xmlns:a16="http://schemas.microsoft.com/office/drawing/2014/main" id="{D2890151-604D-DA0A-F931-34BAEBA339D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85" name="AutoShape 4" descr="PT_PIXEL_ENG_1">
          <a:extLst>
            <a:ext uri="{FF2B5EF4-FFF2-40B4-BE49-F238E27FC236}">
              <a16:creationId xmlns:a16="http://schemas.microsoft.com/office/drawing/2014/main" id="{D686CD7E-71A0-9EBE-136E-55633315B8C9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86" name="AutoShape 2" descr="PT_PIXEL_ENG_1">
          <a:extLst>
            <a:ext uri="{FF2B5EF4-FFF2-40B4-BE49-F238E27FC236}">
              <a16:creationId xmlns:a16="http://schemas.microsoft.com/office/drawing/2014/main" id="{BD49F392-E1F7-F585-59D8-D00CE75C5295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87" name="AutoShape 3" descr="PT_PIXEL_ENG_1">
          <a:extLst>
            <a:ext uri="{FF2B5EF4-FFF2-40B4-BE49-F238E27FC236}">
              <a16:creationId xmlns:a16="http://schemas.microsoft.com/office/drawing/2014/main" id="{C1337910-0FFB-3B6D-6FBB-4489CA8C35B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88" name="AutoShape 4" descr="PT_PIXEL_ENG_1">
          <a:extLst>
            <a:ext uri="{FF2B5EF4-FFF2-40B4-BE49-F238E27FC236}">
              <a16:creationId xmlns:a16="http://schemas.microsoft.com/office/drawing/2014/main" id="{08179A93-8989-AE4F-53EB-4E93B666A906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89" name="AutoShape 5" descr="PT_PIXEL_ENG_1">
          <a:extLst>
            <a:ext uri="{FF2B5EF4-FFF2-40B4-BE49-F238E27FC236}">
              <a16:creationId xmlns:a16="http://schemas.microsoft.com/office/drawing/2014/main" id="{EF6002E1-4F86-06A5-E79D-E5B3E9FCF0D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90" name="AutoShape 2" descr="PT_PIXEL_ENG_1">
          <a:extLst>
            <a:ext uri="{FF2B5EF4-FFF2-40B4-BE49-F238E27FC236}">
              <a16:creationId xmlns:a16="http://schemas.microsoft.com/office/drawing/2014/main" id="{9A935901-2BAE-0DD1-CC8C-A749B956D49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91" name="AutoShape 3" descr="PT_PIXEL_ENG_1">
          <a:extLst>
            <a:ext uri="{FF2B5EF4-FFF2-40B4-BE49-F238E27FC236}">
              <a16:creationId xmlns:a16="http://schemas.microsoft.com/office/drawing/2014/main" id="{2546FFF7-6031-87F1-6058-0A6D3C4DC214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92" name="AutoShape 4" descr="PT_PIXEL_ENG_1">
          <a:extLst>
            <a:ext uri="{FF2B5EF4-FFF2-40B4-BE49-F238E27FC236}">
              <a16:creationId xmlns:a16="http://schemas.microsoft.com/office/drawing/2014/main" id="{2BC9FDCC-4D98-DBBC-F1A0-02FF4778655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93" name="AutoShape 5" descr="PT_PIXEL_ENG_1">
          <a:extLst>
            <a:ext uri="{FF2B5EF4-FFF2-40B4-BE49-F238E27FC236}">
              <a16:creationId xmlns:a16="http://schemas.microsoft.com/office/drawing/2014/main" id="{EBA68831-B1FC-5EA2-9C1C-C248E10B2F1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94" name="AutoShape 2" descr="PT_PIXEL_ENG_1">
          <a:extLst>
            <a:ext uri="{FF2B5EF4-FFF2-40B4-BE49-F238E27FC236}">
              <a16:creationId xmlns:a16="http://schemas.microsoft.com/office/drawing/2014/main" id="{0B538CA5-31BF-5FE2-C3F5-039B3B28043E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95" name="AutoShape 4" descr="PT_PIXEL_ENG_1">
          <a:extLst>
            <a:ext uri="{FF2B5EF4-FFF2-40B4-BE49-F238E27FC236}">
              <a16:creationId xmlns:a16="http://schemas.microsoft.com/office/drawing/2014/main" id="{8362B20C-C46A-97D9-0BFF-C394CCC8F6B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96" name="AutoShape 2" descr="PT_PIXEL_ENG_1">
          <a:extLst>
            <a:ext uri="{FF2B5EF4-FFF2-40B4-BE49-F238E27FC236}">
              <a16:creationId xmlns:a16="http://schemas.microsoft.com/office/drawing/2014/main" id="{AC632D20-36A4-436D-3682-D64664BB2B4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97" name="AutoShape 3" descr="PT_PIXEL_ENG_1">
          <a:extLst>
            <a:ext uri="{FF2B5EF4-FFF2-40B4-BE49-F238E27FC236}">
              <a16:creationId xmlns:a16="http://schemas.microsoft.com/office/drawing/2014/main" id="{C60C43E4-04A6-F084-AC84-F6F083ED66E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698" name="AutoShape 4" descr="PT_PIXEL_ENG_1">
          <a:extLst>
            <a:ext uri="{FF2B5EF4-FFF2-40B4-BE49-F238E27FC236}">
              <a16:creationId xmlns:a16="http://schemas.microsoft.com/office/drawing/2014/main" id="{58649894-1D05-95D6-7160-0F6AC05DFA9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699" name="AutoShape 5" descr="PT_PIXEL_ENG_1">
          <a:extLst>
            <a:ext uri="{FF2B5EF4-FFF2-40B4-BE49-F238E27FC236}">
              <a16:creationId xmlns:a16="http://schemas.microsoft.com/office/drawing/2014/main" id="{EBD8494B-A25E-C9D7-AF9B-E363461CD24D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00" name="AutoShape 2" descr="PT_PIXEL_ENG_1">
          <a:extLst>
            <a:ext uri="{FF2B5EF4-FFF2-40B4-BE49-F238E27FC236}">
              <a16:creationId xmlns:a16="http://schemas.microsoft.com/office/drawing/2014/main" id="{5114F56A-051B-02B2-3843-C4D33E30E3D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01" name="AutoShape 3" descr="PT_PIXEL_ENG_1">
          <a:extLst>
            <a:ext uri="{FF2B5EF4-FFF2-40B4-BE49-F238E27FC236}">
              <a16:creationId xmlns:a16="http://schemas.microsoft.com/office/drawing/2014/main" id="{73A67D55-B440-A435-03C9-76F8FA4D170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02" name="AutoShape 4" descr="PT_PIXEL_ENG_1">
          <a:extLst>
            <a:ext uri="{FF2B5EF4-FFF2-40B4-BE49-F238E27FC236}">
              <a16:creationId xmlns:a16="http://schemas.microsoft.com/office/drawing/2014/main" id="{C0C1345F-ED33-202E-D45F-936CF9664F1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03" name="AutoShape 5" descr="PT_PIXEL_ENG_1">
          <a:extLst>
            <a:ext uri="{FF2B5EF4-FFF2-40B4-BE49-F238E27FC236}">
              <a16:creationId xmlns:a16="http://schemas.microsoft.com/office/drawing/2014/main" id="{88FDF5A7-BB3C-3B84-A2F4-BEEAEEFD0FC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704" name="AutoShape 1" descr="PT_PIXEL_ENG_1">
          <a:extLst>
            <a:ext uri="{FF2B5EF4-FFF2-40B4-BE49-F238E27FC236}">
              <a16:creationId xmlns:a16="http://schemas.microsoft.com/office/drawing/2014/main" id="{AF962CDF-95F2-8E14-90B7-ED151907E229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705" name="AutoShape 8" descr="Show next row (inactive button)">
          <a:extLst>
            <a:ext uri="{FF2B5EF4-FFF2-40B4-BE49-F238E27FC236}">
              <a16:creationId xmlns:a16="http://schemas.microsoft.com/office/drawing/2014/main" id="{B38063B1-DFD3-5F00-3D95-4523230FDE40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706" name="AutoShape 1" descr="PT_PIXEL_ENG_1">
          <a:extLst>
            <a:ext uri="{FF2B5EF4-FFF2-40B4-BE49-F238E27FC236}">
              <a16:creationId xmlns:a16="http://schemas.microsoft.com/office/drawing/2014/main" id="{BAF925EF-5C00-6C3A-EE37-95F595041090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707" name="AutoShape 8" descr="Show next row (inactive button)">
          <a:extLst>
            <a:ext uri="{FF2B5EF4-FFF2-40B4-BE49-F238E27FC236}">
              <a16:creationId xmlns:a16="http://schemas.microsoft.com/office/drawing/2014/main" id="{7CABCB07-A71B-9A1C-5797-3D5B815A4B0E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08" name="AutoShape 2" descr="PT_PIXEL_ENG_1">
          <a:extLst>
            <a:ext uri="{FF2B5EF4-FFF2-40B4-BE49-F238E27FC236}">
              <a16:creationId xmlns:a16="http://schemas.microsoft.com/office/drawing/2014/main" id="{016BB529-315B-86D9-0000-B7ABD3BE266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09" name="AutoShape 3" descr="PT_PIXEL_ENG_1">
          <a:extLst>
            <a:ext uri="{FF2B5EF4-FFF2-40B4-BE49-F238E27FC236}">
              <a16:creationId xmlns:a16="http://schemas.microsoft.com/office/drawing/2014/main" id="{64964F1C-2582-0646-7CC4-33DDE06570EB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10" name="AutoShape 4" descr="PT_PIXEL_ENG_1">
          <a:extLst>
            <a:ext uri="{FF2B5EF4-FFF2-40B4-BE49-F238E27FC236}">
              <a16:creationId xmlns:a16="http://schemas.microsoft.com/office/drawing/2014/main" id="{3B9C4BA7-0170-5A21-E5C3-81A53958AA3C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11" name="AutoShape 5" descr="PT_PIXEL_ENG_1">
          <a:extLst>
            <a:ext uri="{FF2B5EF4-FFF2-40B4-BE49-F238E27FC236}">
              <a16:creationId xmlns:a16="http://schemas.microsoft.com/office/drawing/2014/main" id="{BB853C35-B5BD-E4D3-F7C1-C8A174502612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12" name="AutoShape 2" descr="PT_PIXEL_ENG_1">
          <a:extLst>
            <a:ext uri="{FF2B5EF4-FFF2-40B4-BE49-F238E27FC236}">
              <a16:creationId xmlns:a16="http://schemas.microsoft.com/office/drawing/2014/main" id="{9A06E20B-D513-3632-22FF-7E6B1D12278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13" name="AutoShape 3" descr="PT_PIXEL_ENG_1">
          <a:extLst>
            <a:ext uri="{FF2B5EF4-FFF2-40B4-BE49-F238E27FC236}">
              <a16:creationId xmlns:a16="http://schemas.microsoft.com/office/drawing/2014/main" id="{963EB728-4F4A-782D-11E7-9B364704AF7A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14" name="AutoShape 4" descr="PT_PIXEL_ENG_1">
          <a:extLst>
            <a:ext uri="{FF2B5EF4-FFF2-40B4-BE49-F238E27FC236}">
              <a16:creationId xmlns:a16="http://schemas.microsoft.com/office/drawing/2014/main" id="{11396E31-94CA-2DE8-0CF9-CD91EF8C81C7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15" name="AutoShape 5" descr="PT_PIXEL_ENG_1">
          <a:extLst>
            <a:ext uri="{FF2B5EF4-FFF2-40B4-BE49-F238E27FC236}">
              <a16:creationId xmlns:a16="http://schemas.microsoft.com/office/drawing/2014/main" id="{743D136E-6DF0-7329-B2A5-B21C5F3EA1F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716" name="AutoShape 1" descr="PT_PIXEL_ENG_1">
          <a:extLst>
            <a:ext uri="{FF2B5EF4-FFF2-40B4-BE49-F238E27FC236}">
              <a16:creationId xmlns:a16="http://schemas.microsoft.com/office/drawing/2014/main" id="{B2AB8165-B74F-BF0F-7F0C-7524B92313DD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717" name="AutoShape 8" descr="Show next row (inactive button)">
          <a:extLst>
            <a:ext uri="{FF2B5EF4-FFF2-40B4-BE49-F238E27FC236}">
              <a16:creationId xmlns:a16="http://schemas.microsoft.com/office/drawing/2014/main" id="{190C682D-708A-E608-8933-3E5B97F6E0B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718" name="AutoShape 1" descr="PT_PIXEL_ENG_1">
          <a:extLst>
            <a:ext uri="{FF2B5EF4-FFF2-40B4-BE49-F238E27FC236}">
              <a16:creationId xmlns:a16="http://schemas.microsoft.com/office/drawing/2014/main" id="{0107123C-5CBC-AE21-BCEA-E7994A7DA447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719" name="AutoShape 8" descr="Show next row (inactive button)">
          <a:extLst>
            <a:ext uri="{FF2B5EF4-FFF2-40B4-BE49-F238E27FC236}">
              <a16:creationId xmlns:a16="http://schemas.microsoft.com/office/drawing/2014/main" id="{95827A80-EB31-5DAA-1E55-756D5F5A0183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82550</xdr:colOff>
      <xdr:row>68</xdr:row>
      <xdr:rowOff>0</xdr:rowOff>
    </xdr:from>
    <xdr:to>
      <xdr:col>2</xdr:col>
      <xdr:colOff>409575</xdr:colOff>
      <xdr:row>69</xdr:row>
      <xdr:rowOff>104775</xdr:rowOff>
    </xdr:to>
    <xdr:sp macro="" textlink="">
      <xdr:nvSpPr>
        <xdr:cNvPr id="20190720" name="AutoShape 1" descr="PT_PIXEL_ENG_1">
          <a:extLst>
            <a:ext uri="{FF2B5EF4-FFF2-40B4-BE49-F238E27FC236}">
              <a16:creationId xmlns:a16="http://schemas.microsoft.com/office/drawing/2014/main" id="{14E22024-98E0-6368-624C-243C4FBF39CF}"/>
            </a:ext>
          </a:extLst>
        </xdr:cNvPr>
        <xdr:cNvSpPr>
          <a:spLocks noChangeAspect="1" noChangeArrowheads="1"/>
        </xdr:cNvSpPr>
      </xdr:nvSpPr>
      <xdr:spPr bwMode="auto">
        <a:xfrm>
          <a:off x="1701800" y="3390900"/>
          <a:ext cx="323850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323850</xdr:colOff>
      <xdr:row>70</xdr:row>
      <xdr:rowOff>0</xdr:rowOff>
    </xdr:to>
    <xdr:sp macro="" textlink="">
      <xdr:nvSpPr>
        <xdr:cNvPr id="20190721" name="AutoShape 8" descr="Show next row (inactive button)">
          <a:extLst>
            <a:ext uri="{FF2B5EF4-FFF2-40B4-BE49-F238E27FC236}">
              <a16:creationId xmlns:a16="http://schemas.microsoft.com/office/drawing/2014/main" id="{B5992209-5D40-2226-E111-07EE113FBB35}"/>
            </a:ext>
          </a:extLst>
        </xdr:cNvPr>
        <xdr:cNvSpPr>
          <a:spLocks noChangeAspect="1" noChangeArrowheads="1"/>
        </xdr:cNvSpPr>
      </xdr:nvSpPr>
      <xdr:spPr bwMode="auto">
        <a:xfrm>
          <a:off x="1619250" y="3390900"/>
          <a:ext cx="323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22" name="AutoShape 2" descr="PT_PIXEL_ENG_1">
          <a:extLst>
            <a:ext uri="{FF2B5EF4-FFF2-40B4-BE49-F238E27FC236}">
              <a16:creationId xmlns:a16="http://schemas.microsoft.com/office/drawing/2014/main" id="{0D74AE09-242F-4FC0-85A6-60029E6EDC2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23" name="AutoShape 4" descr="PT_PIXEL_ENG_1">
          <a:extLst>
            <a:ext uri="{FF2B5EF4-FFF2-40B4-BE49-F238E27FC236}">
              <a16:creationId xmlns:a16="http://schemas.microsoft.com/office/drawing/2014/main" id="{15815833-560B-4981-D302-9A62D0255F8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24" name="AutoShape 2" descr="PT_PIXEL_ENG_1">
          <a:extLst>
            <a:ext uri="{FF2B5EF4-FFF2-40B4-BE49-F238E27FC236}">
              <a16:creationId xmlns:a16="http://schemas.microsoft.com/office/drawing/2014/main" id="{D1380BF5-FC09-D402-8643-EF9967AED143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25" name="AutoShape 3" descr="PT_PIXEL_ENG_1">
          <a:extLst>
            <a:ext uri="{FF2B5EF4-FFF2-40B4-BE49-F238E27FC236}">
              <a16:creationId xmlns:a16="http://schemas.microsoft.com/office/drawing/2014/main" id="{EC427720-C002-AE12-D930-05C834BF3A10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57150</xdr:colOff>
      <xdr:row>70</xdr:row>
      <xdr:rowOff>0</xdr:rowOff>
    </xdr:to>
    <xdr:sp macro="" textlink="">
      <xdr:nvSpPr>
        <xdr:cNvPr id="20190726" name="AutoShape 4" descr="PT_PIXEL_ENG_1">
          <a:extLst>
            <a:ext uri="{FF2B5EF4-FFF2-40B4-BE49-F238E27FC236}">
              <a16:creationId xmlns:a16="http://schemas.microsoft.com/office/drawing/2014/main" id="{21B614DB-15DE-F796-2AA0-8627924FC091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444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27" name="AutoShape 5" descr="PT_PIXEL_ENG_1">
          <a:extLst>
            <a:ext uri="{FF2B5EF4-FFF2-40B4-BE49-F238E27FC236}">
              <a16:creationId xmlns:a16="http://schemas.microsoft.com/office/drawing/2014/main" id="{767D7010-702C-1C4A-0B93-91BA13DD89BF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68</xdr:row>
      <xdr:rowOff>31750</xdr:rowOff>
    </xdr:from>
    <xdr:to>
      <xdr:col>10</xdr:col>
      <xdr:colOff>428625</xdr:colOff>
      <xdr:row>70</xdr:row>
      <xdr:rowOff>28575</xdr:rowOff>
    </xdr:to>
    <xdr:sp macro="" textlink="">
      <xdr:nvSpPr>
        <xdr:cNvPr id="20190728" name="AutoShape 2" descr="PT_PIXEL_ENG_1">
          <a:extLst>
            <a:ext uri="{FF2B5EF4-FFF2-40B4-BE49-F238E27FC236}">
              <a16:creationId xmlns:a16="http://schemas.microsoft.com/office/drawing/2014/main" id="{3EDA2094-5BF7-C810-1224-69FABB73546A}"/>
            </a:ext>
          </a:extLst>
        </xdr:cNvPr>
        <xdr:cNvSpPr>
          <a:spLocks noChangeAspect="1" noChangeArrowheads="1"/>
        </xdr:cNvSpPr>
      </xdr:nvSpPr>
      <xdr:spPr bwMode="auto">
        <a:xfrm>
          <a:off x="6851650" y="3422650"/>
          <a:ext cx="4254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70</xdr:row>
      <xdr:rowOff>0</xdr:rowOff>
    </xdr:to>
    <xdr:sp macro="" textlink="">
      <xdr:nvSpPr>
        <xdr:cNvPr id="20190729" name="AutoShape 3" descr="PT_PIXEL_ENG_1">
          <a:extLst>
            <a:ext uri="{FF2B5EF4-FFF2-40B4-BE49-F238E27FC236}">
              <a16:creationId xmlns:a16="http://schemas.microsoft.com/office/drawing/2014/main" id="{77DDD1EC-3DFB-151B-A85D-461CEE632168}"/>
            </a:ext>
          </a:extLst>
        </xdr:cNvPr>
        <xdr:cNvSpPr>
          <a:spLocks noChangeAspect="1" noChangeArrowheads="1"/>
        </xdr:cNvSpPr>
      </xdr:nvSpPr>
      <xdr:spPr bwMode="auto">
        <a:xfrm>
          <a:off x="3892550" y="3390900"/>
          <a:ext cx="1905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68</xdr:row>
      <xdr:rowOff>12700</xdr:rowOff>
    </xdr:from>
    <xdr:to>
      <xdr:col>10</xdr:col>
      <xdr:colOff>428625</xdr:colOff>
      <xdr:row>70</xdr:row>
      <xdr:rowOff>9525</xdr:rowOff>
    </xdr:to>
    <xdr:sp macro="" textlink="">
      <xdr:nvSpPr>
        <xdr:cNvPr id="20190730" name="AutoShape 4" descr="PT_PIXEL_ENG_1">
          <a:extLst>
            <a:ext uri="{FF2B5EF4-FFF2-40B4-BE49-F238E27FC236}">
              <a16:creationId xmlns:a16="http://schemas.microsoft.com/office/drawing/2014/main" id="{E4377984-7DA6-BA24-12C5-59C36F762219}"/>
            </a:ext>
          </a:extLst>
        </xdr:cNvPr>
        <xdr:cNvSpPr>
          <a:spLocks noChangeAspect="1" noChangeArrowheads="1"/>
        </xdr:cNvSpPr>
      </xdr:nvSpPr>
      <xdr:spPr bwMode="auto">
        <a:xfrm>
          <a:off x="6813550" y="3403600"/>
          <a:ext cx="4191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34" sqref="M34"/>
    </sheetView>
  </sheetViews>
  <sheetFormatPr defaultRowHeight="12.5" x14ac:dyDescent="0.25"/>
  <cols>
    <col min="1" max="1" width="3.453125" customWidth="1"/>
    <col min="2" max="2" width="31.6328125" customWidth="1"/>
    <col min="3" max="3" width="32.54296875" customWidth="1"/>
    <col min="4" max="4" width="9.81640625" customWidth="1"/>
    <col min="5" max="5" width="5.54296875" customWidth="1"/>
    <col min="6" max="6" width="10.1796875" style="7" customWidth="1"/>
    <col min="7" max="7" width="10" style="7" customWidth="1"/>
    <col min="8" max="8" width="6.81640625" bestFit="1" customWidth="1"/>
    <col min="9" max="9" width="13.81640625" style="7" customWidth="1"/>
    <col min="10" max="10" width="10.90625" customWidth="1"/>
    <col min="11" max="11" width="7" customWidth="1"/>
    <col min="12" max="12" width="6.81640625" bestFit="1" customWidth="1"/>
    <col min="13" max="13" width="6.453125" customWidth="1"/>
    <col min="14" max="14" width="11.90625" customWidth="1"/>
    <col min="15" max="15" width="8.81640625" customWidth="1"/>
    <col min="16" max="17" width="8.7265625" customWidth="1"/>
    <col min="18" max="18" width="12.90625" customWidth="1"/>
    <col min="19" max="19" width="9.7265625" customWidth="1"/>
    <col min="20" max="20" width="8.26953125" customWidth="1"/>
    <col min="21" max="21" width="7.7265625" customWidth="1"/>
    <col min="22" max="22" width="4.1796875" customWidth="1"/>
    <col min="23" max="23" width="3.7265625" customWidth="1"/>
    <col min="24" max="24" width="3.1796875" customWidth="1"/>
    <col min="25" max="25" width="31.1796875" customWidth="1"/>
  </cols>
  <sheetData>
    <row r="1" spans="1:26" ht="25.5" x14ac:dyDescent="0.3">
      <c r="E1" s="2" t="s">
        <v>0</v>
      </c>
      <c r="F1" s="22" t="s">
        <v>220</v>
      </c>
      <c r="G1" s="22" t="s">
        <v>297</v>
      </c>
      <c r="H1" s="22" t="s">
        <v>222</v>
      </c>
      <c r="I1" s="22" t="s">
        <v>298</v>
      </c>
      <c r="J1" s="22" t="s">
        <v>294</v>
      </c>
      <c r="K1" s="16" t="s">
        <v>6</v>
      </c>
      <c r="L1" s="16" t="s">
        <v>7</v>
      </c>
      <c r="M1" s="16" t="s">
        <v>8</v>
      </c>
      <c r="N1" s="16"/>
    </row>
    <row r="2" spans="1:26" ht="25.5" x14ac:dyDescent="0.3">
      <c r="E2" s="1"/>
      <c r="F2" s="49">
        <v>0.25</v>
      </c>
      <c r="G2" s="49">
        <v>0.25</v>
      </c>
      <c r="H2" s="5">
        <v>0.15</v>
      </c>
      <c r="I2" s="49">
        <v>0.25</v>
      </c>
      <c r="J2" s="5">
        <v>0.1</v>
      </c>
      <c r="K2" s="3"/>
      <c r="L2" s="3"/>
      <c r="M2" s="3"/>
      <c r="N2" s="54" t="s">
        <v>300</v>
      </c>
      <c r="O2" s="7" t="s">
        <v>3</v>
      </c>
    </row>
    <row r="3" spans="1:26" ht="13" x14ac:dyDescent="0.3">
      <c r="B3" s="2" t="s">
        <v>1</v>
      </c>
      <c r="C3" s="2" t="s">
        <v>4</v>
      </c>
      <c r="D3" s="2" t="s">
        <v>10</v>
      </c>
      <c r="E3" s="4"/>
      <c r="F3" s="50"/>
      <c r="G3" s="50"/>
      <c r="H3" s="6"/>
      <c r="I3" s="50"/>
      <c r="J3" s="6"/>
    </row>
    <row r="4" spans="1:26" x14ac:dyDescent="0.25">
      <c r="A4" s="11"/>
      <c r="B4" s="11"/>
      <c r="C4" s="10"/>
      <c r="D4" s="10"/>
      <c r="E4" s="12"/>
      <c r="F4" s="51"/>
      <c r="G4" s="51"/>
      <c r="H4" s="13"/>
      <c r="I4" s="51"/>
      <c r="J4" s="13"/>
      <c r="K4" s="3"/>
      <c r="L4" s="3"/>
      <c r="M4" s="14"/>
      <c r="N4" s="14"/>
      <c r="O4" s="9"/>
    </row>
    <row r="5" spans="1:26" s="18" customFormat="1" ht="13" x14ac:dyDescent="0.3">
      <c r="A5" s="11">
        <v>1</v>
      </c>
      <c r="B5" s="11" t="str">
        <f>Blackboard!C2</f>
        <v>Ali, Huda</v>
      </c>
      <c r="C5" s="21">
        <f>_xlfn.XLOOKUP(B5,Blackboard!C:C,Blackboard!E:E)</f>
        <v>667230999</v>
      </c>
      <c r="D5" s="10"/>
      <c r="E5" s="11"/>
      <c r="F5" s="52">
        <f>_xlfn.XLOOKUP(B5,Blackboard!C:C,Blackboard!AE:AE)</f>
        <v>77.1875</v>
      </c>
      <c r="G5" s="52">
        <f>_xlfn.XLOOKUP(B5,Blackboard!C:C,Blackboard!AF:AF)</f>
        <v>90</v>
      </c>
      <c r="H5" s="15">
        <f>_xlfn.XLOOKUP(B5,Blackboard!C:C,Blackboard!AG:AG)</f>
        <v>99</v>
      </c>
      <c r="I5" s="52">
        <f>_xlfn.XLOOKUP(B5,Blackboard!C:C,Blackboard!AJ:AJ)</f>
        <v>78</v>
      </c>
      <c r="J5" s="15">
        <f>_xlfn.XLOOKUP(B5,Blackboard!C:C,Blackboard!AI:AI)</f>
        <v>36.764705882352942</v>
      </c>
      <c r="K5" s="20">
        <v>0</v>
      </c>
      <c r="L5" s="20">
        <v>0</v>
      </c>
      <c r="M5" s="20"/>
      <c r="N5" s="20">
        <f>SUMPRODUCT(F5:J5,$F$2:$J$2,$F$70:$J$70)+K5+L5+M5</f>
        <v>79.823345588235284</v>
      </c>
      <c r="O5" s="9" t="str">
        <f>LOOKUP(N5,$R$10:$R$19,$S$10:$S$19)</f>
        <v>C+</v>
      </c>
      <c r="Y5" s="59" t="s">
        <v>312</v>
      </c>
      <c r="Z5" s="59" t="s">
        <v>305</v>
      </c>
    </row>
    <row r="6" spans="1:26" s="11" customFormat="1" ht="13" x14ac:dyDescent="0.3">
      <c r="A6" s="11">
        <f t="shared" ref="A6:A68" si="0">1+A5</f>
        <v>2</v>
      </c>
      <c r="B6" s="11" t="str">
        <f>Blackboard!C3</f>
        <v>Alkhashroom, Anas</v>
      </c>
      <c r="C6" s="21">
        <f>_xlfn.XLOOKUP(B6,Blackboard!C:C,Blackboard!E:E)</f>
        <v>583962648</v>
      </c>
      <c r="D6" s="10"/>
      <c r="F6" s="52">
        <f>_xlfn.XLOOKUP(B6,Blackboard!C:C,Blackboard!AE:AE)</f>
        <v>87.5</v>
      </c>
      <c r="G6" s="52">
        <f>_xlfn.XLOOKUP(B6,Blackboard!C:C,Blackboard!AF:AF)</f>
        <v>95.333333333333329</v>
      </c>
      <c r="H6" s="15">
        <f>_xlfn.XLOOKUP(B6,Blackboard!C:C,Blackboard!AG:AG)</f>
        <v>87</v>
      </c>
      <c r="I6" s="52">
        <f>_xlfn.XLOOKUP(B6,Blackboard!C:C,Blackboard!AJ:AJ)</f>
        <v>93</v>
      </c>
      <c r="J6" s="15">
        <f>_xlfn.XLOOKUP(B6,Blackboard!C:C,Blackboard!AI:AI)</f>
        <v>100</v>
      </c>
      <c r="K6" s="20">
        <v>0</v>
      </c>
      <c r="L6" s="20">
        <v>0</v>
      </c>
      <c r="M6" s="20"/>
      <c r="N6" s="20">
        <f t="shared" ref="N6:N67" si="1">SUMPRODUCT(F6:J6,$F$2:$J$2,$F$70:$J$70)+K6+L6+M6</f>
        <v>92.008333333333326</v>
      </c>
      <c r="O6" s="9" t="str">
        <f t="shared" ref="O6:O68" si="2">LOOKUP(N6,$R$10:$R$19,$S$10:$S$19)</f>
        <v>A</v>
      </c>
      <c r="Y6" s="59" t="s">
        <v>313</v>
      </c>
      <c r="Z6" s="59" t="s">
        <v>310</v>
      </c>
    </row>
    <row r="7" spans="1:26" s="11" customFormat="1" ht="13" x14ac:dyDescent="0.3">
      <c r="A7" s="11">
        <f t="shared" si="0"/>
        <v>3</v>
      </c>
      <c r="B7" s="11" t="str">
        <f>Blackboard!C4</f>
        <v>Azubike, Michael</v>
      </c>
      <c r="C7" s="21">
        <f>_xlfn.XLOOKUP(B7,Blackboard!C:C,Blackboard!E:E)</f>
        <v>268644017</v>
      </c>
      <c r="D7" s="10"/>
      <c r="F7" s="52">
        <f>_xlfn.XLOOKUP(B7,Blackboard!C:C,Blackboard!AE:AE)</f>
        <v>65.625</v>
      </c>
      <c r="G7" s="52">
        <f>_xlfn.XLOOKUP(B7,Blackboard!C:C,Blackboard!AF:AF)</f>
        <v>96</v>
      </c>
      <c r="H7" s="15">
        <f>_xlfn.XLOOKUP(B7,Blackboard!C:C,Blackboard!AG:AG)</f>
        <v>91</v>
      </c>
      <c r="I7" s="52">
        <f>_xlfn.XLOOKUP(B7,Blackboard!C:C,Blackboard!AJ:AJ)</f>
        <v>79.166666666666657</v>
      </c>
      <c r="J7" s="15">
        <f>_xlfn.XLOOKUP(B7,Blackboard!C:C,Blackboard!AI:AI)</f>
        <v>52.941176470588239</v>
      </c>
      <c r="K7" s="20">
        <v>0</v>
      </c>
      <c r="L7" s="20">
        <v>0</v>
      </c>
      <c r="M7" s="20"/>
      <c r="N7" s="20">
        <f t="shared" si="1"/>
        <v>79.142034313725489</v>
      </c>
      <c r="O7" s="9" t="str">
        <f t="shared" si="2"/>
        <v>C+</v>
      </c>
      <c r="Y7" s="59" t="s">
        <v>314</v>
      </c>
      <c r="Z7" s="59" t="s">
        <v>305</v>
      </c>
    </row>
    <row r="8" spans="1:26" s="18" customFormat="1" ht="13" x14ac:dyDescent="0.3">
      <c r="A8" s="11">
        <f t="shared" si="0"/>
        <v>4</v>
      </c>
      <c r="B8" s="11" t="str">
        <f>Blackboard!C5</f>
        <v>Bellai, Emma</v>
      </c>
      <c r="C8" s="21">
        <f>_xlfn.XLOOKUP(B8,Blackboard!C:C,Blackboard!E:E)</f>
        <v>445432632</v>
      </c>
      <c r="D8" s="10"/>
      <c r="E8" s="11"/>
      <c r="F8" s="52">
        <f>_xlfn.XLOOKUP(B8,Blackboard!C:C,Blackboard!AE:AE)</f>
        <v>67.1875</v>
      </c>
      <c r="G8" s="52">
        <f>_xlfn.XLOOKUP(B8,Blackboard!C:C,Blackboard!AF:AF)</f>
        <v>93</v>
      </c>
      <c r="H8" s="15">
        <f>_xlfn.XLOOKUP(B8,Blackboard!C:C,Blackboard!AG:AG)</f>
        <v>95</v>
      </c>
      <c r="I8" s="52">
        <f>_xlfn.XLOOKUP(B8,Blackboard!C:C,Blackboard!AJ:AJ)</f>
        <v>79.166666666666657</v>
      </c>
      <c r="J8" s="15">
        <f>_xlfn.XLOOKUP(B8,Blackboard!C:C,Blackboard!AI:AI)</f>
        <v>63.235294117647058</v>
      </c>
      <c r="K8" s="20">
        <v>0</v>
      </c>
      <c r="L8" s="20">
        <v>0</v>
      </c>
      <c r="M8" s="20"/>
      <c r="N8" s="20">
        <f t="shared" si="1"/>
        <v>80.412071078431367</v>
      </c>
      <c r="O8" s="9" t="str">
        <f t="shared" si="2"/>
        <v>B-</v>
      </c>
      <c r="Y8" s="59" t="s">
        <v>315</v>
      </c>
      <c r="Z8" s="59" t="s">
        <v>306</v>
      </c>
    </row>
    <row r="9" spans="1:26" s="11" customFormat="1" ht="13" x14ac:dyDescent="0.3">
      <c r="A9" s="11">
        <f t="shared" si="0"/>
        <v>5</v>
      </c>
      <c r="B9" s="11" t="str">
        <f>Blackboard!C6</f>
        <v>Boscia, Jayandre</v>
      </c>
      <c r="C9" s="21">
        <f>_xlfn.XLOOKUP(B9,Blackboard!C:C,Blackboard!E:E)</f>
        <v>327851744</v>
      </c>
      <c r="D9" s="10"/>
      <c r="F9" s="52">
        <f>_xlfn.XLOOKUP(B9,Blackboard!C:C,Blackboard!AE:AE)</f>
        <v>79.0625</v>
      </c>
      <c r="G9" s="52">
        <f>_xlfn.XLOOKUP(B9,Blackboard!C:C,Blackboard!AF:AF)</f>
        <v>95.416666666666671</v>
      </c>
      <c r="H9" s="15">
        <f>_xlfn.XLOOKUP(B9,Blackboard!C:C,Blackboard!AG:AG)</f>
        <v>84</v>
      </c>
      <c r="I9" s="52">
        <f>_xlfn.XLOOKUP(B9,Blackboard!C:C,Blackboard!AJ:AJ)</f>
        <v>88</v>
      </c>
      <c r="J9" s="15">
        <f>_xlfn.XLOOKUP(B9,Blackboard!C:C,Blackboard!AI:AI)</f>
        <v>63.529411764705891</v>
      </c>
      <c r="K9" s="20">
        <v>0</v>
      </c>
      <c r="L9" s="20">
        <v>0</v>
      </c>
      <c r="M9" s="20"/>
      <c r="N9" s="20">
        <f t="shared" si="1"/>
        <v>84.572732843137274</v>
      </c>
      <c r="O9" s="9" t="str">
        <f t="shared" si="2"/>
        <v>B</v>
      </c>
      <c r="R9" s="19" t="s">
        <v>301</v>
      </c>
      <c r="S9" s="19" t="s">
        <v>300</v>
      </c>
      <c r="Y9" s="59" t="s">
        <v>316</v>
      </c>
      <c r="Z9" s="59" t="s">
        <v>307</v>
      </c>
    </row>
    <row r="10" spans="1:26" s="18" customFormat="1" ht="13" x14ac:dyDescent="0.3">
      <c r="A10" s="11">
        <f t="shared" si="0"/>
        <v>6</v>
      </c>
      <c r="B10" s="11" t="str">
        <f>Blackboard!C7</f>
        <v>Brink, Ella</v>
      </c>
      <c r="C10" s="21">
        <f>_xlfn.XLOOKUP(B10,Blackboard!C:C,Blackboard!E:E)</f>
        <v>758923983</v>
      </c>
      <c r="D10" s="10"/>
      <c r="E10" s="11"/>
      <c r="F10" s="52">
        <f>_xlfn.XLOOKUP(B10,Blackboard!C:C,Blackboard!AE:AE)</f>
        <v>98.75</v>
      </c>
      <c r="G10" s="52">
        <f>_xlfn.XLOOKUP(B10,Blackboard!C:C,Blackboard!AF:AF)</f>
        <v>90</v>
      </c>
      <c r="H10" s="15">
        <f>_xlfn.XLOOKUP(B10,Blackboard!C:C,Blackboard!AG:AG)</f>
        <v>99</v>
      </c>
      <c r="I10" s="52">
        <f>_xlfn.XLOOKUP(B10,Blackboard!C:C,Blackboard!AJ:AJ)</f>
        <v>97</v>
      </c>
      <c r="J10" s="15">
        <f>_xlfn.XLOOKUP(B10,Blackboard!C:C,Blackboard!AI:AI)</f>
        <v>84.705882352941174</v>
      </c>
      <c r="K10" s="20">
        <v>0</v>
      </c>
      <c r="L10" s="20">
        <v>0</v>
      </c>
      <c r="M10" s="20"/>
      <c r="N10" s="20">
        <f t="shared" si="1"/>
        <v>94.75808823529411</v>
      </c>
      <c r="O10" s="9" t="str">
        <f t="shared" si="2"/>
        <v>A</v>
      </c>
      <c r="R10" s="55">
        <v>0</v>
      </c>
      <c r="S10" s="19" t="s">
        <v>302</v>
      </c>
      <c r="T10" s="18">
        <f>COUNTIF($O$5:$O$68,S10)</f>
        <v>1</v>
      </c>
      <c r="Y10" s="59" t="s">
        <v>317</v>
      </c>
      <c r="Z10" s="59" t="s">
        <v>310</v>
      </c>
    </row>
    <row r="11" spans="1:26" s="11" customFormat="1" ht="13" x14ac:dyDescent="0.3">
      <c r="A11" s="11">
        <f t="shared" si="0"/>
        <v>7</v>
      </c>
      <c r="B11" s="11" t="str">
        <f>Blackboard!C8</f>
        <v>Brushwyler, Brandon</v>
      </c>
      <c r="C11" s="21">
        <f>_xlfn.XLOOKUP(B11,Blackboard!C:C,Blackboard!E:E)</f>
        <v>878923820</v>
      </c>
      <c r="D11" s="10"/>
      <c r="F11" s="52">
        <f>_xlfn.XLOOKUP(B11,Blackboard!C:C,Blackboard!AE:AE)</f>
        <v>92.8125</v>
      </c>
      <c r="G11" s="52">
        <f>_xlfn.XLOOKUP(B11,Blackboard!C:C,Blackboard!AF:AF)</f>
        <v>93.75</v>
      </c>
      <c r="H11" s="15">
        <f>_xlfn.XLOOKUP(B11,Blackboard!C:C,Blackboard!AG:AG)</f>
        <v>100</v>
      </c>
      <c r="I11" s="52">
        <f>_xlfn.XLOOKUP(B11,Blackboard!C:C,Blackboard!AJ:AJ)</f>
        <v>91.666666666666657</v>
      </c>
      <c r="J11" s="15">
        <f>_xlfn.XLOOKUP(B11,Blackboard!C:C,Blackboard!AI:AI)</f>
        <v>89.705882352941174</v>
      </c>
      <c r="K11" s="20">
        <v>0</v>
      </c>
      <c r="L11" s="20">
        <v>0</v>
      </c>
      <c r="M11" s="20"/>
      <c r="N11" s="20">
        <f t="shared" si="1"/>
        <v>93.527879901960773</v>
      </c>
      <c r="O11" s="9" t="str">
        <f t="shared" si="2"/>
        <v>A</v>
      </c>
      <c r="R11" s="55">
        <v>60</v>
      </c>
      <c r="S11" s="19" t="s">
        <v>303</v>
      </c>
      <c r="T11" s="18">
        <f t="shared" ref="T11:T19" si="3">COUNTIF($O$5:$O$68,S11)</f>
        <v>1</v>
      </c>
      <c r="Y11" s="59" t="s">
        <v>318</v>
      </c>
      <c r="Z11" s="59" t="s">
        <v>310</v>
      </c>
    </row>
    <row r="12" spans="1:26" s="11" customFormat="1" ht="13" x14ac:dyDescent="0.3">
      <c r="A12" s="11">
        <f t="shared" si="0"/>
        <v>8</v>
      </c>
      <c r="B12" s="11" t="str">
        <f>Blackboard!C9</f>
        <v>Burke, Kelly</v>
      </c>
      <c r="C12" s="21">
        <f>_xlfn.XLOOKUP(B12,Blackboard!C:C,Blackboard!E:E)</f>
        <v>413987312</v>
      </c>
      <c r="D12" s="10"/>
      <c r="F12" s="52">
        <f>_xlfn.XLOOKUP(B12,Blackboard!C:C,Blackboard!AE:AE)</f>
        <v>98.75</v>
      </c>
      <c r="G12" s="52">
        <f>_xlfn.XLOOKUP(B12,Blackboard!C:C,Blackboard!AF:AF)</f>
        <v>95.416666666666671</v>
      </c>
      <c r="H12" s="15">
        <f>_xlfn.XLOOKUP(B12,Blackboard!C:C,Blackboard!AG:AG)</f>
        <v>91</v>
      </c>
      <c r="I12" s="52">
        <f>_xlfn.XLOOKUP(B12,Blackboard!C:C,Blackboard!AJ:AJ)</f>
        <v>91.666666666666657</v>
      </c>
      <c r="J12" s="15">
        <f>_xlfn.XLOOKUP(B12,Blackboard!C:C,Blackboard!AI:AI)</f>
        <v>95</v>
      </c>
      <c r="K12" s="20">
        <v>0</v>
      </c>
      <c r="L12" s="20">
        <v>0</v>
      </c>
      <c r="M12" s="20"/>
      <c r="N12" s="20">
        <f t="shared" si="1"/>
        <v>94.608333333333334</v>
      </c>
      <c r="O12" s="9" t="str">
        <f t="shared" si="2"/>
        <v>A</v>
      </c>
      <c r="R12" s="55">
        <v>70</v>
      </c>
      <c r="S12" s="19" t="s">
        <v>304</v>
      </c>
      <c r="T12" s="18">
        <f t="shared" si="3"/>
        <v>0</v>
      </c>
      <c r="Y12" s="59" t="s">
        <v>319</v>
      </c>
      <c r="Z12" s="59" t="s">
        <v>310</v>
      </c>
    </row>
    <row r="13" spans="1:26" s="11" customFormat="1" ht="13" x14ac:dyDescent="0.3">
      <c r="A13" s="11">
        <f t="shared" si="0"/>
        <v>9</v>
      </c>
      <c r="B13" s="11" t="str">
        <f>Blackboard!C10</f>
        <v>Cano, Ta'Yea</v>
      </c>
      <c r="C13" s="21">
        <f>_xlfn.XLOOKUP(B13,Blackboard!C:C,Blackboard!E:E)</f>
        <v>777644757</v>
      </c>
      <c r="D13" s="10"/>
      <c r="F13" s="52">
        <f>_xlfn.XLOOKUP(B13,Blackboard!C:C,Blackboard!AE:AE)</f>
        <v>87.5</v>
      </c>
      <c r="G13" s="52">
        <f>_xlfn.XLOOKUP(B13,Blackboard!C:C,Blackboard!AF:AF)</f>
        <v>94.166666666666671</v>
      </c>
      <c r="H13" s="15">
        <f>_xlfn.XLOOKUP(B13,Blackboard!C:C,Blackboard!AG:AG)</f>
        <v>92</v>
      </c>
      <c r="I13" s="52">
        <f>_xlfn.XLOOKUP(B13,Blackboard!C:C,Blackboard!AJ:AJ)</f>
        <v>76.388883333333325</v>
      </c>
      <c r="J13" s="15">
        <f>_xlfn.XLOOKUP(B13,Blackboard!C:C,Blackboard!AI:AI)</f>
        <v>79.411764705882348</v>
      </c>
      <c r="K13" s="57">
        <v>1</v>
      </c>
      <c r="L13" s="20">
        <v>0</v>
      </c>
      <c r="M13" s="20"/>
      <c r="N13" s="20">
        <f t="shared" si="1"/>
        <v>87.255063970588225</v>
      </c>
      <c r="O13" s="9" t="str">
        <f t="shared" si="2"/>
        <v>B+</v>
      </c>
      <c r="P13" s="11" t="s">
        <v>311</v>
      </c>
      <c r="R13" s="55">
        <v>72</v>
      </c>
      <c r="S13" s="19" t="s">
        <v>2</v>
      </c>
      <c r="T13" s="18">
        <f t="shared" si="3"/>
        <v>0</v>
      </c>
      <c r="Y13" s="59" t="s">
        <v>320</v>
      </c>
      <c r="Z13" s="59" t="s">
        <v>308</v>
      </c>
    </row>
    <row r="14" spans="1:26" s="11" customFormat="1" ht="13" x14ac:dyDescent="0.3">
      <c r="A14" s="11">
        <f>1+A13</f>
        <v>10</v>
      </c>
      <c r="B14" s="11" t="str">
        <f>Blackboard!C11</f>
        <v>Chi, Oscar</v>
      </c>
      <c r="C14" s="21">
        <f>_xlfn.XLOOKUP(B14,Blackboard!C:C,Blackboard!E:E)</f>
        <v>201636687</v>
      </c>
      <c r="D14" s="10"/>
      <c r="F14" s="52">
        <f>_xlfn.XLOOKUP(B14,Blackboard!C:C,Blackboard!AE:AE)</f>
        <v>91.5625</v>
      </c>
      <c r="G14" s="52">
        <f>_xlfn.XLOOKUP(B14,Blackboard!C:C,Blackboard!AF:AF)</f>
        <v>95.333333333333329</v>
      </c>
      <c r="H14" s="15">
        <f>_xlfn.XLOOKUP(B14,Blackboard!C:C,Blackboard!AG:AG)</f>
        <v>87</v>
      </c>
      <c r="I14" s="52">
        <f>_xlfn.XLOOKUP(B14,Blackboard!C:C,Blackboard!AJ:AJ)</f>
        <v>100</v>
      </c>
      <c r="J14" s="15">
        <f>_xlfn.XLOOKUP(B14,Blackboard!C:C,Blackboard!AI:AI)</f>
        <v>48.352941176470587</v>
      </c>
      <c r="K14" s="20">
        <v>0</v>
      </c>
      <c r="L14" s="20">
        <v>0</v>
      </c>
      <c r="M14" s="20"/>
      <c r="N14" s="20">
        <f t="shared" si="1"/>
        <v>89.609252450980392</v>
      </c>
      <c r="O14" s="9" t="str">
        <f t="shared" si="2"/>
        <v>B+</v>
      </c>
      <c r="R14" s="55">
        <v>77</v>
      </c>
      <c r="S14" s="19" t="s">
        <v>305</v>
      </c>
      <c r="T14" s="18">
        <f t="shared" si="3"/>
        <v>2</v>
      </c>
      <c r="Y14" s="59" t="s">
        <v>321</v>
      </c>
      <c r="Z14" s="59" t="s">
        <v>308</v>
      </c>
    </row>
    <row r="15" spans="1:26" s="11" customFormat="1" ht="13" x14ac:dyDescent="0.3">
      <c r="A15" s="11">
        <f t="shared" si="0"/>
        <v>11</v>
      </c>
      <c r="B15" s="11" t="str">
        <f>Blackboard!C12</f>
        <v>Chowdhury, Almir</v>
      </c>
      <c r="C15" s="21">
        <f>_xlfn.XLOOKUP(B15,Blackboard!C:C,Blackboard!E:E)</f>
        <v>916488667</v>
      </c>
      <c r="D15" s="10"/>
      <c r="F15" s="52">
        <f>_xlfn.XLOOKUP(B15,Blackboard!C:C,Blackboard!AE:AE)</f>
        <v>96.5625</v>
      </c>
      <c r="G15" s="52">
        <f>_xlfn.XLOOKUP(B15,Blackboard!C:C,Blackboard!AF:AF)</f>
        <v>95.333333333333329</v>
      </c>
      <c r="H15" s="15">
        <f>_xlfn.XLOOKUP(B15,Blackboard!C:C,Blackboard!AG:AG)</f>
        <v>87</v>
      </c>
      <c r="I15" s="52">
        <f>_xlfn.XLOOKUP(B15,Blackboard!C:C,Blackboard!AJ:AJ)</f>
        <v>91.666666666666657</v>
      </c>
      <c r="J15" s="15">
        <f>_xlfn.XLOOKUP(B15,Blackboard!C:C,Blackboard!AI:AI)</f>
        <v>84.705882352941174</v>
      </c>
      <c r="K15" s="20">
        <v>0</v>
      </c>
      <c r="L15" s="20">
        <v>0</v>
      </c>
      <c r="M15" s="20"/>
      <c r="N15" s="20">
        <f t="shared" si="1"/>
        <v>92.411213235294099</v>
      </c>
      <c r="O15" s="9" t="str">
        <f t="shared" si="2"/>
        <v>A</v>
      </c>
      <c r="R15" s="55">
        <v>80</v>
      </c>
      <c r="S15" s="19" t="s">
        <v>306</v>
      </c>
      <c r="T15" s="18">
        <f t="shared" si="3"/>
        <v>1</v>
      </c>
      <c r="Y15" s="59" t="s">
        <v>322</v>
      </c>
      <c r="Z15" s="59" t="s">
        <v>310</v>
      </c>
    </row>
    <row r="16" spans="1:26" s="11" customFormat="1" ht="13" x14ac:dyDescent="0.3">
      <c r="A16" s="11">
        <f t="shared" si="0"/>
        <v>12</v>
      </c>
      <c r="B16" s="11" t="str">
        <f>Blackboard!C13</f>
        <v>Cotler, Noah</v>
      </c>
      <c r="C16" s="21">
        <f>_xlfn.XLOOKUP(B16,Blackboard!C:C,Blackboard!E:E)</f>
        <v>414422762</v>
      </c>
      <c r="D16" s="10"/>
      <c r="F16" s="52">
        <f>_xlfn.XLOOKUP(B16,Blackboard!C:C,Blackboard!AE:AE)</f>
        <v>78.125</v>
      </c>
      <c r="G16" s="52">
        <f>_xlfn.XLOOKUP(B16,Blackboard!C:C,Blackboard!AF:AF)</f>
        <v>90</v>
      </c>
      <c r="H16" s="15">
        <f>_xlfn.XLOOKUP(B16,Blackboard!C:C,Blackboard!AG:AG)</f>
        <v>100</v>
      </c>
      <c r="I16" s="52">
        <f>_xlfn.XLOOKUP(B16,Blackboard!C:C,Blackboard!AJ:AJ)</f>
        <v>91.666666666666657</v>
      </c>
      <c r="J16" s="15">
        <f>_xlfn.XLOOKUP(B16,Blackboard!C:C,Blackboard!AI:AI)</f>
        <v>84.705882352941174</v>
      </c>
      <c r="K16" s="20">
        <v>0</v>
      </c>
      <c r="L16" s="20">
        <v>0</v>
      </c>
      <c r="M16" s="20"/>
      <c r="N16" s="20">
        <f t="shared" si="1"/>
        <v>88.418504901960773</v>
      </c>
      <c r="O16" s="9" t="str">
        <f t="shared" si="2"/>
        <v>B+</v>
      </c>
      <c r="R16" s="55">
        <v>82</v>
      </c>
      <c r="S16" s="19" t="s">
        <v>307</v>
      </c>
      <c r="T16" s="18">
        <f t="shared" si="3"/>
        <v>2</v>
      </c>
      <c r="Y16" s="59" t="s">
        <v>323</v>
      </c>
      <c r="Z16" s="59" t="s">
        <v>308</v>
      </c>
    </row>
    <row r="17" spans="1:26" s="11" customFormat="1" ht="13" x14ac:dyDescent="0.3">
      <c r="A17" s="11">
        <f t="shared" si="0"/>
        <v>13</v>
      </c>
      <c r="B17" s="11" t="str">
        <f>Blackboard!C14</f>
        <v>Cruz Flores, Miguel</v>
      </c>
      <c r="C17" s="21">
        <f>_xlfn.XLOOKUP(B17,Blackboard!C:C,Blackboard!E:E)</f>
        <v>806326798</v>
      </c>
      <c r="D17" s="10"/>
      <c r="F17" s="52">
        <f>_xlfn.XLOOKUP(B17,Blackboard!C:C,Blackboard!AE:AE)</f>
        <v>90.9375</v>
      </c>
      <c r="G17" s="52">
        <f>_xlfn.XLOOKUP(B17,Blackboard!C:C,Blackboard!AF:AF)</f>
        <v>96</v>
      </c>
      <c r="H17" s="15">
        <f>_xlfn.XLOOKUP(B17,Blackboard!C:C,Blackboard!AG:AG)</f>
        <v>91</v>
      </c>
      <c r="I17" s="52">
        <f>_xlfn.XLOOKUP(B17,Blackboard!C:C,Blackboard!AJ:AJ)</f>
        <v>93</v>
      </c>
      <c r="J17" s="15">
        <f>_xlfn.XLOOKUP(B17,Blackboard!C:C,Blackboard!AI:AI)</f>
        <v>79.411764705882348</v>
      </c>
      <c r="K17" s="20">
        <v>0</v>
      </c>
      <c r="L17" s="20">
        <v>0</v>
      </c>
      <c r="M17" s="20"/>
      <c r="N17" s="20">
        <f t="shared" si="1"/>
        <v>91.575551470588238</v>
      </c>
      <c r="O17" s="9" t="str">
        <f t="shared" si="2"/>
        <v>A-</v>
      </c>
      <c r="R17" s="55">
        <v>87</v>
      </c>
      <c r="S17" s="19" t="s">
        <v>308</v>
      </c>
      <c r="T17" s="18">
        <f t="shared" si="3"/>
        <v>12</v>
      </c>
      <c r="Y17" s="59" t="s">
        <v>324</v>
      </c>
      <c r="Z17" s="59" t="s">
        <v>309</v>
      </c>
    </row>
    <row r="18" spans="1:26" s="11" customFormat="1" ht="13" x14ac:dyDescent="0.3">
      <c r="A18" s="11">
        <f t="shared" si="0"/>
        <v>14</v>
      </c>
      <c r="B18" s="11" t="str">
        <f>Blackboard!C15</f>
        <v>Diallo, Alpha</v>
      </c>
      <c r="C18" s="21">
        <f>_xlfn.XLOOKUP(B18,Blackboard!C:C,Blackboard!E:E)</f>
        <v>796894019</v>
      </c>
      <c r="D18" s="10"/>
      <c r="F18" s="52">
        <f>_xlfn.XLOOKUP(B18,Blackboard!C:C,Blackboard!AE:AE)</f>
        <v>84.6875</v>
      </c>
      <c r="G18" s="52">
        <f>_xlfn.XLOOKUP(B18,Blackboard!C:C,Blackboard!AF:AF)</f>
        <v>97.083333333333329</v>
      </c>
      <c r="H18" s="15">
        <f>_xlfn.XLOOKUP(B18,Blackboard!C:C,Blackboard!AG:AG)</f>
        <v>85</v>
      </c>
      <c r="I18" s="52">
        <f>_xlfn.XLOOKUP(B18,Blackboard!C:C,Blackboard!AJ:AJ)</f>
        <v>95</v>
      </c>
      <c r="J18" s="15">
        <f>_xlfn.XLOOKUP(B18,Blackboard!C:C,Blackboard!AI:AI)</f>
        <v>95</v>
      </c>
      <c r="K18" s="20">
        <v>0</v>
      </c>
      <c r="L18" s="20">
        <v>0</v>
      </c>
      <c r="M18" s="20"/>
      <c r="N18" s="20">
        <f t="shared" si="1"/>
        <v>91.442708333333329</v>
      </c>
      <c r="O18" s="9" t="str">
        <f t="shared" si="2"/>
        <v>A-</v>
      </c>
      <c r="R18" s="55">
        <v>90</v>
      </c>
      <c r="S18" s="19" t="s">
        <v>309</v>
      </c>
      <c r="T18" s="18">
        <f t="shared" si="3"/>
        <v>11</v>
      </c>
      <c r="Y18" s="59" t="s">
        <v>325</v>
      </c>
      <c r="Z18" s="59" t="s">
        <v>310</v>
      </c>
    </row>
    <row r="19" spans="1:26" s="11" customFormat="1" ht="13" x14ac:dyDescent="0.3">
      <c r="A19" s="11">
        <f t="shared" si="0"/>
        <v>15</v>
      </c>
      <c r="B19" s="11" t="str">
        <f>Blackboard!C16</f>
        <v>DiSalvo, Lucy</v>
      </c>
      <c r="C19" s="21">
        <f>_xlfn.XLOOKUP(B19,Blackboard!C:C,Blackboard!E:E)</f>
        <v>351078168</v>
      </c>
      <c r="D19" s="10"/>
      <c r="F19" s="52">
        <f>_xlfn.XLOOKUP(B19,Blackboard!C:C,Blackboard!AE:AE)</f>
        <v>97.5</v>
      </c>
      <c r="G19" s="52">
        <f>_xlfn.XLOOKUP(B19,Blackboard!C:C,Blackboard!AF:AF)</f>
        <v>95.416666666666671</v>
      </c>
      <c r="H19" s="15">
        <f>_xlfn.XLOOKUP(B19,Blackboard!C:C,Blackboard!AG:AG)</f>
        <v>100</v>
      </c>
      <c r="I19" s="52">
        <f>_xlfn.XLOOKUP(B19,Blackboard!C:C,Blackboard!AJ:AJ)</f>
        <v>86.805549999999997</v>
      </c>
      <c r="J19" s="15">
        <f>_xlfn.XLOOKUP(B19,Blackboard!C:C,Blackboard!AI:AI)</f>
        <v>96</v>
      </c>
      <c r="K19" s="20">
        <v>0</v>
      </c>
      <c r="L19" s="20">
        <v>0</v>
      </c>
      <c r="M19" s="20"/>
      <c r="N19" s="20">
        <f t="shared" si="1"/>
        <v>94.530554166666661</v>
      </c>
      <c r="O19" s="9" t="str">
        <f t="shared" si="2"/>
        <v>A</v>
      </c>
      <c r="R19" s="55">
        <v>92</v>
      </c>
      <c r="S19" s="19" t="s">
        <v>310</v>
      </c>
      <c r="T19" s="18">
        <f t="shared" si="3"/>
        <v>34</v>
      </c>
      <c r="Y19" s="59" t="s">
        <v>326</v>
      </c>
      <c r="Z19" s="59" t="s">
        <v>309</v>
      </c>
    </row>
    <row r="20" spans="1:26" s="11" customFormat="1" ht="13" x14ac:dyDescent="0.3">
      <c r="A20" s="11">
        <f t="shared" si="0"/>
        <v>16</v>
      </c>
      <c r="B20" s="11" t="str">
        <f>Blackboard!C17</f>
        <v>Espinoza, Jair</v>
      </c>
      <c r="C20" s="21">
        <f>_xlfn.XLOOKUP(B20,Blackboard!C:C,Blackboard!E:E)</f>
        <v>621468406</v>
      </c>
      <c r="D20" s="10"/>
      <c r="F20" s="52">
        <f>_xlfn.XLOOKUP(B20,Blackboard!C:C,Blackboard!AE:AE)</f>
        <v>93.125</v>
      </c>
      <c r="G20" s="52">
        <f>_xlfn.XLOOKUP(B20,Blackboard!C:C,Blackboard!AF:AF)</f>
        <v>98.75</v>
      </c>
      <c r="H20" s="15">
        <f>_xlfn.XLOOKUP(B20,Blackboard!C:C,Blackboard!AG:AG)</f>
        <v>100</v>
      </c>
      <c r="I20" s="52">
        <f>_xlfn.XLOOKUP(B20,Blackboard!C:C,Blackboard!AJ:AJ)</f>
        <v>91.666666666666657</v>
      </c>
      <c r="J20" s="15">
        <f>_xlfn.XLOOKUP(B20,Blackboard!C:C,Blackboard!AI:AI)</f>
        <v>74.82352941176471</v>
      </c>
      <c r="K20" s="20">
        <v>0</v>
      </c>
      <c r="L20" s="20">
        <v>0</v>
      </c>
      <c r="M20" s="20"/>
      <c r="N20" s="20">
        <f t="shared" si="1"/>
        <v>93.36776960784313</v>
      </c>
      <c r="O20" s="9" t="str">
        <f t="shared" si="2"/>
        <v>A</v>
      </c>
      <c r="Y20" s="59" t="s">
        <v>327</v>
      </c>
      <c r="Z20" s="59" t="s">
        <v>310</v>
      </c>
    </row>
    <row r="21" spans="1:26" s="11" customFormat="1" ht="13" x14ac:dyDescent="0.3">
      <c r="A21" s="11">
        <f t="shared" si="0"/>
        <v>17</v>
      </c>
      <c r="B21" s="11" t="str">
        <f>Blackboard!C18</f>
        <v>Ferrari, Bennett</v>
      </c>
      <c r="C21" s="21">
        <f>_xlfn.XLOOKUP(B21,Blackboard!C:C,Blackboard!E:E)</f>
        <v>905159196</v>
      </c>
      <c r="D21" s="10"/>
      <c r="F21" s="52">
        <f>_xlfn.XLOOKUP(B21,Blackboard!C:C,Blackboard!AE:AE)</f>
        <v>87.5</v>
      </c>
      <c r="G21" s="52">
        <f>_xlfn.XLOOKUP(B21,Blackboard!C:C,Blackboard!AF:AF)</f>
        <v>93.75</v>
      </c>
      <c r="H21" s="15">
        <f>_xlfn.XLOOKUP(B21,Blackboard!C:C,Blackboard!AG:AG)</f>
        <v>100</v>
      </c>
      <c r="I21" s="52">
        <f>_xlfn.XLOOKUP(B21,Blackboard!C:C,Blackboard!AJ:AJ)</f>
        <v>93</v>
      </c>
      <c r="J21" s="15">
        <f>_xlfn.XLOOKUP(B21,Blackboard!C:C,Blackboard!AI:AI)</f>
        <v>79.411764705882348</v>
      </c>
      <c r="K21" s="20">
        <v>0</v>
      </c>
      <c r="L21" s="20">
        <v>0</v>
      </c>
      <c r="M21" s="20"/>
      <c r="N21" s="20">
        <f t="shared" si="1"/>
        <v>91.503676470588232</v>
      </c>
      <c r="O21" s="9" t="str">
        <f t="shared" si="2"/>
        <v>A-</v>
      </c>
      <c r="Y21" s="59" t="s">
        <v>328</v>
      </c>
      <c r="Z21" s="59" t="s">
        <v>309</v>
      </c>
    </row>
    <row r="22" spans="1:26" s="11" customFormat="1" ht="13" x14ac:dyDescent="0.3">
      <c r="A22" s="11">
        <f t="shared" si="0"/>
        <v>18</v>
      </c>
      <c r="B22" s="11" t="str">
        <f>Blackboard!C19</f>
        <v>Gorman, John</v>
      </c>
      <c r="C22" s="21">
        <f>_xlfn.XLOOKUP(B22,Blackboard!C:C,Blackboard!E:E)</f>
        <v>914762638</v>
      </c>
      <c r="D22" s="10"/>
      <c r="F22" s="52">
        <f>_xlfn.XLOOKUP(B22,Blackboard!C:C,Blackboard!AE:AE)</f>
        <v>96.25</v>
      </c>
      <c r="G22" s="52">
        <f>_xlfn.XLOOKUP(B22,Blackboard!C:C,Blackboard!AF:AF)</f>
        <v>95.416666666666671</v>
      </c>
      <c r="H22" s="15">
        <f>_xlfn.XLOOKUP(B22,Blackboard!C:C,Blackboard!AG:AG)</f>
        <v>91</v>
      </c>
      <c r="I22" s="52">
        <f>_xlfn.XLOOKUP(B22,Blackboard!C:C,Blackboard!AJ:AJ)</f>
        <v>100</v>
      </c>
      <c r="J22" s="15">
        <f>_xlfn.XLOOKUP(B22,Blackboard!C:C,Blackboard!AI:AI)</f>
        <v>79.411764705882348</v>
      </c>
      <c r="K22" s="20">
        <v>0</v>
      </c>
      <c r="L22" s="20">
        <v>0</v>
      </c>
      <c r="M22" s="20"/>
      <c r="N22" s="20">
        <f t="shared" si="1"/>
        <v>94.507843137254895</v>
      </c>
      <c r="O22" s="9" t="str">
        <f t="shared" si="2"/>
        <v>A</v>
      </c>
      <c r="Y22" s="59" t="s">
        <v>329</v>
      </c>
      <c r="Z22" s="59" t="s">
        <v>310</v>
      </c>
    </row>
    <row r="23" spans="1:26" s="11" customFormat="1" ht="13" x14ac:dyDescent="0.3">
      <c r="A23" s="11">
        <f t="shared" si="0"/>
        <v>19</v>
      </c>
      <c r="B23" s="11" t="str">
        <f>Blackboard!C20</f>
        <v>Jing, Tianyiming</v>
      </c>
      <c r="C23" s="21">
        <f>_xlfn.XLOOKUP(B23,Blackboard!C:C,Blackboard!E:E)</f>
        <v>684496003</v>
      </c>
      <c r="D23" s="10"/>
      <c r="F23" s="52">
        <f>_xlfn.XLOOKUP(B23,Blackboard!C:C,Blackboard!AE:AE)</f>
        <v>97.5</v>
      </c>
      <c r="G23" s="52">
        <f>_xlfn.XLOOKUP(B23,Blackboard!C:C,Blackboard!AF:AF)</f>
        <v>94.166666666666671</v>
      </c>
      <c r="H23" s="15">
        <f>_xlfn.XLOOKUP(B23,Blackboard!C:C,Blackboard!AG:AG)</f>
        <v>92</v>
      </c>
      <c r="I23" s="52">
        <f>_xlfn.XLOOKUP(B23,Blackboard!C:C,Blackboard!AJ:AJ)</f>
        <v>93</v>
      </c>
      <c r="J23" s="15">
        <f>_xlfn.XLOOKUP(B23,Blackboard!C:C,Blackboard!AI:AI)</f>
        <v>84.705882352941174</v>
      </c>
      <c r="K23" s="20">
        <v>0</v>
      </c>
      <c r="L23" s="20">
        <v>0</v>
      </c>
      <c r="M23" s="20"/>
      <c r="N23" s="20">
        <f t="shared" si="1"/>
        <v>93.437254901960785</v>
      </c>
      <c r="O23" s="9" t="str">
        <f t="shared" si="2"/>
        <v>A</v>
      </c>
      <c r="Y23" s="59" t="s">
        <v>330</v>
      </c>
      <c r="Z23" s="59" t="s">
        <v>310</v>
      </c>
    </row>
    <row r="24" spans="1:26" s="11" customFormat="1" ht="13" x14ac:dyDescent="0.3">
      <c r="A24" s="11">
        <f t="shared" si="0"/>
        <v>20</v>
      </c>
      <c r="B24" s="11" t="str">
        <f>Blackboard!C21</f>
        <v>Kaaiakamanu, Lauren</v>
      </c>
      <c r="C24" s="21">
        <f>_xlfn.XLOOKUP(B24,Blackboard!C:C,Blackboard!E:E)</f>
        <v>503980828</v>
      </c>
      <c r="D24" s="10"/>
      <c r="F24" s="52">
        <f>_xlfn.XLOOKUP(B24,Blackboard!C:C,Blackboard!AE:AE)</f>
        <v>89.6875</v>
      </c>
      <c r="G24" s="52">
        <f>_xlfn.XLOOKUP(B24,Blackboard!C:C,Blackboard!AF:AF)</f>
        <v>96</v>
      </c>
      <c r="H24" s="15">
        <f>_xlfn.XLOOKUP(B24,Blackboard!C:C,Blackboard!AG:AG)</f>
        <v>91</v>
      </c>
      <c r="I24" s="52">
        <f>_xlfn.XLOOKUP(B24,Blackboard!C:C,Blackboard!AJ:AJ)</f>
        <v>80</v>
      </c>
      <c r="J24" s="15">
        <f>_xlfn.XLOOKUP(B24,Blackboard!C:C,Blackboard!AI:AI)</f>
        <v>74.82352941176471</v>
      </c>
      <c r="K24" s="20">
        <v>0</v>
      </c>
      <c r="L24" s="20">
        <v>0</v>
      </c>
      <c r="M24" s="20"/>
      <c r="N24" s="20">
        <f t="shared" si="1"/>
        <v>87.554227941176478</v>
      </c>
      <c r="O24" s="9" t="str">
        <f t="shared" si="2"/>
        <v>B+</v>
      </c>
      <c r="Y24" s="59" t="s">
        <v>331</v>
      </c>
      <c r="Z24" s="59" t="s">
        <v>308</v>
      </c>
    </row>
    <row r="25" spans="1:26" s="11" customFormat="1" ht="13" x14ac:dyDescent="0.3">
      <c r="A25" s="11">
        <f t="shared" si="0"/>
        <v>21</v>
      </c>
      <c r="B25" s="11" t="str">
        <f>Blackboard!C22</f>
        <v>Kalam, Nahid</v>
      </c>
      <c r="C25" s="21">
        <f>_xlfn.XLOOKUP(B25,Blackboard!C:C,Blackboard!E:E)</f>
        <v>528005273</v>
      </c>
      <c r="D25" s="10"/>
      <c r="F25" s="52">
        <f>_xlfn.XLOOKUP(B25,Blackboard!C:C,Blackboard!AE:AE)</f>
        <v>94.375</v>
      </c>
      <c r="G25" s="52">
        <f>_xlfn.XLOOKUP(B25,Blackboard!C:C,Blackboard!AF:AF)</f>
        <v>98.75</v>
      </c>
      <c r="H25" s="15">
        <f>_xlfn.XLOOKUP(B25,Blackboard!C:C,Blackboard!AG:AG)</f>
        <v>94</v>
      </c>
      <c r="I25" s="52">
        <f>_xlfn.XLOOKUP(B25,Blackboard!C:C,Blackboard!AJ:AJ)</f>
        <v>95</v>
      </c>
      <c r="J25" s="15">
        <f>_xlfn.XLOOKUP(B25,Blackboard!C:C,Blackboard!AI:AI)</f>
        <v>100</v>
      </c>
      <c r="K25" s="20">
        <v>0</v>
      </c>
      <c r="L25" s="20">
        <v>0</v>
      </c>
      <c r="M25" s="20"/>
      <c r="N25" s="20">
        <f t="shared" si="1"/>
        <v>96.131249999999994</v>
      </c>
      <c r="O25" s="9" t="str">
        <f t="shared" si="2"/>
        <v>A</v>
      </c>
      <c r="Y25" s="59" t="s">
        <v>332</v>
      </c>
      <c r="Z25" s="59" t="s">
        <v>310</v>
      </c>
    </row>
    <row r="26" spans="1:26" s="11" customFormat="1" ht="13" x14ac:dyDescent="0.3">
      <c r="A26" s="11">
        <f t="shared" si="0"/>
        <v>22</v>
      </c>
      <c r="B26" s="11" t="str">
        <f>Blackboard!C23</f>
        <v>Kaufman, Maxwell</v>
      </c>
      <c r="C26" s="21">
        <f>_xlfn.XLOOKUP(B26,Blackboard!C:C,Blackboard!E:E)</f>
        <v>554680941</v>
      </c>
      <c r="D26" s="10"/>
      <c r="F26" s="52">
        <f>_xlfn.XLOOKUP(B26,Blackboard!C:C,Blackboard!AE:AE)</f>
        <v>86.375</v>
      </c>
      <c r="G26" s="52">
        <f>_xlfn.XLOOKUP(B26,Blackboard!C:C,Blackboard!AF:AF)</f>
        <v>90</v>
      </c>
      <c r="H26" s="15">
        <f>_xlfn.XLOOKUP(B26,Blackboard!C:C,Blackboard!AG:AG)</f>
        <v>100</v>
      </c>
      <c r="I26" s="52">
        <f>_xlfn.XLOOKUP(B26,Blackboard!C:C,Blackboard!AJ:AJ)</f>
        <v>93.75</v>
      </c>
      <c r="J26" s="15">
        <f>_xlfn.XLOOKUP(B26,Blackboard!C:C,Blackboard!AI:AI)</f>
        <v>52.941176470588239</v>
      </c>
      <c r="K26" s="20">
        <v>0</v>
      </c>
      <c r="L26" s="20">
        <v>0</v>
      </c>
      <c r="M26" s="20"/>
      <c r="N26" s="20">
        <f t="shared" si="1"/>
        <v>87.825367647058826</v>
      </c>
      <c r="O26" s="9" t="str">
        <f t="shared" si="2"/>
        <v>B+</v>
      </c>
      <c r="Y26" s="59" t="s">
        <v>333</v>
      </c>
      <c r="Z26" s="59" t="s">
        <v>308</v>
      </c>
    </row>
    <row r="27" spans="1:26" s="11" customFormat="1" ht="13" x14ac:dyDescent="0.3">
      <c r="A27" s="11">
        <f t="shared" si="0"/>
        <v>23</v>
      </c>
      <c r="B27" s="11" t="str">
        <f>Blackboard!C24</f>
        <v>Koshy, Joshua</v>
      </c>
      <c r="C27" s="21">
        <f>_xlfn.XLOOKUP(B27,Blackboard!C:C,Blackboard!E:E)</f>
        <v>565601863</v>
      </c>
      <c r="D27" s="10"/>
      <c r="F27" s="52">
        <f>_xlfn.XLOOKUP(B27,Blackboard!C:C,Blackboard!AE:AE)</f>
        <v>93.75</v>
      </c>
      <c r="G27" s="52">
        <f>_xlfn.XLOOKUP(B27,Blackboard!C:C,Blackboard!AF:AF)</f>
        <v>95.416666666666671</v>
      </c>
      <c r="H27" s="15">
        <f>_xlfn.XLOOKUP(B27,Blackboard!C:C,Blackboard!AG:AG)</f>
        <v>84</v>
      </c>
      <c r="I27" s="52">
        <f>_xlfn.XLOOKUP(B27,Blackboard!C:C,Blackboard!AJ:AJ)</f>
        <v>100</v>
      </c>
      <c r="J27" s="15">
        <f>_xlfn.XLOOKUP(B27,Blackboard!C:C,Blackboard!AI:AI)</f>
        <v>95</v>
      </c>
      <c r="K27" s="20">
        <v>0</v>
      </c>
      <c r="L27" s="20">
        <v>0</v>
      </c>
      <c r="M27" s="20"/>
      <c r="N27" s="20">
        <f t="shared" si="1"/>
        <v>94.39166666666668</v>
      </c>
      <c r="O27" s="9" t="str">
        <f t="shared" si="2"/>
        <v>A</v>
      </c>
      <c r="Y27" s="59" t="s">
        <v>334</v>
      </c>
      <c r="Z27" s="59" t="s">
        <v>310</v>
      </c>
    </row>
    <row r="28" spans="1:26" s="11" customFormat="1" ht="13" x14ac:dyDescent="0.3">
      <c r="A28" s="11">
        <f t="shared" si="0"/>
        <v>24</v>
      </c>
      <c r="B28" s="11" t="str">
        <f>Blackboard!C25</f>
        <v>Kurumbang, Miksam</v>
      </c>
      <c r="C28" s="21">
        <f>_xlfn.XLOOKUP(B28,Blackboard!C:C,Blackboard!E:E)</f>
        <v>623422934</v>
      </c>
      <c r="D28" s="10"/>
      <c r="F28" s="52">
        <f>_xlfn.XLOOKUP(B28,Blackboard!C:C,Blackboard!AE:AE)</f>
        <v>89.6875</v>
      </c>
      <c r="G28" s="52">
        <f>_xlfn.XLOOKUP(B28,Blackboard!C:C,Blackboard!AF:AF)</f>
        <v>90</v>
      </c>
      <c r="H28" s="15">
        <f>_xlfn.XLOOKUP(B28,Blackboard!C:C,Blackboard!AG:AG)</f>
        <v>100</v>
      </c>
      <c r="I28" s="52">
        <f>_xlfn.XLOOKUP(B28,Blackboard!C:C,Blackboard!AJ:AJ)</f>
        <v>91.666666666666657</v>
      </c>
      <c r="J28" s="15">
        <f>_xlfn.XLOOKUP(B28,Blackboard!C:C,Blackboard!AI:AI)</f>
        <v>79.411764705882348</v>
      </c>
      <c r="K28" s="20">
        <v>0</v>
      </c>
      <c r="L28" s="20">
        <v>0</v>
      </c>
      <c r="M28" s="20"/>
      <c r="N28" s="20">
        <f t="shared" si="1"/>
        <v>90.779718137254889</v>
      </c>
      <c r="O28" s="9" t="str">
        <f t="shared" si="2"/>
        <v>A-</v>
      </c>
      <c r="Y28" s="59" t="s">
        <v>335</v>
      </c>
      <c r="Z28" s="59" t="s">
        <v>309</v>
      </c>
    </row>
    <row r="29" spans="1:26" s="11" customFormat="1" ht="13" x14ac:dyDescent="0.3">
      <c r="A29" s="11">
        <f t="shared" si="0"/>
        <v>25</v>
      </c>
      <c r="B29" s="11" t="str">
        <f>Blackboard!C26</f>
        <v>Lang, Felix</v>
      </c>
      <c r="C29" s="21">
        <f>_xlfn.XLOOKUP(B29,Blackboard!C:C,Blackboard!E:E)</f>
        <v>496661646</v>
      </c>
      <c r="D29" s="10"/>
      <c r="F29" s="52">
        <f>_xlfn.XLOOKUP(B29,Blackboard!C:C,Blackboard!AE:AE)</f>
        <v>89.0625</v>
      </c>
      <c r="G29" s="52">
        <f>_xlfn.XLOOKUP(B29,Blackboard!C:C,Blackboard!AF:AF)</f>
        <v>90</v>
      </c>
      <c r="H29" s="15">
        <f>_xlfn.XLOOKUP(B29,Blackboard!C:C,Blackboard!AG:AG)</f>
        <v>99</v>
      </c>
      <c r="I29" s="52">
        <f>_xlfn.XLOOKUP(B29,Blackboard!C:C,Blackboard!AJ:AJ)</f>
        <v>88</v>
      </c>
      <c r="J29" s="15">
        <f>_xlfn.XLOOKUP(B29,Blackboard!C:C,Blackboard!AI:AI)</f>
        <v>79.117647058823522</v>
      </c>
      <c r="K29" s="20">
        <v>0</v>
      </c>
      <c r="L29" s="20">
        <v>0</v>
      </c>
      <c r="M29" s="20"/>
      <c r="N29" s="20">
        <f t="shared" si="1"/>
        <v>89.527389705882342</v>
      </c>
      <c r="O29" s="9" t="str">
        <f t="shared" si="2"/>
        <v>B+</v>
      </c>
      <c r="Y29" s="59" t="s">
        <v>336</v>
      </c>
      <c r="Z29" s="59" t="s">
        <v>308</v>
      </c>
    </row>
    <row r="30" spans="1:26" s="11" customFormat="1" ht="13" x14ac:dyDescent="0.3">
      <c r="A30" s="11">
        <f t="shared" si="0"/>
        <v>26</v>
      </c>
      <c r="B30" s="11" t="str">
        <f>Blackboard!C27</f>
        <v>Li, Donghao</v>
      </c>
      <c r="C30" s="21">
        <f>_xlfn.XLOOKUP(B30,Blackboard!C:C,Blackboard!E:E)</f>
        <v>304450676</v>
      </c>
      <c r="D30" s="10"/>
      <c r="F30" s="52">
        <f>_xlfn.XLOOKUP(B30,Blackboard!C:C,Blackboard!AE:AE)</f>
        <v>86.875</v>
      </c>
      <c r="G30" s="52">
        <f>_xlfn.XLOOKUP(B30,Blackboard!C:C,Blackboard!AF:AF)</f>
        <v>93</v>
      </c>
      <c r="H30" s="15">
        <f>_xlfn.XLOOKUP(B30,Blackboard!C:C,Blackboard!AG:AG)</f>
        <v>95</v>
      </c>
      <c r="I30" s="52">
        <f>_xlfn.XLOOKUP(B30,Blackboard!C:C,Blackboard!AJ:AJ)</f>
        <v>95</v>
      </c>
      <c r="J30" s="15">
        <f>_xlfn.XLOOKUP(B30,Blackboard!C:C,Blackboard!AI:AI)</f>
        <v>63.529411764705891</v>
      </c>
      <c r="K30" s="20">
        <v>0</v>
      </c>
      <c r="L30" s="20">
        <v>0</v>
      </c>
      <c r="M30" s="20"/>
      <c r="N30" s="20">
        <f t="shared" si="1"/>
        <v>89.321691176470594</v>
      </c>
      <c r="O30" s="9" t="str">
        <f t="shared" si="2"/>
        <v>B+</v>
      </c>
      <c r="Y30" s="59" t="s">
        <v>337</v>
      </c>
      <c r="Z30" s="59" t="s">
        <v>308</v>
      </c>
    </row>
    <row r="31" spans="1:26" s="11" customFormat="1" ht="13" x14ac:dyDescent="0.3">
      <c r="A31" s="11">
        <f t="shared" si="0"/>
        <v>27</v>
      </c>
      <c r="B31" s="11" t="str">
        <f>Blackboard!C28</f>
        <v>Li, Linfeng</v>
      </c>
      <c r="C31" s="21">
        <f>_xlfn.XLOOKUP(B31,Blackboard!C:C,Blackboard!E:E)</f>
        <v>457924766</v>
      </c>
      <c r="D31" s="10"/>
      <c r="F31" s="52">
        <f>_xlfn.XLOOKUP(B31,Blackboard!C:C,Blackboard!AE:AE)</f>
        <v>75.625</v>
      </c>
      <c r="G31" s="52">
        <f>_xlfn.XLOOKUP(B31,Blackboard!C:C,Blackboard!AF:AF)</f>
        <v>96</v>
      </c>
      <c r="H31" s="15">
        <f>_xlfn.XLOOKUP(B31,Blackboard!C:C,Blackboard!AG:AG)</f>
        <v>91</v>
      </c>
      <c r="I31" s="52">
        <f>_xlfn.XLOOKUP(B31,Blackboard!C:C,Blackboard!AJ:AJ)</f>
        <v>97</v>
      </c>
      <c r="J31" s="15">
        <f>_xlfn.XLOOKUP(B31,Blackboard!C:C,Blackboard!AI:AI)</f>
        <v>96</v>
      </c>
      <c r="K31" s="20">
        <v>0</v>
      </c>
      <c r="L31" s="20">
        <v>0</v>
      </c>
      <c r="M31" s="20"/>
      <c r="N31" s="20">
        <f t="shared" si="1"/>
        <v>90.40625</v>
      </c>
      <c r="O31" s="9" t="str">
        <f t="shared" si="2"/>
        <v>A-</v>
      </c>
      <c r="Y31" s="59" t="s">
        <v>338</v>
      </c>
      <c r="Z31" s="59" t="s">
        <v>309</v>
      </c>
    </row>
    <row r="32" spans="1:26" s="11" customFormat="1" ht="13" x14ac:dyDescent="0.3">
      <c r="A32" s="11">
        <f t="shared" si="0"/>
        <v>28</v>
      </c>
      <c r="B32" s="11" t="str">
        <f>Blackboard!C29</f>
        <v>Lin, Aaron</v>
      </c>
      <c r="C32" s="21">
        <f>_xlfn.XLOOKUP(B32,Blackboard!C:C,Blackboard!E:E)</f>
        <v>657821504</v>
      </c>
      <c r="D32" s="10"/>
      <c r="F32" s="52">
        <f>_xlfn.XLOOKUP(B32,Blackboard!C:C,Blackboard!AE:AE)</f>
        <v>92.1875</v>
      </c>
      <c r="G32" s="52">
        <f>_xlfn.XLOOKUP(B32,Blackboard!C:C,Blackboard!AF:AF)</f>
        <v>97.083333333333329</v>
      </c>
      <c r="H32" s="15">
        <f>_xlfn.XLOOKUP(B32,Blackboard!C:C,Blackboard!AG:AG)</f>
        <v>85</v>
      </c>
      <c r="I32" s="52">
        <f>_xlfn.XLOOKUP(B32,Blackboard!C:C,Blackboard!AJ:AJ)</f>
        <v>91.666666666666657</v>
      </c>
      <c r="J32" s="15">
        <f>_xlfn.XLOOKUP(B32,Blackboard!C:C,Blackboard!AI:AI)</f>
        <v>68.529411764705884</v>
      </c>
      <c r="K32" s="20">
        <v>0</v>
      </c>
      <c r="L32" s="20">
        <v>0</v>
      </c>
      <c r="M32" s="20"/>
      <c r="N32" s="20">
        <f t="shared" si="1"/>
        <v>89.837316176470594</v>
      </c>
      <c r="O32" s="9" t="str">
        <f t="shared" si="2"/>
        <v>B+</v>
      </c>
      <c r="Y32" s="59" t="s">
        <v>339</v>
      </c>
      <c r="Z32" s="59" t="s">
        <v>308</v>
      </c>
    </row>
    <row r="33" spans="1:26" s="11" customFormat="1" ht="13" x14ac:dyDescent="0.3">
      <c r="A33" s="11">
        <f t="shared" si="0"/>
        <v>29</v>
      </c>
      <c r="B33" s="11" t="str">
        <f>Blackboard!C30</f>
        <v>Lin, Kevin</v>
      </c>
      <c r="C33" s="21">
        <f>_xlfn.XLOOKUP(B33,Blackboard!C:C,Blackboard!E:E)</f>
        <v>752170780</v>
      </c>
      <c r="D33" s="10"/>
      <c r="F33" s="52">
        <f>_xlfn.XLOOKUP(B33,Blackboard!C:C,Blackboard!AE:AE)</f>
        <v>84.6875</v>
      </c>
      <c r="G33" s="52">
        <f>_xlfn.XLOOKUP(B33,Blackboard!C:C,Blackboard!AF:AF)</f>
        <v>95.416666666666671</v>
      </c>
      <c r="H33" s="15">
        <f>_xlfn.XLOOKUP(B33,Blackboard!C:C,Blackboard!AG:AG)</f>
        <v>84</v>
      </c>
      <c r="I33" s="52">
        <f>_xlfn.XLOOKUP(B33,Blackboard!C:C,Blackboard!AJ:AJ)</f>
        <v>98</v>
      </c>
      <c r="J33" s="15">
        <f>_xlfn.XLOOKUP(B33,Blackboard!C:C,Blackboard!AI:AI)</f>
        <v>84.705882352941174</v>
      </c>
      <c r="K33" s="20">
        <v>0</v>
      </c>
      <c r="L33" s="20">
        <v>0</v>
      </c>
      <c r="M33" s="20"/>
      <c r="N33" s="20">
        <f t="shared" si="1"/>
        <v>90.596629901960796</v>
      </c>
      <c r="O33" s="9" t="str">
        <f t="shared" si="2"/>
        <v>A-</v>
      </c>
      <c r="Y33" s="59" t="s">
        <v>340</v>
      </c>
      <c r="Z33" s="59" t="s">
        <v>309</v>
      </c>
    </row>
    <row r="34" spans="1:26" s="11" customFormat="1" ht="13" x14ac:dyDescent="0.3">
      <c r="A34" s="11">
        <f t="shared" si="0"/>
        <v>30</v>
      </c>
      <c r="B34" s="11" t="str">
        <f>Blackboard!C31</f>
        <v>Liu, Joshua</v>
      </c>
      <c r="C34" s="21">
        <f>_xlfn.XLOOKUP(B34,Blackboard!C:C,Blackboard!E:E)</f>
        <v>871478868</v>
      </c>
      <c r="D34" s="10"/>
      <c r="F34" s="52">
        <f>_xlfn.XLOOKUP(B34,Blackboard!C:C,Blackboard!AE:AE)</f>
        <v>91.5625</v>
      </c>
      <c r="G34" s="52">
        <f>_xlfn.XLOOKUP(B34,Blackboard!C:C,Blackboard!AF:AF)</f>
        <v>95.416666666666671</v>
      </c>
      <c r="H34" s="15">
        <f>_xlfn.XLOOKUP(B34,Blackboard!C:C,Blackboard!AG:AG)</f>
        <v>91</v>
      </c>
      <c r="I34" s="52">
        <f>_xlfn.XLOOKUP(B34,Blackboard!C:C,Blackboard!AJ:AJ)</f>
        <v>92</v>
      </c>
      <c r="J34" s="15">
        <f>_xlfn.XLOOKUP(B34,Blackboard!C:C,Blackboard!AI:AI)</f>
        <v>73.45</v>
      </c>
      <c r="K34" s="20">
        <v>0</v>
      </c>
      <c r="L34" s="20">
        <v>0</v>
      </c>
      <c r="M34" s="20"/>
      <c r="N34" s="20">
        <f t="shared" si="1"/>
        <v>90.739791666666662</v>
      </c>
      <c r="O34" s="9" t="str">
        <f t="shared" si="2"/>
        <v>A-</v>
      </c>
      <c r="P34" s="11">
        <f>F2*F34</f>
        <v>22.890625</v>
      </c>
      <c r="Q34" s="11">
        <f t="shared" ref="Q34:S34" si="4">G2*G34</f>
        <v>23.854166666666668</v>
      </c>
      <c r="R34" s="11">
        <f t="shared" si="4"/>
        <v>13.65</v>
      </c>
      <c r="S34" s="11">
        <f t="shared" si="4"/>
        <v>23</v>
      </c>
      <c r="T34" s="11">
        <f>J2*J34</f>
        <v>7.3450000000000006</v>
      </c>
      <c r="Y34" s="59" t="s">
        <v>341</v>
      </c>
      <c r="Z34" s="59" t="s">
        <v>308</v>
      </c>
    </row>
    <row r="35" spans="1:26" s="11" customFormat="1" ht="13" x14ac:dyDescent="0.3">
      <c r="A35" s="11">
        <f t="shared" si="0"/>
        <v>31</v>
      </c>
      <c r="B35" s="11" t="str">
        <f>Blackboard!C32</f>
        <v>Lubecka, Honorata</v>
      </c>
      <c r="C35" s="21">
        <f>_xlfn.XLOOKUP(B35,Blackboard!C:C,Blackboard!E:E)</f>
        <v>941992131</v>
      </c>
      <c r="D35" s="10"/>
      <c r="F35" s="52">
        <f>_xlfn.XLOOKUP(B35,Blackboard!C:C,Blackboard!AE:AE)</f>
        <v>100</v>
      </c>
      <c r="G35" s="52">
        <f>_xlfn.XLOOKUP(B35,Blackboard!C:C,Blackboard!AF:AF)</f>
        <v>98.75</v>
      </c>
      <c r="H35" s="15">
        <f>_xlfn.XLOOKUP(B35,Blackboard!C:C,Blackboard!AG:AG)</f>
        <v>100</v>
      </c>
      <c r="I35" s="52">
        <f>_xlfn.XLOOKUP(B35,Blackboard!C:C,Blackboard!AJ:AJ)</f>
        <v>100</v>
      </c>
      <c r="J35" s="15">
        <f>_xlfn.XLOOKUP(B35,Blackboard!C:C,Blackboard!AI:AI)</f>
        <v>100</v>
      </c>
      <c r="K35" s="20">
        <v>0</v>
      </c>
      <c r="L35" s="20">
        <v>0</v>
      </c>
      <c r="M35" s="20"/>
      <c r="N35" s="20">
        <f t="shared" si="1"/>
        <v>99.6875</v>
      </c>
      <c r="O35" s="9" t="str">
        <f t="shared" si="2"/>
        <v>A</v>
      </c>
      <c r="Y35" s="59" t="s">
        <v>342</v>
      </c>
      <c r="Z35" s="59" t="s">
        <v>310</v>
      </c>
    </row>
    <row r="36" spans="1:26" s="11" customFormat="1" ht="13" x14ac:dyDescent="0.3">
      <c r="A36" s="11">
        <f t="shared" si="0"/>
        <v>32</v>
      </c>
      <c r="B36" s="11" t="str">
        <f>Blackboard!C33</f>
        <v>Markarian, Andrew</v>
      </c>
      <c r="C36" s="21">
        <f>_xlfn.XLOOKUP(B36,Blackboard!C:C,Blackboard!E:E)</f>
        <v>268276283</v>
      </c>
      <c r="D36" s="10"/>
      <c r="F36" s="52">
        <f>_xlfn.XLOOKUP(B36,Blackboard!C:C,Blackboard!AE:AE)</f>
        <v>95</v>
      </c>
      <c r="G36" s="52">
        <f>_xlfn.XLOOKUP(B36,Blackboard!C:C,Blackboard!AF:AF)</f>
        <v>95.969999999999985</v>
      </c>
      <c r="H36" s="15">
        <f>_xlfn.XLOOKUP(B36,Blackboard!C:C,Blackboard!AG:AG)</f>
        <v>100</v>
      </c>
      <c r="I36" s="52">
        <f>_xlfn.XLOOKUP(B36,Blackboard!C:C,Blackboard!AJ:AJ)</f>
        <v>87.5</v>
      </c>
      <c r="J36" s="15">
        <f>_xlfn.XLOOKUP(B36,Blackboard!C:C,Blackboard!AI:AI)</f>
        <v>90.705882352941174</v>
      </c>
      <c r="K36" s="20">
        <v>0</v>
      </c>
      <c r="L36" s="20">
        <v>0</v>
      </c>
      <c r="M36" s="20"/>
      <c r="N36" s="20">
        <f t="shared" si="1"/>
        <v>93.688088235294117</v>
      </c>
      <c r="O36" s="9" t="str">
        <f t="shared" si="2"/>
        <v>A</v>
      </c>
      <c r="Y36" s="59" t="s">
        <v>343</v>
      </c>
      <c r="Z36" s="59" t="s">
        <v>310</v>
      </c>
    </row>
    <row r="37" spans="1:26" s="11" customFormat="1" ht="13" x14ac:dyDescent="0.3">
      <c r="A37" s="11">
        <f t="shared" si="0"/>
        <v>33</v>
      </c>
      <c r="B37" s="11" t="str">
        <f>Blackboard!C34</f>
        <v>Mitchell, Cameron</v>
      </c>
      <c r="C37" s="21">
        <f>_xlfn.XLOOKUP(B37,Blackboard!C:C,Blackboard!E:E)</f>
        <v>222862072</v>
      </c>
      <c r="D37" s="10"/>
      <c r="F37" s="52">
        <f>_xlfn.XLOOKUP(B37,Blackboard!C:C,Blackboard!AE:AE)</f>
        <v>88.75</v>
      </c>
      <c r="G37" s="52">
        <f>_xlfn.XLOOKUP(B37,Blackboard!C:C,Blackboard!AF:AF)</f>
        <v>92.333333333333329</v>
      </c>
      <c r="H37" s="15">
        <f>_xlfn.XLOOKUP(B37,Blackboard!C:C,Blackboard!AG:AG)</f>
        <v>100</v>
      </c>
      <c r="I37" s="52">
        <f>_xlfn.XLOOKUP(B37,Blackboard!C:C,Blackboard!AJ:AJ)</f>
        <v>100</v>
      </c>
      <c r="J37" s="15">
        <f>_xlfn.XLOOKUP(B37,Blackboard!C:C,Blackboard!AI:AI)</f>
        <v>100</v>
      </c>
      <c r="K37" s="20">
        <v>0</v>
      </c>
      <c r="L37" s="20">
        <v>0</v>
      </c>
      <c r="M37" s="20"/>
      <c r="N37" s="20">
        <f t="shared" si="1"/>
        <v>95.270833333333329</v>
      </c>
      <c r="O37" s="9" t="str">
        <f t="shared" si="2"/>
        <v>A</v>
      </c>
      <c r="Y37" s="59" t="s">
        <v>344</v>
      </c>
      <c r="Z37" s="59" t="s">
        <v>310</v>
      </c>
    </row>
    <row r="38" spans="1:26" s="11" customFormat="1" ht="13" x14ac:dyDescent="0.3">
      <c r="A38" s="11">
        <f t="shared" si="0"/>
        <v>34</v>
      </c>
      <c r="B38" s="11" t="str">
        <f>Blackboard!C35</f>
        <v>Murphy, Ryan</v>
      </c>
      <c r="C38" s="21">
        <f>_xlfn.XLOOKUP(B38,Blackboard!C:C,Blackboard!E:E)</f>
        <v>708581517</v>
      </c>
      <c r="D38" s="10"/>
      <c r="F38" s="52">
        <f>_xlfn.XLOOKUP(B38,Blackboard!C:C,Blackboard!AE:AE)</f>
        <v>94.0625</v>
      </c>
      <c r="G38" s="52">
        <f>_xlfn.XLOOKUP(B38,Blackboard!C:C,Blackboard!AF:AF)</f>
        <v>98.75</v>
      </c>
      <c r="H38" s="15">
        <f>_xlfn.XLOOKUP(B38,Blackboard!C:C,Blackboard!AG:AG)</f>
        <v>94</v>
      </c>
      <c r="I38" s="52">
        <f>_xlfn.XLOOKUP(B38,Blackboard!C:C,Blackboard!AJ:AJ)</f>
        <v>100</v>
      </c>
      <c r="J38" s="15">
        <f>_xlfn.XLOOKUP(B38,Blackboard!C:C,Blackboard!AI:AI)</f>
        <v>84.411764705882348</v>
      </c>
      <c r="K38" s="20">
        <v>0</v>
      </c>
      <c r="L38" s="20">
        <v>0</v>
      </c>
      <c r="M38" s="20"/>
      <c r="N38" s="20">
        <f t="shared" si="1"/>
        <v>95.744301470588226</v>
      </c>
      <c r="O38" s="9" t="str">
        <f t="shared" si="2"/>
        <v>A</v>
      </c>
      <c r="Y38" s="59" t="s">
        <v>345</v>
      </c>
      <c r="Z38" s="59" t="s">
        <v>310</v>
      </c>
    </row>
    <row r="39" spans="1:26" s="11" customFormat="1" ht="13" x14ac:dyDescent="0.3">
      <c r="A39" s="11">
        <f t="shared" si="0"/>
        <v>35</v>
      </c>
      <c r="B39" s="11" t="str">
        <f>Blackboard!C36</f>
        <v>Nagesh, Krutartha</v>
      </c>
      <c r="C39" s="21">
        <f>_xlfn.XLOOKUP(B39,Blackboard!C:C,Blackboard!E:E)</f>
        <v>847900176</v>
      </c>
      <c r="D39" s="10"/>
      <c r="F39" s="52">
        <f>_xlfn.XLOOKUP(B39,Blackboard!C:C,Blackboard!AE:AE)</f>
        <v>97.5</v>
      </c>
      <c r="G39" s="52">
        <f>_xlfn.XLOOKUP(B39,Blackboard!C:C,Blackboard!AF:AF)</f>
        <v>95.416666666666671</v>
      </c>
      <c r="H39" s="15">
        <f>_xlfn.XLOOKUP(B39,Blackboard!C:C,Blackboard!AG:AG)</f>
        <v>100</v>
      </c>
      <c r="I39" s="52">
        <f>_xlfn.XLOOKUP(B39,Blackboard!C:C,Blackboard!AJ:AJ)</f>
        <v>98</v>
      </c>
      <c r="J39" s="15">
        <f>_xlfn.XLOOKUP(B39,Blackboard!C:C,Blackboard!AI:AI)</f>
        <v>89.705882352941174</v>
      </c>
      <c r="K39" s="20">
        <v>0</v>
      </c>
      <c r="L39" s="20">
        <v>0</v>
      </c>
      <c r="M39" s="20"/>
      <c r="N39" s="20">
        <f t="shared" si="1"/>
        <v>96.699754901960787</v>
      </c>
      <c r="O39" s="9" t="str">
        <f t="shared" si="2"/>
        <v>A</v>
      </c>
      <c r="Y39" s="59" t="s">
        <v>346</v>
      </c>
      <c r="Z39" s="59" t="s">
        <v>310</v>
      </c>
    </row>
    <row r="40" spans="1:26" s="11" customFormat="1" ht="13" x14ac:dyDescent="0.3">
      <c r="A40" s="11">
        <f t="shared" si="0"/>
        <v>36</v>
      </c>
      <c r="B40" s="11" t="str">
        <f>Blackboard!C37</f>
        <v>Nemeth Jr, Christopher</v>
      </c>
      <c r="C40" s="21">
        <f>_xlfn.XLOOKUP(B40,Blackboard!C:C,Blackboard!E:E)</f>
        <v>787658911</v>
      </c>
      <c r="D40" s="10"/>
      <c r="F40" s="52">
        <f>_xlfn.XLOOKUP(B40,Blackboard!C:C,Blackboard!AE:AE)</f>
        <v>93.75</v>
      </c>
      <c r="G40" s="52">
        <f>_xlfn.XLOOKUP(B40,Blackboard!C:C,Blackboard!AF:AF)</f>
        <v>92.333333333333329</v>
      </c>
      <c r="H40" s="15">
        <f>_xlfn.XLOOKUP(B40,Blackboard!C:C,Blackboard!AG:AG)</f>
        <v>100</v>
      </c>
      <c r="I40" s="52">
        <f>_xlfn.XLOOKUP(B40,Blackboard!C:C,Blackboard!AJ:AJ)</f>
        <v>97</v>
      </c>
      <c r="J40" s="15">
        <f>_xlfn.XLOOKUP(B40,Blackboard!C:C,Blackboard!AI:AI)</f>
        <v>84.411764705882348</v>
      </c>
      <c r="K40" s="20">
        <v>0</v>
      </c>
      <c r="L40" s="20">
        <v>0</v>
      </c>
      <c r="M40" s="20"/>
      <c r="N40" s="20">
        <f t="shared" si="1"/>
        <v>94.212009803921561</v>
      </c>
      <c r="O40" s="9" t="str">
        <f t="shared" si="2"/>
        <v>A</v>
      </c>
      <c r="Y40" s="59" t="s">
        <v>347</v>
      </c>
      <c r="Z40" s="59" t="s">
        <v>310</v>
      </c>
    </row>
    <row r="41" spans="1:26" s="11" customFormat="1" ht="13" x14ac:dyDescent="0.3">
      <c r="A41" s="11">
        <f t="shared" si="0"/>
        <v>37</v>
      </c>
      <c r="B41" s="11" t="str">
        <f>Blackboard!C38</f>
        <v>Ness, Jillienne</v>
      </c>
      <c r="C41" s="21">
        <f>_xlfn.XLOOKUP(B41,Blackboard!C:C,Blackboard!E:E)</f>
        <v>946687551</v>
      </c>
      <c r="D41" s="10"/>
      <c r="F41" s="52">
        <f>_xlfn.XLOOKUP(B41,Blackboard!C:C,Blackboard!AE:AE)</f>
        <v>68.125</v>
      </c>
      <c r="G41" s="52">
        <f>_xlfn.XLOOKUP(B41,Blackboard!C:C,Blackboard!AF:AF)</f>
        <v>95.416666666666671</v>
      </c>
      <c r="H41" s="15">
        <f>_xlfn.XLOOKUP(B41,Blackboard!C:C,Blackboard!AG:AG)</f>
        <v>84</v>
      </c>
      <c r="I41" s="52">
        <f>_xlfn.XLOOKUP(B41,Blackboard!C:C,Blackboard!AJ:AJ)</f>
        <v>100</v>
      </c>
      <c r="J41" s="15">
        <f>_xlfn.XLOOKUP(B41,Blackboard!C:C,Blackboard!AI:AI)</f>
        <v>74.82352941176471</v>
      </c>
      <c r="K41" s="20">
        <v>0</v>
      </c>
      <c r="L41" s="20">
        <v>0</v>
      </c>
      <c r="M41" s="20"/>
      <c r="N41" s="20">
        <f t="shared" si="1"/>
        <v>85.967769607843152</v>
      </c>
      <c r="O41" s="9" t="str">
        <f t="shared" si="2"/>
        <v>B</v>
      </c>
      <c r="Y41" s="59" t="s">
        <v>348</v>
      </c>
      <c r="Z41" s="59" t="s">
        <v>307</v>
      </c>
    </row>
    <row r="42" spans="1:26" s="11" customFormat="1" ht="13" x14ac:dyDescent="0.3">
      <c r="A42" s="11">
        <f t="shared" si="0"/>
        <v>38</v>
      </c>
      <c r="B42" s="11" t="str">
        <f>Blackboard!C39</f>
        <v>Nguyen, Arianna</v>
      </c>
      <c r="C42" s="21">
        <f>_xlfn.XLOOKUP(B42,Blackboard!C:C,Blackboard!E:E)</f>
        <v>465056237</v>
      </c>
      <c r="D42" s="10"/>
      <c r="F42" s="52">
        <f>_xlfn.XLOOKUP(B42,Blackboard!C:C,Blackboard!AE:AE)</f>
        <v>99.0625</v>
      </c>
      <c r="G42" s="52">
        <f>_xlfn.XLOOKUP(B42,Blackboard!C:C,Blackboard!AF:AF)</f>
        <v>97.083333333333329</v>
      </c>
      <c r="H42" s="15">
        <f>_xlfn.XLOOKUP(B42,Blackboard!C:C,Blackboard!AG:AG)</f>
        <v>85</v>
      </c>
      <c r="I42" s="52">
        <f>_xlfn.XLOOKUP(B42,Blackboard!C:C,Blackboard!AJ:AJ)</f>
        <v>95</v>
      </c>
      <c r="J42" s="15">
        <f>_xlfn.XLOOKUP(B42,Blackboard!C:C,Blackboard!AI:AI)</f>
        <v>90.705882352941174</v>
      </c>
      <c r="K42" s="20">
        <v>0</v>
      </c>
      <c r="L42" s="20">
        <v>0</v>
      </c>
      <c r="M42" s="20"/>
      <c r="N42" s="20">
        <f t="shared" si="1"/>
        <v>94.607046568627453</v>
      </c>
      <c r="O42" s="9" t="str">
        <f t="shared" si="2"/>
        <v>A</v>
      </c>
      <c r="Y42" s="59" t="s">
        <v>349</v>
      </c>
      <c r="Z42" s="59" t="s">
        <v>310</v>
      </c>
    </row>
    <row r="43" spans="1:26" s="11" customFormat="1" ht="13" x14ac:dyDescent="0.3">
      <c r="A43" s="11">
        <f t="shared" si="0"/>
        <v>39</v>
      </c>
      <c r="B43" s="11" t="str">
        <f>Blackboard!C40</f>
        <v>Olanga, Cheryl</v>
      </c>
      <c r="C43" s="21">
        <f>_xlfn.XLOOKUP(B43,Blackboard!C:C,Blackboard!E:E)</f>
        <v>200870959</v>
      </c>
      <c r="D43" s="10"/>
      <c r="F43" s="52">
        <f>_xlfn.XLOOKUP(B43,Blackboard!C:C,Blackboard!AE:AE)</f>
        <v>97.5</v>
      </c>
      <c r="G43" s="52">
        <f>_xlfn.XLOOKUP(B43,Blackboard!C:C,Blackboard!AF:AF)</f>
        <v>92.333333333333329</v>
      </c>
      <c r="H43" s="15">
        <f>_xlfn.XLOOKUP(B43,Blackboard!C:C,Blackboard!AG:AG)</f>
        <v>100</v>
      </c>
      <c r="I43" s="52">
        <f>_xlfn.XLOOKUP(B43,Blackboard!C:C,Blackboard!AJ:AJ)</f>
        <v>90</v>
      </c>
      <c r="J43" s="15">
        <f>_xlfn.XLOOKUP(B43,Blackboard!C:C,Blackboard!AI:AI)</f>
        <v>63.235294117647058</v>
      </c>
      <c r="K43" s="20">
        <v>0</v>
      </c>
      <c r="L43" s="20">
        <v>0</v>
      </c>
      <c r="M43" s="20"/>
      <c r="N43" s="20">
        <f t="shared" si="1"/>
        <v>91.281862745098039</v>
      </c>
      <c r="O43" s="9" t="str">
        <f t="shared" si="2"/>
        <v>A-</v>
      </c>
      <c r="Y43" s="59" t="s">
        <v>350</v>
      </c>
      <c r="Z43" s="59" t="s">
        <v>309</v>
      </c>
    </row>
    <row r="44" spans="1:26" s="11" customFormat="1" ht="13" x14ac:dyDescent="0.3">
      <c r="A44" s="11">
        <f t="shared" si="0"/>
        <v>40</v>
      </c>
      <c r="B44" s="11" t="str">
        <f>Blackboard!C41</f>
        <v>Onwe, Joseph</v>
      </c>
      <c r="C44" s="21">
        <f>_xlfn.XLOOKUP(B44,Blackboard!C:C,Blackboard!E:E)</f>
        <v>281133828</v>
      </c>
      <c r="D44" s="10"/>
      <c r="F44" s="52">
        <f>_xlfn.XLOOKUP(B44,Blackboard!C:C,Blackboard!AE:AE)</f>
        <v>82.8125</v>
      </c>
      <c r="G44" s="52">
        <f>_xlfn.XLOOKUP(B44,Blackboard!C:C,Blackboard!AF:AF)</f>
        <v>98.75</v>
      </c>
      <c r="H44" s="15">
        <f>_xlfn.XLOOKUP(B44,Blackboard!C:C,Blackboard!AG:AG)</f>
        <v>100</v>
      </c>
      <c r="I44" s="52">
        <f>_xlfn.XLOOKUP(B44,Blackboard!C:C,Blackboard!AJ:AJ)</f>
        <v>91.666666666666657</v>
      </c>
      <c r="J44" s="15">
        <f>_xlfn.XLOOKUP(B44,Blackboard!C:C,Blackboard!AI:AI)</f>
        <v>95</v>
      </c>
      <c r="K44" s="20">
        <v>0</v>
      </c>
      <c r="L44" s="20">
        <v>0</v>
      </c>
      <c r="M44" s="20"/>
      <c r="N44" s="20">
        <f t="shared" si="1"/>
        <v>92.807291666666657</v>
      </c>
      <c r="O44" s="9" t="str">
        <f t="shared" si="2"/>
        <v>A</v>
      </c>
      <c r="Y44" s="59" t="s">
        <v>351</v>
      </c>
      <c r="Z44" s="59" t="s">
        <v>310</v>
      </c>
    </row>
    <row r="45" spans="1:26" s="11" customFormat="1" ht="13" x14ac:dyDescent="0.3">
      <c r="A45" s="11">
        <f t="shared" si="0"/>
        <v>41</v>
      </c>
      <c r="B45" s="11" t="str">
        <f>Blackboard!C42</f>
        <v>Paek, Timothy</v>
      </c>
      <c r="C45" s="21">
        <f>_xlfn.XLOOKUP(B45,Blackboard!C:C,Blackboard!E:E)</f>
        <v>485926315</v>
      </c>
      <c r="D45" s="10"/>
      <c r="F45" s="52">
        <f>_xlfn.XLOOKUP(B45,Blackboard!C:C,Blackboard!AE:AE)</f>
        <v>96.25</v>
      </c>
      <c r="G45" s="52">
        <f>_xlfn.XLOOKUP(B45,Blackboard!C:C,Blackboard!AF:AF)</f>
        <v>95.333333333333329</v>
      </c>
      <c r="H45" s="15">
        <f>_xlfn.XLOOKUP(B45,Blackboard!C:C,Blackboard!AG:AG)</f>
        <v>100</v>
      </c>
      <c r="I45" s="52">
        <f>_xlfn.XLOOKUP(B45,Blackboard!C:C,Blackboard!AJ:AJ)</f>
        <v>100</v>
      </c>
      <c r="J45" s="15">
        <f>_xlfn.XLOOKUP(B45,Blackboard!C:C,Blackboard!AI:AI)</f>
        <v>85.705882352941174</v>
      </c>
      <c r="K45" s="20">
        <v>0</v>
      </c>
      <c r="L45" s="20">
        <v>0</v>
      </c>
      <c r="M45" s="20"/>
      <c r="N45" s="20">
        <f t="shared" si="1"/>
        <v>96.466421568627453</v>
      </c>
      <c r="O45" s="9" t="str">
        <f t="shared" si="2"/>
        <v>A</v>
      </c>
      <c r="Y45" s="59" t="s">
        <v>352</v>
      </c>
      <c r="Z45" s="59" t="s">
        <v>310</v>
      </c>
    </row>
    <row r="46" spans="1:26" s="11" customFormat="1" ht="13" x14ac:dyDescent="0.3">
      <c r="A46" s="11">
        <f t="shared" si="0"/>
        <v>42</v>
      </c>
      <c r="B46" s="11" t="str">
        <f>Blackboard!C43</f>
        <v>Parida, Adya</v>
      </c>
      <c r="C46" s="21">
        <f>_xlfn.XLOOKUP(B46,Blackboard!C:C,Blackboard!E:E)</f>
        <v>411895987</v>
      </c>
      <c r="D46" s="10"/>
      <c r="F46" s="52">
        <f>_xlfn.XLOOKUP(B46,Blackboard!C:C,Blackboard!AE:AE)</f>
        <v>97.8125</v>
      </c>
      <c r="G46" s="52">
        <f>_xlfn.XLOOKUP(B46,Blackboard!C:C,Blackboard!AF:AF)</f>
        <v>95.969999999999985</v>
      </c>
      <c r="H46" s="15">
        <f>_xlfn.XLOOKUP(B46,Blackboard!C:C,Blackboard!AG:AG)</f>
        <v>100</v>
      </c>
      <c r="I46" s="52">
        <f>_xlfn.XLOOKUP(B46,Blackboard!C:C,Blackboard!AJ:AJ)</f>
        <v>94</v>
      </c>
      <c r="J46" s="15">
        <f>_xlfn.XLOOKUP(B46,Blackboard!C:C,Blackboard!AI:AI)</f>
        <v>100</v>
      </c>
      <c r="K46" s="20">
        <v>0</v>
      </c>
      <c r="L46" s="20">
        <v>0</v>
      </c>
      <c r="M46" s="20"/>
      <c r="N46" s="20">
        <f t="shared" si="1"/>
        <v>96.945624999999993</v>
      </c>
      <c r="O46" s="9" t="str">
        <f t="shared" si="2"/>
        <v>A</v>
      </c>
      <c r="Y46" s="59" t="s">
        <v>353</v>
      </c>
      <c r="Z46" s="59" t="s">
        <v>310</v>
      </c>
    </row>
    <row r="47" spans="1:26" s="11" customFormat="1" ht="13" x14ac:dyDescent="0.3">
      <c r="A47" s="11">
        <f t="shared" si="0"/>
        <v>43</v>
      </c>
      <c r="B47" s="11" t="str">
        <f>Blackboard!C44</f>
        <v>Park, William</v>
      </c>
      <c r="C47" s="21">
        <f>_xlfn.XLOOKUP(B47,Blackboard!C:C,Blackboard!E:E)</f>
        <v>224613124</v>
      </c>
      <c r="D47" s="10"/>
      <c r="F47" s="52">
        <f>_xlfn.XLOOKUP(B47,Blackboard!C:C,Blackboard!AE:AE)</f>
        <v>90.9375</v>
      </c>
      <c r="G47" s="52">
        <f>_xlfn.XLOOKUP(B47,Blackboard!C:C,Blackboard!AF:AF)</f>
        <v>95.333333333333329</v>
      </c>
      <c r="H47" s="15">
        <f>_xlfn.XLOOKUP(B47,Blackboard!C:C,Blackboard!AG:AG)</f>
        <v>100</v>
      </c>
      <c r="I47" s="52">
        <f>_xlfn.XLOOKUP(B47,Blackboard!C:C,Blackboard!AJ:AJ)</f>
        <v>94</v>
      </c>
      <c r="J47" s="15">
        <f>_xlfn.XLOOKUP(B47,Blackboard!C:C,Blackboard!AI:AI)</f>
        <v>100</v>
      </c>
      <c r="K47" s="20">
        <v>0</v>
      </c>
      <c r="L47" s="20">
        <v>0</v>
      </c>
      <c r="M47" s="20"/>
      <c r="N47" s="20">
        <f t="shared" si="1"/>
        <v>95.067708333333329</v>
      </c>
      <c r="O47" s="9" t="str">
        <f t="shared" si="2"/>
        <v>A</v>
      </c>
      <c r="Y47" s="59" t="s">
        <v>354</v>
      </c>
      <c r="Z47" s="59" t="s">
        <v>310</v>
      </c>
    </row>
    <row r="48" spans="1:26" s="11" customFormat="1" ht="13" x14ac:dyDescent="0.3">
      <c r="A48" s="11">
        <f t="shared" si="0"/>
        <v>44</v>
      </c>
      <c r="B48" s="11" t="str">
        <f>Blackboard!C45</f>
        <v>Peters, Ryan</v>
      </c>
      <c r="C48" s="21">
        <f>_xlfn.XLOOKUP(B48,Blackboard!C:C,Blackboard!E:E)</f>
        <v>714707422</v>
      </c>
      <c r="D48" s="10"/>
      <c r="F48" s="52">
        <f>_xlfn.XLOOKUP(B48,Blackboard!C:C,Blackboard!AE:AE)</f>
        <v>93.4375</v>
      </c>
      <c r="G48" s="52">
        <f>_xlfn.XLOOKUP(B48,Blackboard!C:C,Blackboard!AF:AF)</f>
        <v>94.166666666666671</v>
      </c>
      <c r="H48" s="15">
        <f>_xlfn.XLOOKUP(B48,Blackboard!C:C,Blackboard!AG:AG)</f>
        <v>92</v>
      </c>
      <c r="I48" s="52">
        <f>_xlfn.XLOOKUP(B48,Blackboard!C:C,Blackboard!AJ:AJ)</f>
        <v>82.5</v>
      </c>
      <c r="J48" s="15">
        <f>_xlfn.XLOOKUP(B48,Blackboard!C:C,Blackboard!AI:AI)</f>
        <v>79.117647058823522</v>
      </c>
      <c r="K48" s="20">
        <v>0</v>
      </c>
      <c r="L48" s="20">
        <v>0</v>
      </c>
      <c r="M48" s="20"/>
      <c r="N48" s="20">
        <f t="shared" si="1"/>
        <v>89.237806372549016</v>
      </c>
      <c r="O48" s="9" t="str">
        <f t="shared" si="2"/>
        <v>B+</v>
      </c>
      <c r="Y48" s="59" t="s">
        <v>355</v>
      </c>
      <c r="Z48" s="59" t="s">
        <v>308</v>
      </c>
    </row>
    <row r="49" spans="1:26" s="11" customFormat="1" ht="14.5" x14ac:dyDescent="0.35">
      <c r="A49" s="11">
        <f t="shared" si="0"/>
        <v>45</v>
      </c>
      <c r="B49" s="11" t="str">
        <f>Blackboard!C46</f>
        <v>Pettinelli, Dylan</v>
      </c>
      <c r="C49" s="21">
        <f>_xlfn.XLOOKUP(B49,Blackboard!C:C,Blackboard!E:E)</f>
        <v>910535758</v>
      </c>
      <c r="D49" s="10"/>
      <c r="F49" s="52">
        <f>_xlfn.XLOOKUP(B49,Blackboard!C:C,Blackboard!AE:AE)</f>
        <v>31.5625</v>
      </c>
      <c r="G49" s="52">
        <f>_xlfn.XLOOKUP(B49,Blackboard!C:C,Blackboard!AF:AF)</f>
        <v>92.333333333333329</v>
      </c>
      <c r="H49" s="15">
        <f>_xlfn.XLOOKUP(B49,Blackboard!C:C,Blackboard!AG:AG)</f>
        <v>100</v>
      </c>
      <c r="I49" s="52">
        <f>_xlfn.XLOOKUP(B49,Blackboard!C:C,Blackboard!AJ:AJ)</f>
        <v>76.388883333333325</v>
      </c>
      <c r="J49" s="15">
        <f>_xlfn.XLOOKUP(B49,Blackboard!C:C,Blackboard!AI:AI)</f>
        <v>21.176470588235293</v>
      </c>
      <c r="K49" s="20">
        <v>0</v>
      </c>
      <c r="L49" s="20">
        <v>0</v>
      </c>
      <c r="M49" s="20"/>
      <c r="N49" s="20">
        <f t="shared" si="1"/>
        <v>67.188826225490203</v>
      </c>
      <c r="O49" s="9" t="str">
        <f t="shared" si="2"/>
        <v>D</v>
      </c>
      <c r="Y49" s="59" t="s">
        <v>356</v>
      </c>
      <c r="Z49" s="58"/>
    </row>
    <row r="50" spans="1:26" s="11" customFormat="1" ht="13" x14ac:dyDescent="0.3">
      <c r="A50" s="11">
        <f t="shared" si="0"/>
        <v>46</v>
      </c>
      <c r="B50" s="11" t="str">
        <f>Blackboard!C47</f>
        <v>Pisacane, Carlo</v>
      </c>
      <c r="C50" s="21">
        <f>_xlfn.XLOOKUP(B50,Blackboard!C:C,Blackboard!E:E)</f>
        <v>361029918</v>
      </c>
      <c r="D50" s="10"/>
      <c r="F50" s="52">
        <f>_xlfn.XLOOKUP(B50,Blackboard!C:C,Blackboard!AE:AE)</f>
        <v>95</v>
      </c>
      <c r="G50" s="52">
        <f>_xlfn.XLOOKUP(B50,Blackboard!C:C,Blackboard!AF:AF)</f>
        <v>93.75</v>
      </c>
      <c r="H50" s="15">
        <f>_xlfn.XLOOKUP(B50,Blackboard!C:C,Blackboard!AG:AG)</f>
        <v>100</v>
      </c>
      <c r="I50" s="52">
        <f>_xlfn.XLOOKUP(B50,Blackboard!C:C,Blackboard!AJ:AJ)</f>
        <v>91.666666666666657</v>
      </c>
      <c r="J50" s="15">
        <f>_xlfn.XLOOKUP(B50,Blackboard!C:C,Blackboard!AI:AI)</f>
        <v>84.705882352941174</v>
      </c>
      <c r="K50" s="20">
        <v>0</v>
      </c>
      <c r="L50" s="20">
        <v>0</v>
      </c>
      <c r="M50" s="20"/>
      <c r="N50" s="20">
        <f t="shared" si="1"/>
        <v>93.574754901960773</v>
      </c>
      <c r="O50" s="9" t="str">
        <f t="shared" si="2"/>
        <v>A</v>
      </c>
      <c r="Y50" s="59" t="s">
        <v>357</v>
      </c>
      <c r="Z50" s="59" t="s">
        <v>310</v>
      </c>
    </row>
    <row r="51" spans="1:26" s="11" customFormat="1" ht="13" x14ac:dyDescent="0.3">
      <c r="A51" s="11">
        <f t="shared" si="0"/>
        <v>47</v>
      </c>
      <c r="B51" s="11" t="str">
        <f>Blackboard!C48</f>
        <v>Rahman, Raasin</v>
      </c>
      <c r="C51" s="21">
        <f>_xlfn.XLOOKUP(B51,Blackboard!C:C,Blackboard!E:E)</f>
        <v>438013095</v>
      </c>
      <c r="D51" s="10"/>
      <c r="F51" s="52">
        <f>_xlfn.XLOOKUP(B51,Blackboard!C:C,Blackboard!AE:AE)</f>
        <v>85.3125</v>
      </c>
      <c r="G51" s="52">
        <f>_xlfn.XLOOKUP(B51,Blackboard!C:C,Blackboard!AF:AF)</f>
        <v>98.75</v>
      </c>
      <c r="H51" s="15">
        <f>_xlfn.XLOOKUP(B51,Blackboard!C:C,Blackboard!AG:AG)</f>
        <v>94</v>
      </c>
      <c r="I51" s="52">
        <f>_xlfn.XLOOKUP(B51,Blackboard!C:C,Blackboard!AJ:AJ)</f>
        <v>95</v>
      </c>
      <c r="J51" s="15">
        <f>_xlfn.XLOOKUP(B51,Blackboard!C:C,Blackboard!AI:AI)</f>
        <v>85.411764705882348</v>
      </c>
      <c r="K51" s="20">
        <v>0</v>
      </c>
      <c r="L51" s="20">
        <v>0</v>
      </c>
      <c r="M51" s="20"/>
      <c r="N51" s="20">
        <f t="shared" si="1"/>
        <v>92.406801470588235</v>
      </c>
      <c r="O51" s="9" t="str">
        <f t="shared" si="2"/>
        <v>A</v>
      </c>
      <c r="Y51" s="59" t="s">
        <v>358</v>
      </c>
      <c r="Z51" s="59" t="s">
        <v>308</v>
      </c>
    </row>
    <row r="52" spans="1:26" s="11" customFormat="1" ht="13" x14ac:dyDescent="0.3">
      <c r="A52" s="11">
        <f t="shared" si="0"/>
        <v>48</v>
      </c>
      <c r="B52" s="11" t="str">
        <f>Blackboard!C49</f>
        <v>Scerbo, Andrew</v>
      </c>
      <c r="C52" s="21">
        <f>_xlfn.XLOOKUP(B52,Blackboard!C:C,Blackboard!E:E)</f>
        <v>361251702</v>
      </c>
      <c r="D52" s="10"/>
      <c r="F52" s="52">
        <f>_xlfn.XLOOKUP(B52,Blackboard!C:C,Blackboard!AE:AE)</f>
        <v>94.0625</v>
      </c>
      <c r="G52" s="52">
        <f>_xlfn.XLOOKUP(B52,Blackboard!C:C,Blackboard!AF:AF)</f>
        <v>95.333333333333329</v>
      </c>
      <c r="H52" s="15">
        <f>_xlfn.XLOOKUP(B52,Blackboard!C:C,Blackboard!AG:AG)</f>
        <v>87</v>
      </c>
      <c r="I52" s="52">
        <f>_xlfn.XLOOKUP(B52,Blackboard!C:C,Blackboard!AJ:AJ)</f>
        <v>93</v>
      </c>
      <c r="J52" s="15">
        <f>_xlfn.XLOOKUP(B52,Blackboard!C:C,Blackboard!AI:AI)</f>
        <v>96</v>
      </c>
      <c r="K52" s="20">
        <v>0</v>
      </c>
      <c r="L52" s="20">
        <v>0</v>
      </c>
      <c r="M52" s="20"/>
      <c r="N52" s="20">
        <f t="shared" si="1"/>
        <v>93.24895833333332</v>
      </c>
      <c r="O52" s="9" t="str">
        <f t="shared" si="2"/>
        <v>A</v>
      </c>
      <c r="Y52" s="59" t="s">
        <v>359</v>
      </c>
      <c r="Z52" s="59" t="s">
        <v>310</v>
      </c>
    </row>
    <row r="53" spans="1:26" s="11" customFormat="1" ht="13" x14ac:dyDescent="0.3">
      <c r="A53" s="11">
        <f t="shared" si="0"/>
        <v>49</v>
      </c>
      <c r="B53" s="11" t="str">
        <f>Blackboard!C50</f>
        <v>Schmidt, Jack</v>
      </c>
      <c r="C53" s="21">
        <f>_xlfn.XLOOKUP(B53,Blackboard!C:C,Blackboard!E:E)</f>
        <v>446261857</v>
      </c>
      <c r="D53" s="10"/>
      <c r="F53" s="52">
        <f>_xlfn.XLOOKUP(B53,Blackboard!C:C,Blackboard!AE:AE)</f>
        <v>90.625</v>
      </c>
      <c r="G53" s="52">
        <f>_xlfn.XLOOKUP(B53,Blackboard!C:C,Blackboard!AF:AF)</f>
        <v>95.416666666666671</v>
      </c>
      <c r="H53" s="15">
        <f>_xlfn.XLOOKUP(B53,Blackboard!C:C,Blackboard!AG:AG)</f>
        <v>91</v>
      </c>
      <c r="I53" s="52">
        <f>_xlfn.XLOOKUP(B53,Blackboard!C:C,Blackboard!AJ:AJ)</f>
        <v>99</v>
      </c>
      <c r="J53" s="15">
        <f>_xlfn.XLOOKUP(B53,Blackboard!C:C,Blackboard!AI:AI)</f>
        <v>73.82352941176471</v>
      </c>
      <c r="K53" s="20">
        <v>0</v>
      </c>
      <c r="L53" s="20">
        <v>0</v>
      </c>
      <c r="M53" s="20"/>
      <c r="N53" s="20">
        <f t="shared" si="1"/>
        <v>92.292769607843127</v>
      </c>
      <c r="O53" s="9" t="str">
        <f t="shared" si="2"/>
        <v>A</v>
      </c>
      <c r="Y53" s="59" t="s">
        <v>360</v>
      </c>
      <c r="Z53" s="59" t="s">
        <v>310</v>
      </c>
    </row>
    <row r="54" spans="1:26" s="11" customFormat="1" ht="13" x14ac:dyDescent="0.3">
      <c r="A54" s="11">
        <f t="shared" si="0"/>
        <v>50</v>
      </c>
      <c r="B54" s="11" t="str">
        <f>Blackboard!C51</f>
        <v>Shao, Andrew</v>
      </c>
      <c r="C54" s="21">
        <f>_xlfn.XLOOKUP(B54,Blackboard!C:C,Blackboard!E:E)</f>
        <v>492787873</v>
      </c>
      <c r="D54" s="10"/>
      <c r="F54" s="52">
        <f>_xlfn.XLOOKUP(B54,Blackboard!C:C,Blackboard!AE:AE)</f>
        <v>90</v>
      </c>
      <c r="G54" s="52">
        <f>_xlfn.XLOOKUP(B54,Blackboard!C:C,Blackboard!AF:AF)</f>
        <v>95.969999999999985</v>
      </c>
      <c r="H54" s="15">
        <f>_xlfn.XLOOKUP(B54,Blackboard!C:C,Blackboard!AG:AG)</f>
        <v>100</v>
      </c>
      <c r="I54" s="52">
        <f>_xlfn.XLOOKUP(B54,Blackboard!C:C,Blackboard!AJ:AJ)</f>
        <v>91.666666666666657</v>
      </c>
      <c r="J54" s="15">
        <f>_xlfn.XLOOKUP(B54,Blackboard!C:C,Blackboard!AI:AI)</f>
        <v>100</v>
      </c>
      <c r="K54" s="20">
        <v>0</v>
      </c>
      <c r="L54" s="20">
        <v>0</v>
      </c>
      <c r="M54" s="20"/>
      <c r="N54" s="20">
        <f t="shared" si="1"/>
        <v>94.409166666666664</v>
      </c>
      <c r="O54" s="9" t="str">
        <f t="shared" si="2"/>
        <v>A</v>
      </c>
      <c r="Y54" s="59" t="s">
        <v>361</v>
      </c>
      <c r="Z54" s="59" t="s">
        <v>310</v>
      </c>
    </row>
    <row r="55" spans="1:26" s="11" customFormat="1" ht="13" x14ac:dyDescent="0.3">
      <c r="A55" s="11">
        <f t="shared" si="0"/>
        <v>51</v>
      </c>
      <c r="B55" s="11" t="str">
        <f>Blackboard!C52</f>
        <v>Shergill, Manu</v>
      </c>
      <c r="C55" s="21">
        <f>_xlfn.XLOOKUP(B55,Blackboard!C:C,Blackboard!E:E)</f>
        <v>400091674</v>
      </c>
      <c r="D55" s="10"/>
      <c r="F55" s="52">
        <f>_xlfn.XLOOKUP(B55,Blackboard!C:C,Blackboard!AE:AE)</f>
        <v>97.5</v>
      </c>
      <c r="G55" s="52">
        <f>_xlfn.XLOOKUP(B55,Blackboard!C:C,Blackboard!AF:AF)</f>
        <v>90</v>
      </c>
      <c r="H55" s="15">
        <f>_xlfn.XLOOKUP(B55,Blackboard!C:C,Blackboard!AG:AG)</f>
        <v>100</v>
      </c>
      <c r="I55" s="52">
        <f>_xlfn.XLOOKUP(B55,Blackboard!C:C,Blackboard!AJ:AJ)</f>
        <v>100</v>
      </c>
      <c r="J55" s="15">
        <f>_xlfn.XLOOKUP(B55,Blackboard!C:C,Blackboard!AI:AI)</f>
        <v>94.705882352941174</v>
      </c>
      <c r="K55" s="20">
        <v>0</v>
      </c>
      <c r="L55" s="20">
        <v>0</v>
      </c>
      <c r="M55" s="20"/>
      <c r="N55" s="20">
        <f t="shared" si="1"/>
        <v>96.345588235294116</v>
      </c>
      <c r="O55" s="9" t="str">
        <f t="shared" si="2"/>
        <v>A</v>
      </c>
      <c r="Y55" s="59" t="s">
        <v>362</v>
      </c>
      <c r="Z55" s="59" t="s">
        <v>310</v>
      </c>
    </row>
    <row r="56" spans="1:26" s="11" customFormat="1" ht="13" x14ac:dyDescent="0.3">
      <c r="A56" s="11">
        <f t="shared" si="0"/>
        <v>52</v>
      </c>
      <c r="B56" s="11" t="str">
        <f>Blackboard!C53</f>
        <v>Singh, Abheek</v>
      </c>
      <c r="C56" s="21">
        <f>_xlfn.XLOOKUP(B56,Blackboard!C:C,Blackboard!E:E)</f>
        <v>649247479</v>
      </c>
      <c r="D56" s="10"/>
      <c r="F56" s="52">
        <f>_xlfn.XLOOKUP(B56,Blackboard!C:C,Blackboard!AE:AE)</f>
        <v>87.8125</v>
      </c>
      <c r="G56" s="52">
        <f>_xlfn.XLOOKUP(B56,Blackboard!C:C,Blackboard!AF:AF)</f>
        <v>95.969999999999985</v>
      </c>
      <c r="H56" s="15">
        <f>_xlfn.XLOOKUP(B56,Blackboard!C:C,Blackboard!AG:AG)</f>
        <v>100</v>
      </c>
      <c r="I56" s="52">
        <f>_xlfn.XLOOKUP(B56,Blackboard!C:C,Blackboard!AJ:AJ)</f>
        <v>98</v>
      </c>
      <c r="J56" s="15">
        <f>_xlfn.XLOOKUP(B56,Blackboard!C:C,Blackboard!AI:AI)</f>
        <v>89.705882352941174</v>
      </c>
      <c r="K56" s="20">
        <v>0</v>
      </c>
      <c r="L56" s="20">
        <v>0</v>
      </c>
      <c r="M56" s="20"/>
      <c r="N56" s="20">
        <f t="shared" si="1"/>
        <v>94.416213235294109</v>
      </c>
      <c r="O56" s="9" t="str">
        <f t="shared" si="2"/>
        <v>A</v>
      </c>
      <c r="Y56" s="59" t="s">
        <v>363</v>
      </c>
      <c r="Z56" s="59" t="s">
        <v>310</v>
      </c>
    </row>
    <row r="57" spans="1:26" s="11" customFormat="1" ht="13" x14ac:dyDescent="0.3">
      <c r="A57" s="11">
        <f t="shared" si="0"/>
        <v>53</v>
      </c>
      <c r="B57" s="11" t="str">
        <f>Blackboard!C54</f>
        <v>Solt, Anthony</v>
      </c>
      <c r="C57" s="21">
        <f>_xlfn.XLOOKUP(B57,Blackboard!C:C,Blackboard!E:E)</f>
        <v>787243827</v>
      </c>
      <c r="D57" s="10"/>
      <c r="F57" s="52">
        <f>_xlfn.XLOOKUP(B57,Blackboard!C:C,Blackboard!AE:AE)</f>
        <v>90</v>
      </c>
      <c r="G57" s="52">
        <f>_xlfn.XLOOKUP(B57,Blackboard!C:C,Blackboard!AF:AF)</f>
        <v>97.083333333333329</v>
      </c>
      <c r="H57" s="15">
        <f>_xlfn.XLOOKUP(B57,Blackboard!C:C,Blackboard!AG:AG)</f>
        <v>85</v>
      </c>
      <c r="I57" s="52">
        <f>_xlfn.XLOOKUP(B57,Blackboard!C:C,Blackboard!AJ:AJ)</f>
        <v>87.5</v>
      </c>
      <c r="J57" s="15">
        <f>_xlfn.XLOOKUP(B57,Blackboard!C:C,Blackboard!AI:AI)</f>
        <v>89.705882352941174</v>
      </c>
      <c r="K57" s="20">
        <v>0</v>
      </c>
      <c r="L57" s="20">
        <v>0</v>
      </c>
      <c r="M57" s="20"/>
      <c r="N57" s="20">
        <f t="shared" si="1"/>
        <v>90.366421568627445</v>
      </c>
      <c r="O57" s="9" t="str">
        <f t="shared" si="2"/>
        <v>A-</v>
      </c>
      <c r="Y57" s="59" t="s">
        <v>364</v>
      </c>
      <c r="Z57" s="59" t="s">
        <v>309</v>
      </c>
    </row>
    <row r="58" spans="1:26" s="11" customFormat="1" ht="13" x14ac:dyDescent="0.3">
      <c r="A58" s="11">
        <f t="shared" si="0"/>
        <v>54</v>
      </c>
      <c r="B58" s="11" t="str">
        <f>Blackboard!C55</f>
        <v>Spelbring, Hayden</v>
      </c>
      <c r="C58" s="21">
        <f>_xlfn.XLOOKUP(B58,Blackboard!C:C,Blackboard!E:E)</f>
        <v>553580846</v>
      </c>
      <c r="D58" s="10"/>
      <c r="F58" s="52">
        <f>_xlfn.XLOOKUP(B58,Blackboard!C:C,Blackboard!AE:AE)</f>
        <v>89.375</v>
      </c>
      <c r="G58" s="52">
        <f>_xlfn.XLOOKUP(B58,Blackboard!C:C,Blackboard!AF:AF)</f>
        <v>98.75</v>
      </c>
      <c r="H58" s="15">
        <f>_xlfn.XLOOKUP(B58,Blackboard!C:C,Blackboard!AG:AG)</f>
        <v>100</v>
      </c>
      <c r="I58" s="52">
        <f>_xlfn.XLOOKUP(B58,Blackboard!C:C,Blackboard!AJ:AJ)</f>
        <v>82.5</v>
      </c>
      <c r="J58" s="15">
        <f>_xlfn.XLOOKUP(B58,Blackboard!C:C,Blackboard!AI:AI)</f>
        <v>88.411764705882348</v>
      </c>
      <c r="K58" s="20">
        <v>0</v>
      </c>
      <c r="L58" s="20">
        <v>0</v>
      </c>
      <c r="M58" s="20"/>
      <c r="N58" s="20">
        <f t="shared" si="1"/>
        <v>91.497426470588238</v>
      </c>
      <c r="O58" s="9" t="str">
        <f t="shared" si="2"/>
        <v>A-</v>
      </c>
      <c r="Y58" s="59" t="s">
        <v>365</v>
      </c>
      <c r="Z58" s="59" t="s">
        <v>309</v>
      </c>
    </row>
    <row r="59" spans="1:26" s="11" customFormat="1" ht="13" x14ac:dyDescent="0.3">
      <c r="A59" s="11">
        <f t="shared" si="0"/>
        <v>55</v>
      </c>
      <c r="B59" s="11" t="str">
        <f>Blackboard!C56</f>
        <v>Stein, Dylan</v>
      </c>
      <c r="C59" s="21">
        <f>_xlfn.XLOOKUP(B59,Blackboard!C:C,Blackboard!E:E)</f>
        <v>775287895</v>
      </c>
      <c r="D59" s="10"/>
      <c r="F59" s="52">
        <f>_xlfn.XLOOKUP(B59,Blackboard!C:C,Blackboard!AE:AE)</f>
        <v>87.5</v>
      </c>
      <c r="G59" s="52">
        <f>_xlfn.XLOOKUP(B59,Blackboard!C:C,Blackboard!AF:AF)</f>
        <v>93</v>
      </c>
      <c r="H59" s="15">
        <f>_xlfn.XLOOKUP(B59,Blackboard!C:C,Blackboard!AG:AG)</f>
        <v>95</v>
      </c>
      <c r="I59" s="52">
        <f>_xlfn.XLOOKUP(B59,Blackboard!C:C,Blackboard!AJ:AJ)</f>
        <v>83.333333333333343</v>
      </c>
      <c r="J59" s="15">
        <f>_xlfn.XLOOKUP(B59,Blackboard!C:C,Blackboard!AI:AI)</f>
        <v>68.529411764705884</v>
      </c>
      <c r="K59" s="20">
        <v>0</v>
      </c>
      <c r="L59" s="20">
        <v>0</v>
      </c>
      <c r="M59" s="20"/>
      <c r="N59" s="20">
        <f t="shared" si="1"/>
        <v>87.061274509803937</v>
      </c>
      <c r="O59" s="9" t="str">
        <f t="shared" si="2"/>
        <v>B+</v>
      </c>
      <c r="Y59" s="59" t="s">
        <v>366</v>
      </c>
      <c r="Z59" s="59" t="s">
        <v>308</v>
      </c>
    </row>
    <row r="60" spans="1:26" s="11" customFormat="1" ht="13" x14ac:dyDescent="0.3">
      <c r="A60" s="11">
        <f t="shared" si="0"/>
        <v>56</v>
      </c>
      <c r="B60" s="11" t="str">
        <f>Blackboard!C57</f>
        <v>Torres-Garcia, Eduardo</v>
      </c>
      <c r="C60" s="21">
        <f>_xlfn.XLOOKUP(B60,Blackboard!C:C,Blackboard!E:E)</f>
        <v>936650195</v>
      </c>
      <c r="D60" s="10"/>
      <c r="F60" s="52">
        <f>_xlfn.XLOOKUP(B60,Blackboard!C:C,Blackboard!AE:AE)</f>
        <v>90.9375</v>
      </c>
      <c r="G60" s="52">
        <f>_xlfn.XLOOKUP(B60,Blackboard!C:C,Blackboard!AF:AF)</f>
        <v>90</v>
      </c>
      <c r="H60" s="15">
        <f>_xlfn.XLOOKUP(B60,Blackboard!C:C,Blackboard!AG:AG)</f>
        <v>99</v>
      </c>
      <c r="I60" s="52">
        <f>_xlfn.XLOOKUP(B60,Blackboard!C:C,Blackboard!AJ:AJ)</f>
        <v>85</v>
      </c>
      <c r="J60" s="15">
        <f>_xlfn.XLOOKUP(B60,Blackboard!C:C,Blackboard!AI:AI)</f>
        <v>84.411764705882348</v>
      </c>
      <c r="K60" s="20">
        <v>0</v>
      </c>
      <c r="L60" s="20">
        <v>0</v>
      </c>
      <c r="M60" s="20"/>
      <c r="N60" s="20">
        <f t="shared" si="1"/>
        <v>89.775551470588226</v>
      </c>
      <c r="O60" s="9" t="str">
        <f t="shared" si="2"/>
        <v>B+</v>
      </c>
      <c r="Y60" s="59" t="s">
        <v>367</v>
      </c>
      <c r="Z60" s="59" t="s">
        <v>308</v>
      </c>
    </row>
    <row r="61" spans="1:26" s="11" customFormat="1" ht="13" x14ac:dyDescent="0.3">
      <c r="A61" s="11">
        <f t="shared" si="0"/>
        <v>57</v>
      </c>
      <c r="B61" s="11" t="str">
        <f>Blackboard!C58</f>
        <v>Verma, Kritika</v>
      </c>
      <c r="C61" s="21">
        <f>_xlfn.XLOOKUP(B61,Blackboard!C:C,Blackboard!E:E)</f>
        <v>311153161</v>
      </c>
      <c r="D61" s="10"/>
      <c r="F61" s="52">
        <f>_xlfn.XLOOKUP(B61,Blackboard!C:C,Blackboard!AE:AE)</f>
        <v>95.3125</v>
      </c>
      <c r="G61" s="52">
        <f>_xlfn.XLOOKUP(B61,Blackboard!C:C,Blackboard!AF:AF)</f>
        <v>95.416666666666671</v>
      </c>
      <c r="H61" s="15">
        <f>_xlfn.XLOOKUP(B61,Blackboard!C:C,Blackboard!AG:AG)</f>
        <v>100</v>
      </c>
      <c r="I61" s="52">
        <f>_xlfn.XLOOKUP(B61,Blackboard!C:C,Blackboard!AJ:AJ)</f>
        <v>95</v>
      </c>
      <c r="J61" s="15">
        <f>_xlfn.XLOOKUP(B61,Blackboard!C:C,Blackboard!AI:AI)</f>
        <v>80.117647058823522</v>
      </c>
      <c r="K61" s="20">
        <v>0</v>
      </c>
      <c r="L61" s="20">
        <v>0</v>
      </c>
      <c r="M61" s="20"/>
      <c r="N61" s="20">
        <f t="shared" si="1"/>
        <v>94.444056372549028</v>
      </c>
      <c r="O61" s="9" t="str">
        <f t="shared" si="2"/>
        <v>A</v>
      </c>
      <c r="Y61" s="59" t="s">
        <v>368</v>
      </c>
      <c r="Z61" s="59" t="s">
        <v>310</v>
      </c>
    </row>
    <row r="62" spans="1:26" s="11" customFormat="1" ht="13" x14ac:dyDescent="0.3">
      <c r="A62" s="11">
        <f t="shared" si="0"/>
        <v>58</v>
      </c>
      <c r="B62" s="11" t="str">
        <f>Blackboard!C59</f>
        <v>Wang, Zijian</v>
      </c>
      <c r="C62" s="21">
        <f>_xlfn.XLOOKUP(B62,Blackboard!C:C,Blackboard!E:E)</f>
        <v>493799306</v>
      </c>
      <c r="D62" s="10"/>
      <c r="F62" s="52">
        <f>_xlfn.XLOOKUP(B62,Blackboard!C:C,Blackboard!AE:AE)</f>
        <v>92.1875</v>
      </c>
      <c r="G62" s="52">
        <f>_xlfn.XLOOKUP(B62,Blackboard!C:C,Blackboard!AF:AF)</f>
        <v>95.333333333333329</v>
      </c>
      <c r="H62" s="15">
        <f>_xlfn.XLOOKUP(B62,Blackboard!C:C,Blackboard!AG:AG)</f>
        <v>100</v>
      </c>
      <c r="I62" s="52">
        <f>_xlfn.XLOOKUP(B62,Blackboard!C:C,Blackboard!AJ:AJ)</f>
        <v>96</v>
      </c>
      <c r="J62" s="15">
        <f>_xlfn.XLOOKUP(B62,Blackboard!C:C,Blackboard!AI:AI)</f>
        <v>89.705882352941174</v>
      </c>
      <c r="K62" s="20">
        <v>0</v>
      </c>
      <c r="L62" s="20">
        <v>0</v>
      </c>
      <c r="M62" s="20"/>
      <c r="N62" s="20">
        <f t="shared" si="1"/>
        <v>94.850796568627445</v>
      </c>
      <c r="O62" s="9" t="str">
        <f t="shared" si="2"/>
        <v>A</v>
      </c>
      <c r="Y62" s="59" t="s">
        <v>369</v>
      </c>
      <c r="Z62" s="59" t="s">
        <v>310</v>
      </c>
    </row>
    <row r="63" spans="1:26" s="11" customFormat="1" ht="13" x14ac:dyDescent="0.3">
      <c r="A63" s="11">
        <f t="shared" si="0"/>
        <v>59</v>
      </c>
      <c r="B63" s="11" t="str">
        <f>Blackboard!C60</f>
        <v>Wong, Brian</v>
      </c>
      <c r="C63" s="21">
        <f>_xlfn.XLOOKUP(B63,Blackboard!C:C,Blackboard!E:E)</f>
        <v>401013525</v>
      </c>
      <c r="D63" s="10"/>
      <c r="F63" s="52">
        <f>_xlfn.XLOOKUP(B63,Blackboard!C:C,Blackboard!AE:AE)</f>
        <v>82.8125</v>
      </c>
      <c r="G63" s="52">
        <f>_xlfn.XLOOKUP(B63,Blackboard!C:C,Blackboard!AF:AF)</f>
        <v>93.75</v>
      </c>
      <c r="H63" s="15">
        <f>_xlfn.XLOOKUP(B63,Blackboard!C:C,Blackboard!AG:AG)</f>
        <v>100</v>
      </c>
      <c r="I63" s="52">
        <f>_xlfn.XLOOKUP(B63,Blackboard!C:C,Blackboard!AJ:AJ)</f>
        <v>91.666666666666657</v>
      </c>
      <c r="J63" s="15">
        <f>_xlfn.XLOOKUP(B63,Blackboard!C:C,Blackboard!AI:AI)</f>
        <v>95</v>
      </c>
      <c r="K63" s="20">
        <v>0</v>
      </c>
      <c r="L63" s="20">
        <v>0</v>
      </c>
      <c r="M63" s="20"/>
      <c r="N63" s="20">
        <f t="shared" si="1"/>
        <v>91.557291666666657</v>
      </c>
      <c r="O63" s="9" t="str">
        <f t="shared" si="2"/>
        <v>A-</v>
      </c>
      <c r="Y63" s="59" t="s">
        <v>370</v>
      </c>
      <c r="Z63" s="59" t="s">
        <v>309</v>
      </c>
    </row>
    <row r="64" spans="1:26" s="11" customFormat="1" ht="13" x14ac:dyDescent="0.3">
      <c r="A64" s="11">
        <f t="shared" si="0"/>
        <v>60</v>
      </c>
      <c r="B64" s="11" t="str">
        <f>Blackboard!C61</f>
        <v>Wong, Ryan</v>
      </c>
      <c r="C64" s="21">
        <f>_xlfn.XLOOKUP(B64,Blackboard!C:C,Blackboard!E:E)</f>
        <v>528337792</v>
      </c>
      <c r="D64" s="10"/>
      <c r="F64" s="52">
        <f>_xlfn.XLOOKUP(B64,Blackboard!C:C,Blackboard!AE:AE)</f>
        <v>84.6875</v>
      </c>
      <c r="G64" s="52">
        <f>_xlfn.XLOOKUP(B64,Blackboard!C:C,Blackboard!AF:AF)</f>
        <v>98.75</v>
      </c>
      <c r="H64" s="15">
        <f>_xlfn.XLOOKUP(B64,Blackboard!C:C,Blackboard!AG:AG)</f>
        <v>94</v>
      </c>
      <c r="I64" s="52">
        <f>_xlfn.XLOOKUP(B64,Blackboard!C:C,Blackboard!AJ:AJ)</f>
        <v>98</v>
      </c>
      <c r="J64" s="15">
        <f>_xlfn.XLOOKUP(B64,Blackboard!C:C,Blackboard!AI:AI)</f>
        <v>95</v>
      </c>
      <c r="K64" s="20">
        <v>0</v>
      </c>
      <c r="L64" s="20">
        <v>0</v>
      </c>
      <c r="M64" s="20"/>
      <c r="N64" s="20">
        <f t="shared" si="1"/>
        <v>93.959374999999994</v>
      </c>
      <c r="O64" s="9" t="str">
        <f t="shared" si="2"/>
        <v>A</v>
      </c>
      <c r="Y64" s="59" t="s">
        <v>371</v>
      </c>
      <c r="Z64" s="59" t="s">
        <v>310</v>
      </c>
    </row>
    <row r="65" spans="1:26" s="11" customFormat="1" ht="13" x14ac:dyDescent="0.3">
      <c r="A65" s="11">
        <f t="shared" si="0"/>
        <v>61</v>
      </c>
      <c r="B65" s="11" t="str">
        <f>Blackboard!C62</f>
        <v>Yim, Sonya</v>
      </c>
      <c r="C65" s="21">
        <f>_xlfn.XLOOKUP(B65,Blackboard!C:C,Blackboard!E:E)</f>
        <v>238325185</v>
      </c>
      <c r="D65" s="10"/>
      <c r="F65" s="52">
        <f>_xlfn.XLOOKUP(B65,Blackboard!C:C,Blackboard!AE:AE)</f>
        <v>92.5</v>
      </c>
      <c r="G65" s="52">
        <f>_xlfn.XLOOKUP(B65,Blackboard!C:C,Blackboard!AF:AF)</f>
        <v>94.166666666666671</v>
      </c>
      <c r="H65" s="15">
        <f>_xlfn.XLOOKUP(B65,Blackboard!C:C,Blackboard!AG:AG)</f>
        <v>92</v>
      </c>
      <c r="I65" s="52">
        <f>_xlfn.XLOOKUP(B65,Blackboard!C:C,Blackboard!AJ:AJ)</f>
        <v>79.166666666666657</v>
      </c>
      <c r="J65" s="15">
        <f>_xlfn.XLOOKUP(B65,Blackboard!C:C,Blackboard!AI:AI)</f>
        <v>89.411764705882348</v>
      </c>
      <c r="K65" s="20">
        <v>0</v>
      </c>
      <c r="L65" s="20">
        <v>0</v>
      </c>
      <c r="M65" s="20"/>
      <c r="N65" s="20">
        <f t="shared" si="1"/>
        <v>89.199509803921558</v>
      </c>
      <c r="O65" s="9" t="str">
        <f t="shared" si="2"/>
        <v>B+</v>
      </c>
      <c r="Y65" s="59" t="s">
        <v>372</v>
      </c>
      <c r="Z65" s="59" t="s">
        <v>308</v>
      </c>
    </row>
    <row r="66" spans="1:26" s="11" customFormat="1" ht="14.5" x14ac:dyDescent="0.35">
      <c r="A66" s="11">
        <f t="shared" si="0"/>
        <v>62</v>
      </c>
      <c r="B66" s="11" t="str">
        <f>Blackboard!C63</f>
        <v>Zhang, Weiwei</v>
      </c>
      <c r="C66" s="21">
        <f>_xlfn.XLOOKUP(B66,Blackboard!C:C,Blackboard!E:E)</f>
        <v>340789697</v>
      </c>
      <c r="D66" s="10"/>
      <c r="F66" s="52">
        <f>_xlfn.XLOOKUP(B66,Blackboard!C:C,Blackboard!AE:AE)</f>
        <v>23.75</v>
      </c>
      <c r="G66" s="52">
        <f>_xlfn.XLOOKUP(B66,Blackboard!C:C,Blackboard!AF:AF)</f>
        <v>93</v>
      </c>
      <c r="H66" s="15">
        <f>_xlfn.XLOOKUP(B66,Blackboard!C:C,Blackboard!AG:AG)</f>
        <v>0</v>
      </c>
      <c r="I66" s="52">
        <f>_xlfn.XLOOKUP(B66,Blackboard!C:C,Blackboard!AJ:AJ)</f>
        <v>63.888883333333332</v>
      </c>
      <c r="J66" s="15">
        <f>_xlfn.XLOOKUP(B66,Blackboard!C:C,Blackboard!AI:AI)</f>
        <v>26.47058823529412</v>
      </c>
      <c r="K66" s="20">
        <v>0</v>
      </c>
      <c r="L66" s="20">
        <v>0</v>
      </c>
      <c r="M66" s="20"/>
      <c r="N66" s="20">
        <f t="shared" si="1"/>
        <v>47.806779656862744</v>
      </c>
      <c r="O66" s="9" t="str">
        <f t="shared" si="2"/>
        <v>F</v>
      </c>
      <c r="Y66" s="59" t="s">
        <v>373</v>
      </c>
      <c r="Z66" s="58"/>
    </row>
    <row r="67" spans="1:26" s="11" customFormat="1" ht="13" x14ac:dyDescent="0.3">
      <c r="A67" s="11">
        <f t="shared" si="0"/>
        <v>63</v>
      </c>
      <c r="B67" s="11" t="str">
        <f>Blackboard!C64</f>
        <v>Zhu, Kevin</v>
      </c>
      <c r="C67" s="21">
        <f>_xlfn.XLOOKUP(B67,Blackboard!C:C,Blackboard!E:E)</f>
        <v>478407514</v>
      </c>
      <c r="D67" s="10"/>
      <c r="F67" s="52">
        <f>_xlfn.XLOOKUP(B67,Blackboard!C:C,Blackboard!AE:AE)</f>
        <v>88.75</v>
      </c>
      <c r="G67" s="52">
        <f>_xlfn.XLOOKUP(B67,Blackboard!C:C,Blackboard!AF:AF)</f>
        <v>95.416666666666671</v>
      </c>
      <c r="H67" s="15">
        <f>_xlfn.XLOOKUP(B67,Blackboard!C:C,Blackboard!AG:AG)</f>
        <v>100</v>
      </c>
      <c r="I67" s="52">
        <f>_xlfn.XLOOKUP(B67,Blackboard!C:C,Blackboard!AJ:AJ)</f>
        <v>93</v>
      </c>
      <c r="J67" s="15">
        <f>_xlfn.XLOOKUP(B67,Blackboard!C:C,Blackboard!AI:AI)</f>
        <v>95</v>
      </c>
      <c r="K67" s="20">
        <v>0</v>
      </c>
      <c r="L67" s="20">
        <v>0</v>
      </c>
      <c r="M67" s="20"/>
      <c r="N67" s="20">
        <f t="shared" si="1"/>
        <v>93.791666666666671</v>
      </c>
      <c r="O67" s="9" t="str">
        <f t="shared" si="2"/>
        <v>A</v>
      </c>
      <c r="Y67" s="59" t="s">
        <v>374</v>
      </c>
      <c r="Z67" s="59" t="s">
        <v>310</v>
      </c>
    </row>
    <row r="68" spans="1:26" s="11" customFormat="1" ht="13" x14ac:dyDescent="0.3">
      <c r="A68" s="11">
        <f t="shared" si="0"/>
        <v>64</v>
      </c>
      <c r="B68" s="11" t="str">
        <f>Blackboard!C65</f>
        <v>Zhu, Yi</v>
      </c>
      <c r="C68" s="21">
        <f>_xlfn.XLOOKUP(B68,Blackboard!C:C,Blackboard!E:E)</f>
        <v>354065558</v>
      </c>
      <c r="D68" s="10"/>
      <c r="F68" s="52">
        <f>_xlfn.XLOOKUP(B68,Blackboard!C:C,Blackboard!AE:AE)</f>
        <v>89.6875</v>
      </c>
      <c r="G68" s="52">
        <f>_xlfn.XLOOKUP(B68,Blackboard!C:C,Blackboard!AF:AF)</f>
        <v>95.333333333333329</v>
      </c>
      <c r="H68" s="15">
        <f>_xlfn.XLOOKUP(B68,Blackboard!C:C,Blackboard!AG:AG)</f>
        <v>100</v>
      </c>
      <c r="I68" s="52">
        <f>_xlfn.XLOOKUP(B68,Blackboard!C:C,Blackboard!AJ:AJ)</f>
        <v>91.666666666666657</v>
      </c>
      <c r="J68" s="15">
        <f>_xlfn.XLOOKUP(B68,Blackboard!C:C,Blackboard!AI:AI)</f>
        <v>95</v>
      </c>
      <c r="K68" s="20">
        <v>0</v>
      </c>
      <c r="L68" s="20">
        <v>0</v>
      </c>
      <c r="M68" s="20"/>
      <c r="N68" s="20">
        <f>SUMPRODUCT(F68:J68,$F$2:$J$2,$F$70:$J$70)+K68+L68+M68</f>
        <v>93.671875</v>
      </c>
      <c r="O68" s="9" t="str">
        <f t="shared" si="2"/>
        <v>A</v>
      </c>
      <c r="Y68" s="59" t="s">
        <v>375</v>
      </c>
      <c r="Z68" s="59" t="s">
        <v>310</v>
      </c>
    </row>
    <row r="70" spans="1:26" s="17" customFormat="1" x14ac:dyDescent="0.25">
      <c r="C70" s="17" t="s">
        <v>5</v>
      </c>
      <c r="F70" s="53">
        <v>1</v>
      </c>
      <c r="G70" s="53">
        <v>1</v>
      </c>
      <c r="H70" s="17">
        <v>1</v>
      </c>
      <c r="I70" s="53">
        <v>1</v>
      </c>
      <c r="J70" s="17">
        <v>1</v>
      </c>
    </row>
    <row r="72" spans="1:26" x14ac:dyDescent="0.25">
      <c r="N72" s="8">
        <f>AVERAGE(N5:N68)</f>
        <v>90.680822395833374</v>
      </c>
      <c r="O72" s="56" t="str">
        <f>LOOKUP(N72,R10:R19,S10:S19)</f>
        <v>A-</v>
      </c>
    </row>
  </sheetData>
  <phoneticPr fontId="0" type="noConversion"/>
  <printOptions gridLines="1"/>
  <pageMargins left="0.75" right="0.75" top="1" bottom="1" header="0.5" footer="0.5"/>
  <pageSetup scale="41" orientation="landscape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5"/>
  <sheetViews>
    <sheetView workbookViewId="0">
      <pane xSplit="3" ySplit="1" topLeftCell="M25" activePane="bottomRight" state="frozen"/>
      <selection pane="topRight" activeCell="D1" sqref="D1"/>
      <selection pane="bottomLeft" activeCell="A2" sqref="A2"/>
      <selection pane="bottomRight" activeCell="AC31" sqref="AC31"/>
    </sheetView>
  </sheetViews>
  <sheetFormatPr defaultRowHeight="12.5" x14ac:dyDescent="0.25"/>
  <cols>
    <col min="1" max="1" width="20.6328125" style="7" bestFit="1" customWidth="1"/>
    <col min="2" max="2" width="10" style="7" bestFit="1" customWidth="1"/>
    <col min="3" max="3" width="17.6328125" style="7" customWidth="1"/>
    <col min="4" max="4" width="18.453125" style="7" bestFit="1" customWidth="1"/>
    <col min="5" max="5" width="9.81640625" style="7" bestFit="1" customWidth="1"/>
    <col min="6" max="6" width="14.453125" style="23" customWidth="1"/>
    <col min="7" max="7" width="11.36328125" style="7" customWidth="1"/>
    <col min="8" max="8" width="13.26953125" style="7" customWidth="1"/>
    <col min="9" max="9" width="12.26953125" style="7" customWidth="1"/>
    <col min="10" max="10" width="13.36328125" style="7" customWidth="1"/>
    <col min="11" max="11" width="12.54296875" style="23" customWidth="1"/>
    <col min="12" max="12" width="11.90625" style="7" customWidth="1"/>
    <col min="13" max="13" width="12.1796875" style="25" customWidth="1"/>
    <col min="14" max="15" width="8.7265625" style="25"/>
    <col min="16" max="19" width="8.7265625" style="26"/>
    <col min="20" max="20" width="8.7265625" style="24"/>
    <col min="21" max="21" width="8.7265625" style="27"/>
    <col min="22" max="23" width="8.7265625" style="24"/>
    <col min="24" max="24" width="8.7265625" style="7"/>
    <col min="25" max="25" width="8.7265625" style="27"/>
    <col min="26" max="26" width="8.7265625" style="25"/>
    <col min="27" max="28" width="8.7265625" style="7"/>
    <col min="29" max="29" width="13" style="35" customWidth="1"/>
    <col min="30" max="30" width="11.36328125" style="48" bestFit="1" customWidth="1"/>
    <col min="31" max="31" width="17.453125" style="48" customWidth="1"/>
    <col min="32" max="32" width="14.08984375" style="48" customWidth="1"/>
    <col min="33" max="33" width="8.7265625" style="48"/>
    <col min="34" max="34" width="11.08984375" style="7" customWidth="1"/>
    <col min="35" max="35" width="16.90625" style="48" customWidth="1"/>
    <col min="36" max="36" width="15.54296875" style="48" customWidth="1"/>
    <col min="37" max="16384" width="8.7265625" style="7"/>
  </cols>
  <sheetData>
    <row r="1" spans="1:40" ht="137.5" x14ac:dyDescent="0.25">
      <c r="A1" s="28" t="s">
        <v>11</v>
      </c>
      <c r="B1" s="28" t="s">
        <v>12</v>
      </c>
      <c r="C1" s="36" t="s">
        <v>299</v>
      </c>
      <c r="D1" s="28" t="s">
        <v>13</v>
      </c>
      <c r="E1" s="28" t="s">
        <v>14</v>
      </c>
      <c r="F1" s="29" t="s">
        <v>197</v>
      </c>
      <c r="G1" s="29" t="s">
        <v>202</v>
      </c>
      <c r="H1" s="29" t="s">
        <v>204</v>
      </c>
      <c r="I1" s="29" t="s">
        <v>207</v>
      </c>
      <c r="J1" s="29" t="s">
        <v>214</v>
      </c>
      <c r="K1" s="29" t="s">
        <v>215</v>
      </c>
      <c r="L1" s="29" t="s">
        <v>216</v>
      </c>
      <c r="M1" s="30" t="s">
        <v>198</v>
      </c>
      <c r="N1" s="30" t="s">
        <v>199</v>
      </c>
      <c r="O1" s="30" t="s">
        <v>200</v>
      </c>
      <c r="P1" s="30" t="s">
        <v>217</v>
      </c>
      <c r="Q1" s="31" t="s">
        <v>209</v>
      </c>
      <c r="R1" s="31" t="s">
        <v>213</v>
      </c>
      <c r="S1" s="31" t="s">
        <v>218</v>
      </c>
      <c r="T1" s="32" t="s">
        <v>208</v>
      </c>
      <c r="U1" s="32" t="s">
        <v>210</v>
      </c>
      <c r="V1" s="32" t="s">
        <v>211</v>
      </c>
      <c r="W1" s="33" t="s">
        <v>201</v>
      </c>
      <c r="X1" s="33" t="s">
        <v>203</v>
      </c>
      <c r="Y1" s="33" t="s">
        <v>205</v>
      </c>
      <c r="Z1" s="33" t="s">
        <v>206</v>
      </c>
      <c r="AA1" s="28" t="s">
        <v>212</v>
      </c>
      <c r="AB1" s="28"/>
      <c r="AC1" s="45" t="s">
        <v>293</v>
      </c>
      <c r="AD1" s="46" t="s">
        <v>219</v>
      </c>
      <c r="AE1" s="46" t="s">
        <v>220</v>
      </c>
      <c r="AF1" s="46" t="s">
        <v>221</v>
      </c>
      <c r="AG1" s="46" t="s">
        <v>222</v>
      </c>
      <c r="AH1" s="36" t="s">
        <v>292</v>
      </c>
      <c r="AI1" s="46" t="s">
        <v>295</v>
      </c>
      <c r="AJ1" s="46" t="s">
        <v>296</v>
      </c>
    </row>
    <row r="2" spans="1:40" x14ac:dyDescent="0.25">
      <c r="A2" s="28" t="s">
        <v>18</v>
      </c>
      <c r="B2" s="28" t="s">
        <v>19</v>
      </c>
      <c r="C2" s="28" t="str">
        <f>CONCATENATE(A2,", ",B2)</f>
        <v>Ali, Huda</v>
      </c>
      <c r="D2" s="28" t="s">
        <v>20</v>
      </c>
      <c r="E2" s="28">
        <v>667230999</v>
      </c>
      <c r="F2" s="38">
        <v>100</v>
      </c>
      <c r="G2" s="38">
        <v>70</v>
      </c>
      <c r="H2" s="38">
        <v>100</v>
      </c>
      <c r="I2" s="38">
        <v>70</v>
      </c>
      <c r="J2" s="38"/>
      <c r="K2" s="38">
        <v>95</v>
      </c>
      <c r="L2" s="38">
        <v>90</v>
      </c>
      <c r="M2" s="39">
        <v>90</v>
      </c>
      <c r="N2" s="39">
        <v>93.75</v>
      </c>
      <c r="O2" s="39">
        <v>95</v>
      </c>
      <c r="P2" s="39">
        <v>30</v>
      </c>
      <c r="Q2" s="40"/>
      <c r="R2" s="40"/>
      <c r="S2" s="40">
        <v>30</v>
      </c>
      <c r="T2" s="41">
        <v>60</v>
      </c>
      <c r="U2" s="41">
        <v>30</v>
      </c>
      <c r="V2" s="41"/>
      <c r="W2" s="37">
        <v>85</v>
      </c>
      <c r="X2" s="37">
        <v>99</v>
      </c>
      <c r="Y2" s="37">
        <v>95</v>
      </c>
      <c r="Z2" s="37">
        <v>90</v>
      </c>
      <c r="AA2" s="34">
        <v>78</v>
      </c>
      <c r="AB2" s="34"/>
      <c r="AC2" s="34">
        <f>(COUNTA(Q2)*0.1+COUNTA(R2)*0.4+COUNTA(S2)*0.5)*100</f>
        <v>50</v>
      </c>
      <c r="AD2" s="47">
        <f>(T2/100+U2/40+V2/40)/3*100</f>
        <v>45</v>
      </c>
      <c r="AE2" s="47">
        <f>SUM(M2:P2)/4</f>
        <v>77.1875</v>
      </c>
      <c r="AF2" s="47">
        <f>SUM(W2,Y2,Z2)/3</f>
        <v>90</v>
      </c>
      <c r="AG2" s="47">
        <f>X2</f>
        <v>99</v>
      </c>
      <c r="AH2" s="34">
        <f>_xlfn.XLOOKUP(D2,Attendance!C:C,Attendance!G:G)</f>
        <v>35.294117647058826</v>
      </c>
      <c r="AI2" s="47">
        <f>0.1*AC2+0.9*AH2</f>
        <v>36.764705882352942</v>
      </c>
      <c r="AJ2" s="47">
        <f>MAX(AD2,AA2)</f>
        <v>78</v>
      </c>
      <c r="AK2" s="35"/>
      <c r="AL2" s="35"/>
      <c r="AM2" s="35"/>
      <c r="AN2" s="35"/>
    </row>
    <row r="3" spans="1:40" x14ac:dyDescent="0.25">
      <c r="A3" s="28" t="s">
        <v>21</v>
      </c>
      <c r="B3" s="28" t="s">
        <v>22</v>
      </c>
      <c r="C3" s="28" t="str">
        <f t="shared" ref="C3:C65" si="0">CONCATENATE(A3,", ",B3)</f>
        <v>Alkhashroom, Anas</v>
      </c>
      <c r="D3" s="28" t="s">
        <v>23</v>
      </c>
      <c r="E3" s="28">
        <v>583962648</v>
      </c>
      <c r="F3" s="38">
        <v>100</v>
      </c>
      <c r="G3" s="38">
        <v>100</v>
      </c>
      <c r="H3" s="38">
        <v>100</v>
      </c>
      <c r="I3" s="38">
        <v>90</v>
      </c>
      <c r="J3" s="38"/>
      <c r="K3" s="38">
        <v>100</v>
      </c>
      <c r="L3" s="38">
        <v>100</v>
      </c>
      <c r="M3" s="39">
        <v>90</v>
      </c>
      <c r="N3" s="39">
        <v>90</v>
      </c>
      <c r="O3" s="39">
        <v>90</v>
      </c>
      <c r="P3" s="39">
        <v>80</v>
      </c>
      <c r="Q3" s="40" t="s">
        <v>24</v>
      </c>
      <c r="R3" s="40" t="s">
        <v>24</v>
      </c>
      <c r="S3" s="40">
        <v>10</v>
      </c>
      <c r="T3" s="41">
        <v>100</v>
      </c>
      <c r="U3" s="41">
        <v>20</v>
      </c>
      <c r="V3" s="41">
        <v>30</v>
      </c>
      <c r="W3" s="37">
        <v>86</v>
      </c>
      <c r="X3" s="37">
        <v>87</v>
      </c>
      <c r="Y3" s="37">
        <v>100</v>
      </c>
      <c r="Z3" s="37">
        <v>100</v>
      </c>
      <c r="AA3" s="34">
        <v>93</v>
      </c>
      <c r="AB3" s="34"/>
      <c r="AC3" s="34">
        <f t="shared" ref="AC3:AC65" si="1">(COUNTA(Q3)*0.1+COUNTA(R3)*0.4+COUNTA(S3)*0.5)*100</f>
        <v>100</v>
      </c>
      <c r="AD3" s="47">
        <f t="shared" ref="AD3:AD64" si="2">(T3/100+U3/40+V3/40)/3*100</f>
        <v>75</v>
      </c>
      <c r="AE3" s="47">
        <f t="shared" ref="AE3:AE65" si="3">SUM(M3:P3)/4</f>
        <v>87.5</v>
      </c>
      <c r="AF3" s="47">
        <f t="shared" ref="AF3:AF65" si="4">SUM(W3,Y3,Z3)/3</f>
        <v>95.333333333333329</v>
      </c>
      <c r="AG3" s="47">
        <f t="shared" ref="AG3:AG65" si="5">X3</f>
        <v>87</v>
      </c>
      <c r="AH3" s="34">
        <f>_xlfn.XLOOKUP(D3,Attendance!C:C,Attendance!G:G)</f>
        <v>100</v>
      </c>
      <c r="AI3" s="47">
        <f t="shared" ref="AI3:AI65" si="6">0.1*AC3+0.9*AH3</f>
        <v>100</v>
      </c>
      <c r="AJ3" s="47">
        <f t="shared" ref="AJ3:AJ65" si="7">MAX(AD3,AA3)</f>
        <v>93</v>
      </c>
      <c r="AK3" s="35"/>
      <c r="AL3" s="35"/>
      <c r="AM3" s="35"/>
      <c r="AN3" s="35"/>
    </row>
    <row r="4" spans="1:40" x14ac:dyDescent="0.25">
      <c r="A4" s="28" t="s">
        <v>25</v>
      </c>
      <c r="B4" s="28" t="s">
        <v>26</v>
      </c>
      <c r="C4" s="28" t="str">
        <f t="shared" si="0"/>
        <v>Azubike, Michael</v>
      </c>
      <c r="D4" s="28" t="s">
        <v>27</v>
      </c>
      <c r="E4" s="28">
        <v>268644017</v>
      </c>
      <c r="F4" s="38">
        <v>100</v>
      </c>
      <c r="G4" s="38">
        <v>75</v>
      </c>
      <c r="H4" s="38">
        <v>100</v>
      </c>
      <c r="I4" s="38">
        <v>85</v>
      </c>
      <c r="J4" s="38"/>
      <c r="K4" s="38">
        <v>90</v>
      </c>
      <c r="L4" s="38">
        <v>100</v>
      </c>
      <c r="M4" s="39">
        <v>100</v>
      </c>
      <c r="N4" s="39">
        <v>82.5</v>
      </c>
      <c r="O4" s="39"/>
      <c r="P4" s="39">
        <v>80</v>
      </c>
      <c r="Q4" s="40"/>
      <c r="R4" s="40"/>
      <c r="S4" s="40"/>
      <c r="T4" s="41">
        <v>100</v>
      </c>
      <c r="U4" s="41">
        <v>30</v>
      </c>
      <c r="V4" s="41">
        <v>25</v>
      </c>
      <c r="W4" s="37">
        <v>88</v>
      </c>
      <c r="X4" s="37">
        <v>91</v>
      </c>
      <c r="Y4" s="37">
        <v>100</v>
      </c>
      <c r="Z4" s="37">
        <v>100</v>
      </c>
      <c r="AA4" s="34">
        <v>72</v>
      </c>
      <c r="AB4" s="34"/>
      <c r="AC4" s="34">
        <f t="shared" si="1"/>
        <v>0</v>
      </c>
      <c r="AD4" s="47">
        <f t="shared" si="2"/>
        <v>79.166666666666657</v>
      </c>
      <c r="AE4" s="47">
        <f t="shared" si="3"/>
        <v>65.625</v>
      </c>
      <c r="AF4" s="47">
        <f t="shared" si="4"/>
        <v>96</v>
      </c>
      <c r="AG4" s="47">
        <f t="shared" si="5"/>
        <v>91</v>
      </c>
      <c r="AH4" s="34">
        <f>_xlfn.XLOOKUP(D4,Attendance!C:C,Attendance!G:G)</f>
        <v>58.82352941176471</v>
      </c>
      <c r="AI4" s="47">
        <f t="shared" si="6"/>
        <v>52.941176470588239</v>
      </c>
      <c r="AJ4" s="47">
        <f t="shared" si="7"/>
        <v>79.166666666666657</v>
      </c>
      <c r="AK4" s="35"/>
      <c r="AL4" s="35"/>
      <c r="AM4" s="35"/>
      <c r="AN4" s="35"/>
    </row>
    <row r="5" spans="1:40" x14ac:dyDescent="0.25">
      <c r="A5" s="28" t="s">
        <v>28</v>
      </c>
      <c r="B5" s="28" t="s">
        <v>29</v>
      </c>
      <c r="C5" s="28" t="str">
        <f t="shared" si="0"/>
        <v>Bellai, Emma</v>
      </c>
      <c r="D5" s="28" t="s">
        <v>30</v>
      </c>
      <c r="E5" s="28">
        <v>445432632</v>
      </c>
      <c r="F5" s="38">
        <v>100</v>
      </c>
      <c r="G5" s="38">
        <v>100</v>
      </c>
      <c r="H5" s="38">
        <v>100</v>
      </c>
      <c r="I5" s="38">
        <v>70</v>
      </c>
      <c r="J5" s="38"/>
      <c r="K5" s="38">
        <v>90</v>
      </c>
      <c r="L5" s="38">
        <v>90</v>
      </c>
      <c r="M5" s="39">
        <v>90</v>
      </c>
      <c r="N5" s="39">
        <v>88.75</v>
      </c>
      <c r="O5" s="39">
        <v>50</v>
      </c>
      <c r="P5" s="39">
        <v>40</v>
      </c>
      <c r="Q5" s="40"/>
      <c r="R5" s="40"/>
      <c r="S5" s="40">
        <v>0</v>
      </c>
      <c r="T5" s="41">
        <v>100</v>
      </c>
      <c r="U5" s="41">
        <v>30</v>
      </c>
      <c r="V5" s="41">
        <v>25</v>
      </c>
      <c r="W5" s="37">
        <v>89</v>
      </c>
      <c r="X5" s="37">
        <v>95</v>
      </c>
      <c r="Y5" s="37">
        <v>100</v>
      </c>
      <c r="Z5" s="37">
        <v>90</v>
      </c>
      <c r="AA5" s="34">
        <v>78</v>
      </c>
      <c r="AB5" s="34"/>
      <c r="AC5" s="34">
        <f>(COUNTA(Q5)*0.1+COUNTA(R5)*0.4+COUNTA(S5)*0.5)*100</f>
        <v>50</v>
      </c>
      <c r="AD5" s="47">
        <f t="shared" si="2"/>
        <v>79.166666666666657</v>
      </c>
      <c r="AE5" s="47">
        <f t="shared" si="3"/>
        <v>67.1875</v>
      </c>
      <c r="AF5" s="47">
        <f t="shared" si="4"/>
        <v>93</v>
      </c>
      <c r="AG5" s="47">
        <f t="shared" si="5"/>
        <v>95</v>
      </c>
      <c r="AH5" s="34">
        <f>_xlfn.XLOOKUP(D5,Attendance!C:C,Attendance!G:G)</f>
        <v>64.705882352941174</v>
      </c>
      <c r="AI5" s="47">
        <f t="shared" si="6"/>
        <v>63.235294117647058</v>
      </c>
      <c r="AJ5" s="47">
        <f t="shared" si="7"/>
        <v>79.166666666666657</v>
      </c>
      <c r="AK5" s="35"/>
      <c r="AL5" s="35"/>
      <c r="AM5" s="35"/>
      <c r="AN5" s="35"/>
    </row>
    <row r="6" spans="1:40" x14ac:dyDescent="0.25">
      <c r="A6" s="28" t="s">
        <v>31</v>
      </c>
      <c r="B6" s="28" t="s">
        <v>32</v>
      </c>
      <c r="C6" s="28" t="str">
        <f t="shared" si="0"/>
        <v>Boscia, Jayandre</v>
      </c>
      <c r="D6" s="28" t="s">
        <v>33</v>
      </c>
      <c r="E6" s="28">
        <v>327851744</v>
      </c>
      <c r="F6" s="38">
        <v>95</v>
      </c>
      <c r="G6" s="38">
        <v>90</v>
      </c>
      <c r="H6" s="38">
        <v>100</v>
      </c>
      <c r="I6" s="38">
        <v>90</v>
      </c>
      <c r="J6" s="38"/>
      <c r="K6" s="38">
        <v>90</v>
      </c>
      <c r="L6" s="38">
        <v>100</v>
      </c>
      <c r="M6" s="39">
        <v>90</v>
      </c>
      <c r="N6" s="39">
        <v>81.25</v>
      </c>
      <c r="O6" s="39">
        <v>95</v>
      </c>
      <c r="P6" s="39">
        <v>50</v>
      </c>
      <c r="Q6" s="40"/>
      <c r="R6" s="40"/>
      <c r="S6" s="40"/>
      <c r="T6" s="41">
        <v>100</v>
      </c>
      <c r="U6" s="41">
        <v>15</v>
      </c>
      <c r="V6" s="41">
        <v>25</v>
      </c>
      <c r="W6" s="37">
        <v>96.25</v>
      </c>
      <c r="X6" s="37">
        <v>84</v>
      </c>
      <c r="Y6" s="37">
        <v>100</v>
      </c>
      <c r="Z6" s="37">
        <v>90</v>
      </c>
      <c r="AA6" s="34">
        <v>88</v>
      </c>
      <c r="AB6" s="34"/>
      <c r="AC6" s="34">
        <f t="shared" si="1"/>
        <v>0</v>
      </c>
      <c r="AD6" s="47">
        <f t="shared" si="2"/>
        <v>66.666666666666657</v>
      </c>
      <c r="AE6" s="47">
        <f t="shared" si="3"/>
        <v>79.0625</v>
      </c>
      <c r="AF6" s="47">
        <f t="shared" si="4"/>
        <v>95.416666666666671</v>
      </c>
      <c r="AG6" s="47">
        <f t="shared" si="5"/>
        <v>84</v>
      </c>
      <c r="AH6" s="34">
        <f>_xlfn.XLOOKUP(D6,Attendance!C:C,Attendance!G:G)</f>
        <v>70.588235294117652</v>
      </c>
      <c r="AI6" s="47">
        <f t="shared" si="6"/>
        <v>63.529411764705891</v>
      </c>
      <c r="AJ6" s="47">
        <f t="shared" si="7"/>
        <v>88</v>
      </c>
      <c r="AK6" s="35"/>
      <c r="AL6" s="35"/>
      <c r="AM6" s="35"/>
      <c r="AN6" s="35"/>
    </row>
    <row r="7" spans="1:40" x14ac:dyDescent="0.25">
      <c r="A7" s="28" t="s">
        <v>34</v>
      </c>
      <c r="B7" s="28" t="s">
        <v>35</v>
      </c>
      <c r="C7" s="28" t="str">
        <f t="shared" si="0"/>
        <v>Brink, Ella</v>
      </c>
      <c r="D7" s="28" t="s">
        <v>36</v>
      </c>
      <c r="E7" s="28">
        <v>758923983</v>
      </c>
      <c r="F7" s="38">
        <v>100</v>
      </c>
      <c r="G7" s="38">
        <v>70</v>
      </c>
      <c r="H7" s="38">
        <v>100</v>
      </c>
      <c r="I7" s="38">
        <v>70</v>
      </c>
      <c r="J7" s="38"/>
      <c r="K7" s="38">
        <v>95</v>
      </c>
      <c r="L7" s="38">
        <v>90</v>
      </c>
      <c r="M7" s="39">
        <v>100</v>
      </c>
      <c r="N7" s="39">
        <v>95</v>
      </c>
      <c r="O7" s="39">
        <v>100</v>
      </c>
      <c r="P7" s="39">
        <v>100</v>
      </c>
      <c r="Q7" s="40"/>
      <c r="R7" s="40"/>
      <c r="S7" s="40"/>
      <c r="T7" s="41">
        <v>100</v>
      </c>
      <c r="U7" s="41">
        <v>24.16666</v>
      </c>
      <c r="V7" s="41">
        <v>40</v>
      </c>
      <c r="W7" s="37">
        <v>85</v>
      </c>
      <c r="X7" s="37">
        <v>99</v>
      </c>
      <c r="Y7" s="37">
        <v>95</v>
      </c>
      <c r="Z7" s="37">
        <v>90</v>
      </c>
      <c r="AA7" s="34">
        <v>97</v>
      </c>
      <c r="AB7" s="34"/>
      <c r="AC7" s="34">
        <f t="shared" si="1"/>
        <v>0</v>
      </c>
      <c r="AD7" s="47">
        <f t="shared" si="2"/>
        <v>86.805549999999997</v>
      </c>
      <c r="AE7" s="47">
        <f t="shared" si="3"/>
        <v>98.75</v>
      </c>
      <c r="AF7" s="47">
        <f t="shared" si="4"/>
        <v>90</v>
      </c>
      <c r="AG7" s="47">
        <f t="shared" si="5"/>
        <v>99</v>
      </c>
      <c r="AH7" s="34">
        <f>_xlfn.XLOOKUP(D7,Attendance!C:C,Attendance!G:G)</f>
        <v>94.117647058823522</v>
      </c>
      <c r="AI7" s="47">
        <f t="shared" si="6"/>
        <v>84.705882352941174</v>
      </c>
      <c r="AJ7" s="47">
        <f t="shared" si="7"/>
        <v>97</v>
      </c>
      <c r="AK7" s="35"/>
      <c r="AL7" s="35"/>
      <c r="AM7" s="35"/>
      <c r="AN7" s="35"/>
    </row>
    <row r="8" spans="1:40" x14ac:dyDescent="0.25">
      <c r="A8" s="28" t="s">
        <v>37</v>
      </c>
      <c r="B8" s="28" t="s">
        <v>38</v>
      </c>
      <c r="C8" s="28" t="str">
        <f t="shared" si="0"/>
        <v>Brushwyler, Brandon</v>
      </c>
      <c r="D8" s="28" t="s">
        <v>39</v>
      </c>
      <c r="E8" s="28">
        <v>878923820</v>
      </c>
      <c r="F8" s="38">
        <v>100</v>
      </c>
      <c r="G8" s="38">
        <v>80</v>
      </c>
      <c r="H8" s="38">
        <v>100</v>
      </c>
      <c r="I8" s="38">
        <v>85</v>
      </c>
      <c r="J8" s="38">
        <v>100</v>
      </c>
      <c r="K8" s="38">
        <v>90</v>
      </c>
      <c r="L8" s="38">
        <v>90</v>
      </c>
      <c r="M8" s="39">
        <v>90</v>
      </c>
      <c r="N8" s="39">
        <v>91.25</v>
      </c>
      <c r="O8" s="39">
        <v>100</v>
      </c>
      <c r="P8" s="39">
        <v>90</v>
      </c>
      <c r="Q8" s="40" t="s">
        <v>24</v>
      </c>
      <c r="R8" s="40" t="s">
        <v>24</v>
      </c>
      <c r="S8" s="40"/>
      <c r="T8" s="41">
        <v>100</v>
      </c>
      <c r="U8" s="41">
        <v>30</v>
      </c>
      <c r="V8" s="41">
        <v>40</v>
      </c>
      <c r="W8" s="37">
        <v>91.25</v>
      </c>
      <c r="X8" s="37">
        <v>100</v>
      </c>
      <c r="Y8" s="37">
        <v>100</v>
      </c>
      <c r="Z8" s="37">
        <v>90</v>
      </c>
      <c r="AA8" s="34">
        <v>87</v>
      </c>
      <c r="AB8" s="34"/>
      <c r="AC8" s="34">
        <f t="shared" si="1"/>
        <v>50</v>
      </c>
      <c r="AD8" s="47">
        <f t="shared" si="2"/>
        <v>91.666666666666657</v>
      </c>
      <c r="AE8" s="47">
        <f t="shared" si="3"/>
        <v>92.8125</v>
      </c>
      <c r="AF8" s="47">
        <f t="shared" si="4"/>
        <v>93.75</v>
      </c>
      <c r="AG8" s="47">
        <f t="shared" si="5"/>
        <v>100</v>
      </c>
      <c r="AH8" s="34">
        <f>_xlfn.XLOOKUP(D8,Attendance!C:C,Attendance!G:G)</f>
        <v>94.117647058823522</v>
      </c>
      <c r="AI8" s="47">
        <f t="shared" si="6"/>
        <v>89.705882352941174</v>
      </c>
      <c r="AJ8" s="47">
        <f t="shared" si="7"/>
        <v>91.666666666666657</v>
      </c>
      <c r="AK8" s="35"/>
      <c r="AL8" s="35"/>
      <c r="AM8" s="35"/>
      <c r="AN8" s="35"/>
    </row>
    <row r="9" spans="1:40" x14ac:dyDescent="0.25">
      <c r="A9" s="28" t="s">
        <v>40</v>
      </c>
      <c r="B9" s="28" t="s">
        <v>41</v>
      </c>
      <c r="C9" s="28" t="str">
        <f t="shared" si="0"/>
        <v>Burke, Kelly</v>
      </c>
      <c r="D9" s="28" t="s">
        <v>42</v>
      </c>
      <c r="E9" s="28">
        <v>413987312</v>
      </c>
      <c r="F9" s="38">
        <v>95</v>
      </c>
      <c r="G9" s="38">
        <v>95</v>
      </c>
      <c r="H9" s="38">
        <v>100</v>
      </c>
      <c r="I9" s="38">
        <v>85</v>
      </c>
      <c r="J9" s="38">
        <v>100</v>
      </c>
      <c r="K9" s="38">
        <v>95</v>
      </c>
      <c r="L9" s="38">
        <v>100</v>
      </c>
      <c r="M9" s="39">
        <v>100</v>
      </c>
      <c r="N9" s="39">
        <v>100</v>
      </c>
      <c r="O9" s="39">
        <v>95</v>
      </c>
      <c r="P9" s="39">
        <v>100</v>
      </c>
      <c r="Q9" s="40"/>
      <c r="R9" s="40"/>
      <c r="S9" s="40">
        <v>30</v>
      </c>
      <c r="T9" s="41">
        <v>100</v>
      </c>
      <c r="U9" s="41">
        <v>30</v>
      </c>
      <c r="V9" s="41">
        <v>40</v>
      </c>
      <c r="W9" s="37">
        <v>96.25</v>
      </c>
      <c r="X9" s="37">
        <v>91</v>
      </c>
      <c r="Y9" s="37">
        <v>100</v>
      </c>
      <c r="Z9" s="37">
        <v>90</v>
      </c>
      <c r="AA9" s="34">
        <v>83</v>
      </c>
      <c r="AB9" s="34"/>
      <c r="AC9" s="34">
        <f t="shared" si="1"/>
        <v>50</v>
      </c>
      <c r="AD9" s="47">
        <f t="shared" si="2"/>
        <v>91.666666666666657</v>
      </c>
      <c r="AE9" s="47">
        <f t="shared" si="3"/>
        <v>98.75</v>
      </c>
      <c r="AF9" s="47">
        <f t="shared" si="4"/>
        <v>95.416666666666671</v>
      </c>
      <c r="AG9" s="47">
        <f t="shared" si="5"/>
        <v>91</v>
      </c>
      <c r="AH9" s="34">
        <f>_xlfn.XLOOKUP(D9,Attendance!C:C,Attendance!G:G)</f>
        <v>100</v>
      </c>
      <c r="AI9" s="47">
        <f t="shared" si="6"/>
        <v>95</v>
      </c>
      <c r="AJ9" s="47">
        <f t="shared" si="7"/>
        <v>91.666666666666657</v>
      </c>
      <c r="AK9" s="35"/>
      <c r="AL9" s="35"/>
      <c r="AM9" s="35"/>
      <c r="AN9" s="35"/>
    </row>
    <row r="10" spans="1:40" x14ac:dyDescent="0.25">
      <c r="A10" s="28" t="s">
        <v>43</v>
      </c>
      <c r="B10" s="28" t="s">
        <v>44</v>
      </c>
      <c r="C10" s="28" t="str">
        <f t="shared" si="0"/>
        <v>Cano, Ta'Yea</v>
      </c>
      <c r="D10" s="28" t="s">
        <v>45</v>
      </c>
      <c r="E10" s="28">
        <v>777644757</v>
      </c>
      <c r="F10" s="38">
        <v>100</v>
      </c>
      <c r="G10" s="38">
        <v>100</v>
      </c>
      <c r="H10" s="38">
        <v>100</v>
      </c>
      <c r="I10" s="38">
        <v>85</v>
      </c>
      <c r="J10" s="38"/>
      <c r="K10" s="38">
        <v>90</v>
      </c>
      <c r="L10" s="38">
        <v>100</v>
      </c>
      <c r="M10" s="39">
        <v>100</v>
      </c>
      <c r="N10" s="39">
        <v>90</v>
      </c>
      <c r="O10" s="39">
        <v>90</v>
      </c>
      <c r="P10" s="39">
        <v>70</v>
      </c>
      <c r="Q10" s="40"/>
      <c r="R10" s="40"/>
      <c r="S10" s="40"/>
      <c r="T10" s="41">
        <v>100</v>
      </c>
      <c r="U10" s="41">
        <v>21.66666</v>
      </c>
      <c r="V10" s="41">
        <v>30</v>
      </c>
      <c r="W10" s="37">
        <v>92.5</v>
      </c>
      <c r="X10" s="37">
        <v>92</v>
      </c>
      <c r="Y10" s="37">
        <v>100</v>
      </c>
      <c r="Z10" s="37">
        <v>90</v>
      </c>
      <c r="AA10" s="34">
        <v>70</v>
      </c>
      <c r="AB10" s="34"/>
      <c r="AC10" s="34">
        <f t="shared" si="1"/>
        <v>0</v>
      </c>
      <c r="AD10" s="47">
        <f t="shared" si="2"/>
        <v>76.388883333333325</v>
      </c>
      <c r="AE10" s="47">
        <f t="shared" si="3"/>
        <v>87.5</v>
      </c>
      <c r="AF10" s="47">
        <f t="shared" si="4"/>
        <v>94.166666666666671</v>
      </c>
      <c r="AG10" s="47">
        <f t="shared" si="5"/>
        <v>92</v>
      </c>
      <c r="AH10" s="34">
        <f>_xlfn.XLOOKUP(D10,Attendance!C:C,Attendance!G:G)</f>
        <v>88.235294117647058</v>
      </c>
      <c r="AI10" s="47">
        <f t="shared" si="6"/>
        <v>79.411764705882348</v>
      </c>
      <c r="AJ10" s="47">
        <f t="shared" si="7"/>
        <v>76.388883333333325</v>
      </c>
      <c r="AK10" s="35"/>
      <c r="AL10" s="35"/>
      <c r="AM10" s="35"/>
      <c r="AN10" s="35"/>
    </row>
    <row r="11" spans="1:40" x14ac:dyDescent="0.25">
      <c r="A11" s="28" t="s">
        <v>46</v>
      </c>
      <c r="B11" s="28" t="s">
        <v>47</v>
      </c>
      <c r="C11" s="28" t="str">
        <f t="shared" si="0"/>
        <v>Chi, Oscar</v>
      </c>
      <c r="D11" s="28" t="s">
        <v>48</v>
      </c>
      <c r="E11" s="28">
        <v>201636687</v>
      </c>
      <c r="F11" s="38"/>
      <c r="G11" s="38">
        <v>100</v>
      </c>
      <c r="H11" s="38"/>
      <c r="I11" s="38">
        <v>90</v>
      </c>
      <c r="J11" s="38">
        <v>100</v>
      </c>
      <c r="K11" s="38">
        <v>100</v>
      </c>
      <c r="L11" s="38">
        <v>100</v>
      </c>
      <c r="M11" s="39">
        <v>90</v>
      </c>
      <c r="N11" s="39">
        <v>96.25</v>
      </c>
      <c r="O11" s="39">
        <v>100</v>
      </c>
      <c r="P11" s="39">
        <v>80</v>
      </c>
      <c r="Q11" s="40" t="s">
        <v>24</v>
      </c>
      <c r="R11" s="40"/>
      <c r="S11" s="40">
        <v>30</v>
      </c>
      <c r="T11" s="41">
        <v>100</v>
      </c>
      <c r="U11" s="41">
        <v>40</v>
      </c>
      <c r="V11" s="41">
        <v>40</v>
      </c>
      <c r="W11" s="37">
        <v>86</v>
      </c>
      <c r="X11" s="37">
        <v>87</v>
      </c>
      <c r="Y11" s="37">
        <v>100</v>
      </c>
      <c r="Z11" s="37">
        <v>100</v>
      </c>
      <c r="AA11" s="34">
        <v>93</v>
      </c>
      <c r="AB11" s="34"/>
      <c r="AC11" s="34">
        <f t="shared" si="1"/>
        <v>60</v>
      </c>
      <c r="AD11" s="47">
        <f t="shared" si="2"/>
        <v>100</v>
      </c>
      <c r="AE11" s="47">
        <f t="shared" si="3"/>
        <v>91.5625</v>
      </c>
      <c r="AF11" s="47">
        <f t="shared" si="4"/>
        <v>95.333333333333329</v>
      </c>
      <c r="AG11" s="47">
        <f t="shared" si="5"/>
        <v>87</v>
      </c>
      <c r="AH11" s="34">
        <f>_xlfn.XLOOKUP(D11,Attendance!C:C,Attendance!G:G)</f>
        <v>47.058823529411761</v>
      </c>
      <c r="AI11" s="47">
        <f t="shared" si="6"/>
        <v>48.352941176470587</v>
      </c>
      <c r="AJ11" s="47">
        <f t="shared" si="7"/>
        <v>100</v>
      </c>
      <c r="AK11" s="35"/>
      <c r="AL11" s="35"/>
      <c r="AM11" s="35"/>
      <c r="AN11" s="35"/>
    </row>
    <row r="12" spans="1:40" x14ac:dyDescent="0.25">
      <c r="A12" s="28" t="s">
        <v>49</v>
      </c>
      <c r="B12" s="28" t="s">
        <v>50</v>
      </c>
      <c r="C12" s="28" t="str">
        <f t="shared" si="0"/>
        <v>Chowdhury, Almir</v>
      </c>
      <c r="D12" s="28" t="s">
        <v>51</v>
      </c>
      <c r="E12" s="28">
        <v>916488667</v>
      </c>
      <c r="F12" s="38">
        <v>100</v>
      </c>
      <c r="G12" s="38">
        <v>100</v>
      </c>
      <c r="H12" s="38">
        <v>100</v>
      </c>
      <c r="I12" s="38">
        <v>90</v>
      </c>
      <c r="J12" s="38">
        <v>100</v>
      </c>
      <c r="K12" s="38">
        <v>100</v>
      </c>
      <c r="L12" s="38">
        <v>100</v>
      </c>
      <c r="M12" s="39">
        <v>100</v>
      </c>
      <c r="N12" s="39">
        <v>86.25</v>
      </c>
      <c r="O12" s="39">
        <v>100</v>
      </c>
      <c r="P12" s="39">
        <v>100</v>
      </c>
      <c r="Q12" s="40"/>
      <c r="R12" s="40"/>
      <c r="S12" s="40"/>
      <c r="T12" s="41">
        <v>100</v>
      </c>
      <c r="U12" s="41">
        <v>40</v>
      </c>
      <c r="V12" s="41">
        <v>30</v>
      </c>
      <c r="W12" s="37">
        <v>86</v>
      </c>
      <c r="X12" s="37">
        <v>87</v>
      </c>
      <c r="Y12" s="37">
        <v>100</v>
      </c>
      <c r="Z12" s="37">
        <v>100</v>
      </c>
      <c r="AA12" s="34">
        <v>89</v>
      </c>
      <c r="AB12" s="34"/>
      <c r="AC12" s="34">
        <f t="shared" si="1"/>
        <v>0</v>
      </c>
      <c r="AD12" s="47">
        <f t="shared" si="2"/>
        <v>91.666666666666657</v>
      </c>
      <c r="AE12" s="47">
        <f t="shared" si="3"/>
        <v>96.5625</v>
      </c>
      <c r="AF12" s="47">
        <f t="shared" si="4"/>
        <v>95.333333333333329</v>
      </c>
      <c r="AG12" s="47">
        <f t="shared" si="5"/>
        <v>87</v>
      </c>
      <c r="AH12" s="34">
        <f>_xlfn.XLOOKUP(D12,Attendance!C:C,Attendance!G:G)</f>
        <v>94.117647058823522</v>
      </c>
      <c r="AI12" s="47">
        <f t="shared" si="6"/>
        <v>84.705882352941174</v>
      </c>
      <c r="AJ12" s="47">
        <f t="shared" si="7"/>
        <v>91.666666666666657</v>
      </c>
      <c r="AK12" s="35"/>
      <c r="AL12" s="35"/>
      <c r="AM12" s="35"/>
      <c r="AN12" s="35"/>
    </row>
    <row r="13" spans="1:40" x14ac:dyDescent="0.25">
      <c r="A13" s="28" t="s">
        <v>52</v>
      </c>
      <c r="B13" s="28" t="s">
        <v>53</v>
      </c>
      <c r="C13" s="28" t="str">
        <f t="shared" si="0"/>
        <v>Cotler, Noah</v>
      </c>
      <c r="D13" s="28" t="s">
        <v>54</v>
      </c>
      <c r="E13" s="28">
        <v>414422762</v>
      </c>
      <c r="F13" s="38">
        <v>95</v>
      </c>
      <c r="G13" s="38">
        <v>95</v>
      </c>
      <c r="H13" s="38">
        <v>100</v>
      </c>
      <c r="I13" s="38">
        <v>80</v>
      </c>
      <c r="J13" s="38">
        <v>100</v>
      </c>
      <c r="K13" s="38">
        <v>95</v>
      </c>
      <c r="L13" s="38">
        <v>100</v>
      </c>
      <c r="M13" s="39">
        <v>100</v>
      </c>
      <c r="N13" s="39">
        <v>77.5</v>
      </c>
      <c r="O13" s="39">
        <v>85</v>
      </c>
      <c r="P13" s="39">
        <v>50</v>
      </c>
      <c r="Q13" s="40"/>
      <c r="R13" s="40"/>
      <c r="S13" s="40"/>
      <c r="T13" s="41">
        <v>100</v>
      </c>
      <c r="U13" s="41">
        <v>30</v>
      </c>
      <c r="V13" s="41">
        <v>40</v>
      </c>
      <c r="W13" s="37">
        <v>80</v>
      </c>
      <c r="X13" s="37">
        <v>100</v>
      </c>
      <c r="Y13" s="37">
        <v>100</v>
      </c>
      <c r="Z13" s="37">
        <v>90</v>
      </c>
      <c r="AA13" s="34">
        <v>58</v>
      </c>
      <c r="AB13" s="34"/>
      <c r="AC13" s="34">
        <f t="shared" si="1"/>
        <v>0</v>
      </c>
      <c r="AD13" s="47">
        <f t="shared" si="2"/>
        <v>91.666666666666657</v>
      </c>
      <c r="AE13" s="47">
        <f t="shared" si="3"/>
        <v>78.125</v>
      </c>
      <c r="AF13" s="47">
        <f t="shared" si="4"/>
        <v>90</v>
      </c>
      <c r="AG13" s="47">
        <f t="shared" si="5"/>
        <v>100</v>
      </c>
      <c r="AH13" s="34">
        <f>_xlfn.XLOOKUP(D13,Attendance!C:C,Attendance!G:G)</f>
        <v>94.117647058823522</v>
      </c>
      <c r="AI13" s="47">
        <f t="shared" si="6"/>
        <v>84.705882352941174</v>
      </c>
      <c r="AJ13" s="47">
        <f t="shared" si="7"/>
        <v>91.666666666666657</v>
      </c>
      <c r="AK13" s="35"/>
      <c r="AL13" s="35"/>
      <c r="AM13" s="35"/>
      <c r="AN13" s="35"/>
    </row>
    <row r="14" spans="1:40" x14ac:dyDescent="0.25">
      <c r="A14" s="28" t="s">
        <v>55</v>
      </c>
      <c r="B14" s="28" t="s">
        <v>56</v>
      </c>
      <c r="C14" s="28" t="str">
        <f t="shared" si="0"/>
        <v>Cruz Flores, Miguel</v>
      </c>
      <c r="D14" s="28" t="s">
        <v>57</v>
      </c>
      <c r="E14" s="28">
        <v>806326798</v>
      </c>
      <c r="F14" s="38">
        <v>100</v>
      </c>
      <c r="G14" s="38">
        <v>75</v>
      </c>
      <c r="H14" s="38">
        <v>100</v>
      </c>
      <c r="I14" s="38">
        <v>85</v>
      </c>
      <c r="J14" s="38"/>
      <c r="K14" s="38">
        <v>90</v>
      </c>
      <c r="L14" s="38">
        <v>100</v>
      </c>
      <c r="M14" s="39">
        <v>95</v>
      </c>
      <c r="N14" s="39">
        <v>93.75</v>
      </c>
      <c r="O14" s="39">
        <v>90</v>
      </c>
      <c r="P14" s="39">
        <v>85</v>
      </c>
      <c r="Q14" s="40"/>
      <c r="R14" s="40"/>
      <c r="S14" s="40"/>
      <c r="T14" s="41">
        <v>100</v>
      </c>
      <c r="U14" s="41">
        <v>26.66666</v>
      </c>
      <c r="V14" s="41">
        <v>15</v>
      </c>
      <c r="W14" s="37">
        <v>88</v>
      </c>
      <c r="X14" s="37">
        <v>91</v>
      </c>
      <c r="Y14" s="37">
        <v>100</v>
      </c>
      <c r="Z14" s="37">
        <v>100</v>
      </c>
      <c r="AA14" s="34">
        <v>93</v>
      </c>
      <c r="AB14" s="34"/>
      <c r="AC14" s="34">
        <f t="shared" si="1"/>
        <v>0</v>
      </c>
      <c r="AD14" s="47">
        <f t="shared" si="2"/>
        <v>68.055549999999997</v>
      </c>
      <c r="AE14" s="47">
        <f t="shared" si="3"/>
        <v>90.9375</v>
      </c>
      <c r="AF14" s="47">
        <f t="shared" si="4"/>
        <v>96</v>
      </c>
      <c r="AG14" s="47">
        <f t="shared" si="5"/>
        <v>91</v>
      </c>
      <c r="AH14" s="34">
        <f>_xlfn.XLOOKUP(D14,Attendance!C:C,Attendance!G:G)</f>
        <v>88.235294117647058</v>
      </c>
      <c r="AI14" s="47">
        <f t="shared" si="6"/>
        <v>79.411764705882348</v>
      </c>
      <c r="AJ14" s="47">
        <f t="shared" si="7"/>
        <v>93</v>
      </c>
      <c r="AK14" s="35"/>
      <c r="AL14" s="35"/>
      <c r="AM14" s="35"/>
      <c r="AN14" s="35"/>
    </row>
    <row r="15" spans="1:40" x14ac:dyDescent="0.25">
      <c r="A15" s="28" t="s">
        <v>58</v>
      </c>
      <c r="B15" s="28" t="s">
        <v>59</v>
      </c>
      <c r="C15" s="28" t="str">
        <f t="shared" si="0"/>
        <v>Diallo, Alpha</v>
      </c>
      <c r="D15" s="28" t="s">
        <v>60</v>
      </c>
      <c r="E15" s="28">
        <v>796894019</v>
      </c>
      <c r="F15" s="38">
        <v>100</v>
      </c>
      <c r="G15" s="38">
        <v>95</v>
      </c>
      <c r="H15" s="38">
        <v>96</v>
      </c>
      <c r="I15" s="38">
        <v>85</v>
      </c>
      <c r="J15" s="38"/>
      <c r="K15" s="38">
        <v>100</v>
      </c>
      <c r="L15" s="38">
        <v>100</v>
      </c>
      <c r="M15" s="39">
        <v>100</v>
      </c>
      <c r="N15" s="39">
        <v>88.75</v>
      </c>
      <c r="O15" s="39">
        <v>80</v>
      </c>
      <c r="P15" s="39">
        <v>70</v>
      </c>
      <c r="Q15" s="40"/>
      <c r="R15" s="40"/>
      <c r="S15" s="40">
        <v>30</v>
      </c>
      <c r="T15" s="41">
        <v>100</v>
      </c>
      <c r="U15" s="41">
        <v>30</v>
      </c>
      <c r="V15" s="41">
        <v>40</v>
      </c>
      <c r="W15" s="37">
        <v>96.25</v>
      </c>
      <c r="X15" s="37">
        <v>85</v>
      </c>
      <c r="Y15" s="37">
        <v>100</v>
      </c>
      <c r="Z15" s="37">
        <v>95</v>
      </c>
      <c r="AA15" s="34">
        <v>95</v>
      </c>
      <c r="AB15" s="34"/>
      <c r="AC15" s="34">
        <f t="shared" si="1"/>
        <v>50</v>
      </c>
      <c r="AD15" s="47">
        <f t="shared" si="2"/>
        <v>91.666666666666657</v>
      </c>
      <c r="AE15" s="47">
        <f t="shared" si="3"/>
        <v>84.6875</v>
      </c>
      <c r="AF15" s="47">
        <f t="shared" si="4"/>
        <v>97.083333333333329</v>
      </c>
      <c r="AG15" s="47">
        <f t="shared" si="5"/>
        <v>85</v>
      </c>
      <c r="AH15" s="34">
        <f>_xlfn.XLOOKUP(D15,Attendance!C:C,Attendance!G:G)</f>
        <v>100</v>
      </c>
      <c r="AI15" s="47">
        <f t="shared" si="6"/>
        <v>95</v>
      </c>
      <c r="AJ15" s="47">
        <f t="shared" si="7"/>
        <v>95</v>
      </c>
      <c r="AK15" s="35"/>
      <c r="AL15" s="35"/>
      <c r="AM15" s="35"/>
      <c r="AN15" s="35"/>
    </row>
    <row r="16" spans="1:40" x14ac:dyDescent="0.25">
      <c r="A16" s="28" t="s">
        <v>61</v>
      </c>
      <c r="B16" s="28" t="s">
        <v>62</v>
      </c>
      <c r="C16" s="28" t="str">
        <f t="shared" si="0"/>
        <v>DiSalvo, Lucy</v>
      </c>
      <c r="D16" s="28" t="s">
        <v>63</v>
      </c>
      <c r="E16" s="28">
        <v>351078168</v>
      </c>
      <c r="F16" s="38">
        <v>100</v>
      </c>
      <c r="G16" s="38">
        <v>75</v>
      </c>
      <c r="H16" s="38">
        <v>100</v>
      </c>
      <c r="I16" s="38">
        <v>70</v>
      </c>
      <c r="J16" s="38">
        <v>100</v>
      </c>
      <c r="K16" s="38">
        <v>100</v>
      </c>
      <c r="L16" s="38">
        <v>100</v>
      </c>
      <c r="M16" s="39">
        <v>90</v>
      </c>
      <c r="N16" s="39">
        <v>100</v>
      </c>
      <c r="O16" s="39">
        <v>100</v>
      </c>
      <c r="P16" s="39">
        <v>100</v>
      </c>
      <c r="Q16" s="42" t="s">
        <v>24</v>
      </c>
      <c r="R16" s="40"/>
      <c r="S16" s="40">
        <v>30</v>
      </c>
      <c r="T16" s="41">
        <v>100</v>
      </c>
      <c r="U16" s="41">
        <v>24.16666</v>
      </c>
      <c r="V16" s="41">
        <v>40</v>
      </c>
      <c r="W16" s="37">
        <v>96.25</v>
      </c>
      <c r="X16" s="37">
        <v>100</v>
      </c>
      <c r="Y16" s="37">
        <v>100</v>
      </c>
      <c r="Z16" s="37">
        <v>90</v>
      </c>
      <c r="AA16" s="34">
        <v>80</v>
      </c>
      <c r="AB16" s="34"/>
      <c r="AC16" s="34">
        <f t="shared" si="1"/>
        <v>60</v>
      </c>
      <c r="AD16" s="47">
        <f t="shared" si="2"/>
        <v>86.805549999999997</v>
      </c>
      <c r="AE16" s="47">
        <f t="shared" si="3"/>
        <v>97.5</v>
      </c>
      <c r="AF16" s="47">
        <f t="shared" si="4"/>
        <v>95.416666666666671</v>
      </c>
      <c r="AG16" s="47">
        <f t="shared" si="5"/>
        <v>100</v>
      </c>
      <c r="AH16" s="34">
        <f>_xlfn.XLOOKUP(D16,Attendance!C:C,Attendance!G:G)</f>
        <v>100</v>
      </c>
      <c r="AI16" s="47">
        <f t="shared" si="6"/>
        <v>96</v>
      </c>
      <c r="AJ16" s="47">
        <f t="shared" si="7"/>
        <v>86.805549999999997</v>
      </c>
      <c r="AK16" s="35"/>
      <c r="AL16" s="35"/>
      <c r="AM16" s="35"/>
      <c r="AN16" s="35"/>
    </row>
    <row r="17" spans="1:40" x14ac:dyDescent="0.25">
      <c r="A17" s="28" t="s">
        <v>64</v>
      </c>
      <c r="B17" s="28" t="s">
        <v>65</v>
      </c>
      <c r="C17" s="28" t="str">
        <f t="shared" si="0"/>
        <v>Espinoza, Jair</v>
      </c>
      <c r="D17" s="28" t="s">
        <v>66</v>
      </c>
      <c r="E17" s="28">
        <v>621468406</v>
      </c>
      <c r="F17" s="38">
        <v>100</v>
      </c>
      <c r="G17" s="38">
        <v>100</v>
      </c>
      <c r="H17" s="38">
        <v>100</v>
      </c>
      <c r="I17" s="38">
        <v>80</v>
      </c>
      <c r="J17" s="38">
        <v>100</v>
      </c>
      <c r="K17" s="38">
        <v>100</v>
      </c>
      <c r="L17" s="38">
        <v>90</v>
      </c>
      <c r="M17" s="39">
        <v>90</v>
      </c>
      <c r="N17" s="39">
        <v>92.5</v>
      </c>
      <c r="O17" s="39">
        <v>100</v>
      </c>
      <c r="P17" s="39">
        <v>90</v>
      </c>
      <c r="Q17" s="40" t="s">
        <v>24</v>
      </c>
      <c r="R17" s="40"/>
      <c r="S17" s="40">
        <v>10</v>
      </c>
      <c r="T17" s="41">
        <v>100</v>
      </c>
      <c r="U17" s="41">
        <v>30</v>
      </c>
      <c r="V17" s="41">
        <v>40</v>
      </c>
      <c r="W17" s="37">
        <v>96.25</v>
      </c>
      <c r="X17" s="37">
        <v>100</v>
      </c>
      <c r="Y17" s="37">
        <v>100</v>
      </c>
      <c r="Z17" s="37">
        <v>100</v>
      </c>
      <c r="AA17" s="34">
        <v>89.5</v>
      </c>
      <c r="AB17" s="34"/>
      <c r="AC17" s="34">
        <f t="shared" si="1"/>
        <v>60</v>
      </c>
      <c r="AD17" s="47">
        <f t="shared" si="2"/>
        <v>91.666666666666657</v>
      </c>
      <c r="AE17" s="47">
        <f t="shared" si="3"/>
        <v>93.125</v>
      </c>
      <c r="AF17" s="47">
        <f t="shared" si="4"/>
        <v>98.75</v>
      </c>
      <c r="AG17" s="47">
        <f t="shared" si="5"/>
        <v>100</v>
      </c>
      <c r="AH17" s="34">
        <f>_xlfn.XLOOKUP(D17,Attendance!C:C,Attendance!G:G)</f>
        <v>76.470588235294116</v>
      </c>
      <c r="AI17" s="47">
        <f t="shared" si="6"/>
        <v>74.82352941176471</v>
      </c>
      <c r="AJ17" s="47">
        <f t="shared" si="7"/>
        <v>91.666666666666657</v>
      </c>
      <c r="AK17" s="35"/>
      <c r="AL17" s="35"/>
      <c r="AM17" s="35"/>
      <c r="AN17" s="35"/>
    </row>
    <row r="18" spans="1:40" x14ac:dyDescent="0.25">
      <c r="A18" s="28" t="s">
        <v>67</v>
      </c>
      <c r="B18" s="28" t="s">
        <v>68</v>
      </c>
      <c r="C18" s="28" t="str">
        <f t="shared" si="0"/>
        <v>Ferrari, Bennett</v>
      </c>
      <c r="D18" s="28" t="s">
        <v>69</v>
      </c>
      <c r="E18" s="28">
        <v>905159196</v>
      </c>
      <c r="F18" s="38">
        <v>100</v>
      </c>
      <c r="G18" s="38">
        <v>80</v>
      </c>
      <c r="H18" s="38">
        <v>100</v>
      </c>
      <c r="I18" s="38">
        <v>85</v>
      </c>
      <c r="J18" s="38"/>
      <c r="K18" s="38">
        <v>90</v>
      </c>
      <c r="L18" s="38">
        <v>90</v>
      </c>
      <c r="M18" s="39">
        <v>90</v>
      </c>
      <c r="N18" s="39">
        <v>100</v>
      </c>
      <c r="O18" s="39">
        <v>80</v>
      </c>
      <c r="P18" s="39">
        <v>80</v>
      </c>
      <c r="Q18" s="40"/>
      <c r="R18" s="40"/>
      <c r="S18" s="40"/>
      <c r="T18" s="41">
        <v>100</v>
      </c>
      <c r="U18" s="41"/>
      <c r="V18" s="41">
        <v>40</v>
      </c>
      <c r="W18" s="37">
        <v>91.25</v>
      </c>
      <c r="X18" s="37">
        <v>100</v>
      </c>
      <c r="Y18" s="37">
        <v>100</v>
      </c>
      <c r="Z18" s="37">
        <v>90</v>
      </c>
      <c r="AA18" s="34">
        <v>93</v>
      </c>
      <c r="AB18" s="34"/>
      <c r="AC18" s="34">
        <f t="shared" si="1"/>
        <v>0</v>
      </c>
      <c r="AD18" s="47">
        <f t="shared" si="2"/>
        <v>66.666666666666657</v>
      </c>
      <c r="AE18" s="47">
        <f t="shared" si="3"/>
        <v>87.5</v>
      </c>
      <c r="AF18" s="47">
        <f t="shared" si="4"/>
        <v>93.75</v>
      </c>
      <c r="AG18" s="47">
        <f t="shared" si="5"/>
        <v>100</v>
      </c>
      <c r="AH18" s="34">
        <f>_xlfn.XLOOKUP(D18,Attendance!C:C,Attendance!G:G)</f>
        <v>88.235294117647058</v>
      </c>
      <c r="AI18" s="47">
        <f t="shared" si="6"/>
        <v>79.411764705882348</v>
      </c>
      <c r="AJ18" s="47">
        <f t="shared" si="7"/>
        <v>93</v>
      </c>
      <c r="AK18" s="35"/>
      <c r="AL18" s="35"/>
      <c r="AM18" s="35"/>
      <c r="AN18" s="35"/>
    </row>
    <row r="19" spans="1:40" x14ac:dyDescent="0.25">
      <c r="A19" s="28" t="s">
        <v>70</v>
      </c>
      <c r="B19" s="28" t="s">
        <v>71</v>
      </c>
      <c r="C19" s="28" t="str">
        <f t="shared" si="0"/>
        <v>Gorman, John</v>
      </c>
      <c r="D19" s="28" t="s">
        <v>72</v>
      </c>
      <c r="E19" s="28">
        <v>914762638</v>
      </c>
      <c r="F19" s="38">
        <v>95</v>
      </c>
      <c r="G19" s="38">
        <v>95</v>
      </c>
      <c r="H19" s="38">
        <v>100</v>
      </c>
      <c r="I19" s="38">
        <v>85</v>
      </c>
      <c r="J19" s="38"/>
      <c r="K19" s="38">
        <v>95</v>
      </c>
      <c r="L19" s="38">
        <v>100</v>
      </c>
      <c r="M19" s="39">
        <v>100</v>
      </c>
      <c r="N19" s="39">
        <v>90</v>
      </c>
      <c r="O19" s="39">
        <v>95</v>
      </c>
      <c r="P19" s="39">
        <v>100</v>
      </c>
      <c r="Q19" s="40"/>
      <c r="R19" s="40"/>
      <c r="S19" s="40"/>
      <c r="T19" s="41">
        <v>100</v>
      </c>
      <c r="U19" s="41">
        <v>40</v>
      </c>
      <c r="V19" s="41">
        <v>40</v>
      </c>
      <c r="W19" s="37">
        <v>96.25</v>
      </c>
      <c r="X19" s="37">
        <v>91</v>
      </c>
      <c r="Y19" s="37">
        <v>100</v>
      </c>
      <c r="Z19" s="37">
        <v>90</v>
      </c>
      <c r="AA19" s="34">
        <v>95.5</v>
      </c>
      <c r="AB19" s="34"/>
      <c r="AC19" s="34">
        <f t="shared" si="1"/>
        <v>0</v>
      </c>
      <c r="AD19" s="47">
        <f t="shared" si="2"/>
        <v>100</v>
      </c>
      <c r="AE19" s="47">
        <f t="shared" si="3"/>
        <v>96.25</v>
      </c>
      <c r="AF19" s="47">
        <f t="shared" si="4"/>
        <v>95.416666666666671</v>
      </c>
      <c r="AG19" s="47">
        <f t="shared" si="5"/>
        <v>91</v>
      </c>
      <c r="AH19" s="34">
        <f>_xlfn.XLOOKUP(D19,Attendance!C:C,Attendance!G:G)</f>
        <v>88.235294117647058</v>
      </c>
      <c r="AI19" s="47">
        <f t="shared" si="6"/>
        <v>79.411764705882348</v>
      </c>
      <c r="AJ19" s="47">
        <f t="shared" si="7"/>
        <v>100</v>
      </c>
      <c r="AK19" s="35"/>
      <c r="AL19" s="35"/>
      <c r="AM19" s="35"/>
      <c r="AN19" s="35"/>
    </row>
    <row r="20" spans="1:40" x14ac:dyDescent="0.25">
      <c r="A20" s="28" t="s">
        <v>73</v>
      </c>
      <c r="B20" s="28" t="s">
        <v>74</v>
      </c>
      <c r="C20" s="28" t="str">
        <f t="shared" si="0"/>
        <v>Jing, Tianyiming</v>
      </c>
      <c r="D20" s="28" t="s">
        <v>75</v>
      </c>
      <c r="E20" s="28">
        <v>684496003</v>
      </c>
      <c r="F20" s="38">
        <v>100</v>
      </c>
      <c r="G20" s="38">
        <v>100</v>
      </c>
      <c r="H20" s="38">
        <v>100</v>
      </c>
      <c r="I20" s="38">
        <v>85</v>
      </c>
      <c r="J20" s="38">
        <v>100</v>
      </c>
      <c r="K20" s="38">
        <v>90</v>
      </c>
      <c r="L20" s="38">
        <v>100</v>
      </c>
      <c r="M20" s="39">
        <v>90</v>
      </c>
      <c r="N20" s="39">
        <v>100</v>
      </c>
      <c r="O20" s="39">
        <v>100</v>
      </c>
      <c r="P20" s="39">
        <v>100</v>
      </c>
      <c r="Q20" s="40"/>
      <c r="R20" s="40"/>
      <c r="S20" s="40"/>
      <c r="T20" s="41">
        <v>100</v>
      </c>
      <c r="U20" s="41">
        <v>26.66666</v>
      </c>
      <c r="V20" s="41">
        <v>40</v>
      </c>
      <c r="W20" s="37">
        <v>92.5</v>
      </c>
      <c r="X20" s="37">
        <v>92</v>
      </c>
      <c r="Y20" s="37">
        <v>100</v>
      </c>
      <c r="Z20" s="37">
        <v>90</v>
      </c>
      <c r="AA20" s="34">
        <v>93</v>
      </c>
      <c r="AB20" s="34"/>
      <c r="AC20" s="34">
        <f t="shared" si="1"/>
        <v>0</v>
      </c>
      <c r="AD20" s="47">
        <f t="shared" si="2"/>
        <v>88.888883333333325</v>
      </c>
      <c r="AE20" s="47">
        <f t="shared" si="3"/>
        <v>97.5</v>
      </c>
      <c r="AF20" s="47">
        <f t="shared" si="4"/>
        <v>94.166666666666671</v>
      </c>
      <c r="AG20" s="47">
        <f t="shared" si="5"/>
        <v>92</v>
      </c>
      <c r="AH20" s="34">
        <f>_xlfn.XLOOKUP(D20,Attendance!C:C,Attendance!G:G)</f>
        <v>94.117647058823522</v>
      </c>
      <c r="AI20" s="47">
        <f t="shared" si="6"/>
        <v>84.705882352941174</v>
      </c>
      <c r="AJ20" s="47">
        <f t="shared" si="7"/>
        <v>93</v>
      </c>
      <c r="AK20" s="35"/>
      <c r="AL20" s="35"/>
      <c r="AM20" s="35"/>
      <c r="AN20" s="35"/>
    </row>
    <row r="21" spans="1:40" ht="25" x14ac:dyDescent="0.25">
      <c r="A21" s="28" t="s">
        <v>76</v>
      </c>
      <c r="B21" s="28" t="s">
        <v>77</v>
      </c>
      <c r="C21" s="28" t="str">
        <f t="shared" si="0"/>
        <v>Kaaiakamanu, Lauren</v>
      </c>
      <c r="D21" s="28" t="s">
        <v>78</v>
      </c>
      <c r="E21" s="28">
        <v>503980828</v>
      </c>
      <c r="F21" s="38">
        <v>100</v>
      </c>
      <c r="G21" s="38">
        <v>75</v>
      </c>
      <c r="H21" s="38">
        <v>100</v>
      </c>
      <c r="I21" s="38">
        <v>85</v>
      </c>
      <c r="J21" s="38">
        <v>100</v>
      </c>
      <c r="K21" s="38">
        <v>90</v>
      </c>
      <c r="L21" s="38">
        <v>100</v>
      </c>
      <c r="M21" s="39">
        <v>90</v>
      </c>
      <c r="N21" s="39">
        <v>98.75</v>
      </c>
      <c r="O21" s="39">
        <v>100</v>
      </c>
      <c r="P21" s="39">
        <v>70</v>
      </c>
      <c r="Q21" s="40" t="s">
        <v>24</v>
      </c>
      <c r="R21" s="40"/>
      <c r="S21" s="40">
        <v>30</v>
      </c>
      <c r="T21" s="41">
        <v>60</v>
      </c>
      <c r="U21" s="41">
        <v>32.5</v>
      </c>
      <c r="V21" s="41"/>
      <c r="W21" s="37">
        <v>88</v>
      </c>
      <c r="X21" s="37">
        <v>91</v>
      </c>
      <c r="Y21" s="37">
        <v>100</v>
      </c>
      <c r="Z21" s="37">
        <v>100</v>
      </c>
      <c r="AA21" s="34">
        <v>80</v>
      </c>
      <c r="AB21" s="34"/>
      <c r="AC21" s="34">
        <f t="shared" si="1"/>
        <v>60</v>
      </c>
      <c r="AD21" s="47">
        <f t="shared" si="2"/>
        <v>47.083333333333336</v>
      </c>
      <c r="AE21" s="47">
        <f t="shared" si="3"/>
        <v>89.6875</v>
      </c>
      <c r="AF21" s="47">
        <f t="shared" si="4"/>
        <v>96</v>
      </c>
      <c r="AG21" s="47">
        <f t="shared" si="5"/>
        <v>91</v>
      </c>
      <c r="AH21" s="34">
        <f>_xlfn.XLOOKUP(D21,Attendance!C:C,Attendance!G:G)</f>
        <v>76.470588235294116</v>
      </c>
      <c r="AI21" s="47">
        <f t="shared" si="6"/>
        <v>74.82352941176471</v>
      </c>
      <c r="AJ21" s="47">
        <f t="shared" si="7"/>
        <v>80</v>
      </c>
      <c r="AK21" s="35"/>
      <c r="AL21" s="35"/>
      <c r="AM21" s="35"/>
      <c r="AN21" s="35"/>
    </row>
    <row r="22" spans="1:40" x14ac:dyDescent="0.25">
      <c r="A22" s="28" t="s">
        <v>79</v>
      </c>
      <c r="B22" s="28" t="s">
        <v>80</v>
      </c>
      <c r="C22" s="28" t="str">
        <f t="shared" si="0"/>
        <v>Kalam, Nahid</v>
      </c>
      <c r="D22" s="28" t="s">
        <v>81</v>
      </c>
      <c r="E22" s="28">
        <v>528005273</v>
      </c>
      <c r="F22" s="38">
        <v>95</v>
      </c>
      <c r="G22" s="38">
        <v>100</v>
      </c>
      <c r="H22" s="38">
        <v>100</v>
      </c>
      <c r="I22" s="38">
        <v>100</v>
      </c>
      <c r="J22" s="38"/>
      <c r="K22" s="38">
        <v>90</v>
      </c>
      <c r="L22" s="38">
        <v>100</v>
      </c>
      <c r="M22" s="39">
        <v>100</v>
      </c>
      <c r="N22" s="39">
        <v>97.5</v>
      </c>
      <c r="O22" s="39">
        <v>90</v>
      </c>
      <c r="P22" s="39">
        <v>90</v>
      </c>
      <c r="Q22" s="40" t="s">
        <v>24</v>
      </c>
      <c r="R22" s="40" t="s">
        <v>24</v>
      </c>
      <c r="S22" s="40">
        <v>40</v>
      </c>
      <c r="T22" s="41">
        <v>100</v>
      </c>
      <c r="U22" s="41">
        <v>30</v>
      </c>
      <c r="V22" s="41">
        <v>40</v>
      </c>
      <c r="W22" s="37">
        <v>96.25</v>
      </c>
      <c r="X22" s="37">
        <v>94</v>
      </c>
      <c r="Y22" s="37">
        <v>100</v>
      </c>
      <c r="Z22" s="37">
        <v>100</v>
      </c>
      <c r="AA22" s="34">
        <v>95</v>
      </c>
      <c r="AB22" s="34"/>
      <c r="AC22" s="34">
        <f t="shared" si="1"/>
        <v>100</v>
      </c>
      <c r="AD22" s="47">
        <f t="shared" si="2"/>
        <v>91.666666666666657</v>
      </c>
      <c r="AE22" s="47">
        <f t="shared" si="3"/>
        <v>94.375</v>
      </c>
      <c r="AF22" s="47">
        <f t="shared" si="4"/>
        <v>98.75</v>
      </c>
      <c r="AG22" s="47">
        <f t="shared" si="5"/>
        <v>94</v>
      </c>
      <c r="AH22" s="34">
        <f>_xlfn.XLOOKUP(D22,Attendance!C:C,Attendance!G:G)</f>
        <v>100</v>
      </c>
      <c r="AI22" s="47">
        <f t="shared" si="6"/>
        <v>100</v>
      </c>
      <c r="AJ22" s="47">
        <f t="shared" si="7"/>
        <v>95</v>
      </c>
      <c r="AK22" s="35"/>
      <c r="AL22" s="35"/>
      <c r="AM22" s="35"/>
      <c r="AN22" s="35"/>
    </row>
    <row r="23" spans="1:40" x14ac:dyDescent="0.25">
      <c r="A23" s="28" t="s">
        <v>82</v>
      </c>
      <c r="B23" s="28" t="s">
        <v>83</v>
      </c>
      <c r="C23" s="28" t="str">
        <f t="shared" si="0"/>
        <v>Kaufman, Maxwell</v>
      </c>
      <c r="D23" s="28" t="s">
        <v>84</v>
      </c>
      <c r="E23" s="28">
        <v>554680941</v>
      </c>
      <c r="F23" s="38">
        <v>95</v>
      </c>
      <c r="G23" s="38">
        <v>95</v>
      </c>
      <c r="H23" s="38">
        <v>100</v>
      </c>
      <c r="I23" s="38">
        <v>80</v>
      </c>
      <c r="J23" s="38"/>
      <c r="K23" s="38">
        <v>95</v>
      </c>
      <c r="L23" s="38">
        <v>100</v>
      </c>
      <c r="M23" s="39">
        <v>95</v>
      </c>
      <c r="N23" s="39">
        <v>82.5</v>
      </c>
      <c r="O23" s="39">
        <v>98</v>
      </c>
      <c r="P23" s="39">
        <v>70</v>
      </c>
      <c r="Q23" s="40"/>
      <c r="R23" s="40"/>
      <c r="S23" s="40"/>
      <c r="T23" s="41">
        <v>100</v>
      </c>
      <c r="U23" s="41">
        <v>32.5</v>
      </c>
      <c r="V23" s="41">
        <v>40</v>
      </c>
      <c r="W23" s="37">
        <v>80</v>
      </c>
      <c r="X23" s="37">
        <v>100</v>
      </c>
      <c r="Y23" s="37">
        <v>100</v>
      </c>
      <c r="Z23" s="37">
        <v>90</v>
      </c>
      <c r="AA23" s="34">
        <v>86</v>
      </c>
      <c r="AB23" s="34"/>
      <c r="AC23" s="34">
        <f t="shared" si="1"/>
        <v>0</v>
      </c>
      <c r="AD23" s="47">
        <f t="shared" si="2"/>
        <v>93.75</v>
      </c>
      <c r="AE23" s="47">
        <f t="shared" si="3"/>
        <v>86.375</v>
      </c>
      <c r="AF23" s="47">
        <f t="shared" si="4"/>
        <v>90</v>
      </c>
      <c r="AG23" s="47">
        <f t="shared" si="5"/>
        <v>100</v>
      </c>
      <c r="AH23" s="34">
        <f>_xlfn.XLOOKUP(D23,Attendance!C:C,Attendance!G:G)</f>
        <v>58.82352941176471</v>
      </c>
      <c r="AI23" s="47">
        <f t="shared" si="6"/>
        <v>52.941176470588239</v>
      </c>
      <c r="AJ23" s="47">
        <f t="shared" si="7"/>
        <v>93.75</v>
      </c>
      <c r="AK23" s="35"/>
      <c r="AL23" s="35"/>
      <c r="AM23" s="35"/>
      <c r="AN23" s="35"/>
    </row>
    <row r="24" spans="1:40" x14ac:dyDescent="0.25">
      <c r="A24" s="28" t="s">
        <v>85</v>
      </c>
      <c r="B24" s="28" t="s">
        <v>86</v>
      </c>
      <c r="C24" s="28" t="str">
        <f t="shared" si="0"/>
        <v>Koshy, Joshua</v>
      </c>
      <c r="D24" s="28" t="s">
        <v>87</v>
      </c>
      <c r="E24" s="28">
        <v>565601863</v>
      </c>
      <c r="F24" s="38">
        <v>95</v>
      </c>
      <c r="G24" s="38">
        <v>90</v>
      </c>
      <c r="H24" s="38">
        <v>100</v>
      </c>
      <c r="I24" s="38">
        <v>90</v>
      </c>
      <c r="J24" s="38">
        <v>100</v>
      </c>
      <c r="K24" s="38">
        <v>90</v>
      </c>
      <c r="L24" s="38">
        <v>100</v>
      </c>
      <c r="M24" s="39">
        <v>100</v>
      </c>
      <c r="N24" s="39">
        <v>100</v>
      </c>
      <c r="O24" s="39">
        <v>95</v>
      </c>
      <c r="P24" s="39">
        <v>80</v>
      </c>
      <c r="Q24" s="40"/>
      <c r="R24" s="40"/>
      <c r="S24" s="40">
        <v>30</v>
      </c>
      <c r="T24" s="41">
        <v>100</v>
      </c>
      <c r="U24" s="41">
        <v>40</v>
      </c>
      <c r="V24" s="41">
        <v>40</v>
      </c>
      <c r="W24" s="37">
        <v>96.25</v>
      </c>
      <c r="X24" s="37">
        <v>84</v>
      </c>
      <c r="Y24" s="37">
        <v>100</v>
      </c>
      <c r="Z24" s="37">
        <v>90</v>
      </c>
      <c r="AA24" s="34">
        <v>93</v>
      </c>
      <c r="AB24" s="34"/>
      <c r="AC24" s="34">
        <f t="shared" si="1"/>
        <v>50</v>
      </c>
      <c r="AD24" s="47">
        <f t="shared" si="2"/>
        <v>100</v>
      </c>
      <c r="AE24" s="47">
        <f t="shared" si="3"/>
        <v>93.75</v>
      </c>
      <c r="AF24" s="47">
        <f t="shared" si="4"/>
        <v>95.416666666666671</v>
      </c>
      <c r="AG24" s="47">
        <f t="shared" si="5"/>
        <v>84</v>
      </c>
      <c r="AH24" s="34">
        <f>_xlfn.XLOOKUP(D24,Attendance!C:C,Attendance!G:G)</f>
        <v>100</v>
      </c>
      <c r="AI24" s="47">
        <f t="shared" si="6"/>
        <v>95</v>
      </c>
      <c r="AJ24" s="47">
        <f t="shared" si="7"/>
        <v>100</v>
      </c>
      <c r="AK24" s="35"/>
      <c r="AL24" s="35"/>
      <c r="AM24" s="35"/>
      <c r="AN24" s="35"/>
    </row>
    <row r="25" spans="1:40" x14ac:dyDescent="0.25">
      <c r="A25" s="28" t="s">
        <v>88</v>
      </c>
      <c r="B25" s="28" t="s">
        <v>89</v>
      </c>
      <c r="C25" s="28" t="str">
        <f t="shared" si="0"/>
        <v>Kurumbang, Miksam</v>
      </c>
      <c r="D25" s="28" t="s">
        <v>90</v>
      </c>
      <c r="E25" s="28">
        <v>623422934</v>
      </c>
      <c r="F25" s="38">
        <v>95</v>
      </c>
      <c r="G25" s="38">
        <v>95</v>
      </c>
      <c r="H25" s="38">
        <v>100</v>
      </c>
      <c r="I25" s="38">
        <v>80</v>
      </c>
      <c r="J25" s="38">
        <v>100</v>
      </c>
      <c r="K25" s="38">
        <v>95</v>
      </c>
      <c r="L25" s="38">
        <v>100</v>
      </c>
      <c r="M25" s="39">
        <v>95</v>
      </c>
      <c r="N25" s="39">
        <v>88.75</v>
      </c>
      <c r="O25" s="39">
        <v>95</v>
      </c>
      <c r="P25" s="39">
        <v>80</v>
      </c>
      <c r="Q25" s="40"/>
      <c r="R25" s="40"/>
      <c r="S25" s="40"/>
      <c r="T25" s="41">
        <v>100</v>
      </c>
      <c r="U25" s="41">
        <v>30</v>
      </c>
      <c r="V25" s="41">
        <v>40</v>
      </c>
      <c r="W25" s="37">
        <v>80</v>
      </c>
      <c r="X25" s="37">
        <v>100</v>
      </c>
      <c r="Y25" s="37">
        <v>100</v>
      </c>
      <c r="Z25" s="37">
        <v>90</v>
      </c>
      <c r="AA25" s="34">
        <v>70</v>
      </c>
      <c r="AB25" s="34"/>
      <c r="AC25" s="34">
        <f t="shared" si="1"/>
        <v>0</v>
      </c>
      <c r="AD25" s="47">
        <f t="shared" si="2"/>
        <v>91.666666666666657</v>
      </c>
      <c r="AE25" s="47">
        <f t="shared" si="3"/>
        <v>89.6875</v>
      </c>
      <c r="AF25" s="47">
        <f t="shared" si="4"/>
        <v>90</v>
      </c>
      <c r="AG25" s="47">
        <f t="shared" si="5"/>
        <v>100</v>
      </c>
      <c r="AH25" s="34">
        <f>_xlfn.XLOOKUP(D25,Attendance!C:C,Attendance!G:G)</f>
        <v>88.235294117647058</v>
      </c>
      <c r="AI25" s="47">
        <f t="shared" si="6"/>
        <v>79.411764705882348</v>
      </c>
      <c r="AJ25" s="47">
        <f t="shared" si="7"/>
        <v>91.666666666666657</v>
      </c>
      <c r="AK25" s="35"/>
      <c r="AL25" s="35"/>
      <c r="AM25" s="35"/>
      <c r="AN25" s="35"/>
    </row>
    <row r="26" spans="1:40" x14ac:dyDescent="0.25">
      <c r="A26" s="28" t="s">
        <v>91</v>
      </c>
      <c r="B26" s="28" t="s">
        <v>92</v>
      </c>
      <c r="C26" s="28" t="str">
        <f t="shared" si="0"/>
        <v>Lang, Felix</v>
      </c>
      <c r="D26" s="28" t="s">
        <v>93</v>
      </c>
      <c r="E26" s="28">
        <v>496661646</v>
      </c>
      <c r="F26" s="38">
        <v>100</v>
      </c>
      <c r="G26" s="38">
        <v>70</v>
      </c>
      <c r="H26" s="38">
        <v>100</v>
      </c>
      <c r="I26" s="38">
        <v>70</v>
      </c>
      <c r="J26" s="38">
        <v>100</v>
      </c>
      <c r="K26" s="38">
        <v>95</v>
      </c>
      <c r="L26" s="38">
        <v>90</v>
      </c>
      <c r="M26" s="39">
        <v>90</v>
      </c>
      <c r="N26" s="39">
        <v>96.25</v>
      </c>
      <c r="O26" s="39">
        <v>90</v>
      </c>
      <c r="P26" s="39">
        <v>80</v>
      </c>
      <c r="Q26" s="40"/>
      <c r="R26" s="40"/>
      <c r="S26" s="40">
        <v>30</v>
      </c>
      <c r="T26" s="41">
        <v>60</v>
      </c>
      <c r="U26" s="41">
        <v>30</v>
      </c>
      <c r="V26" s="41">
        <v>40</v>
      </c>
      <c r="W26" s="37">
        <v>85</v>
      </c>
      <c r="X26" s="37">
        <v>99</v>
      </c>
      <c r="Y26" s="37">
        <v>95</v>
      </c>
      <c r="Z26" s="37">
        <v>90</v>
      </c>
      <c r="AA26" s="34">
        <v>88</v>
      </c>
      <c r="AB26" s="34"/>
      <c r="AC26" s="34">
        <f t="shared" si="1"/>
        <v>50</v>
      </c>
      <c r="AD26" s="47">
        <f t="shared" si="2"/>
        <v>78.333333333333329</v>
      </c>
      <c r="AE26" s="47">
        <f t="shared" si="3"/>
        <v>89.0625</v>
      </c>
      <c r="AF26" s="47">
        <f t="shared" si="4"/>
        <v>90</v>
      </c>
      <c r="AG26" s="47">
        <f t="shared" si="5"/>
        <v>99</v>
      </c>
      <c r="AH26" s="34">
        <f>_xlfn.XLOOKUP(D26,Attendance!C:C,Attendance!G:G)</f>
        <v>82.35294117647058</v>
      </c>
      <c r="AI26" s="47">
        <f t="shared" si="6"/>
        <v>79.117647058823522</v>
      </c>
      <c r="AJ26" s="47">
        <f t="shared" si="7"/>
        <v>88</v>
      </c>
      <c r="AK26" s="35"/>
      <c r="AL26" s="35"/>
      <c r="AM26" s="35"/>
      <c r="AN26" s="35"/>
    </row>
    <row r="27" spans="1:40" x14ac:dyDescent="0.25">
      <c r="A27" s="28" t="s">
        <v>94</v>
      </c>
      <c r="B27" s="28" t="s">
        <v>95</v>
      </c>
      <c r="C27" s="28" t="str">
        <f t="shared" si="0"/>
        <v>Li, Donghao</v>
      </c>
      <c r="D27" s="28" t="s">
        <v>96</v>
      </c>
      <c r="E27" s="28">
        <v>304450676</v>
      </c>
      <c r="F27" s="38">
        <v>100</v>
      </c>
      <c r="G27" s="38">
        <v>100</v>
      </c>
      <c r="H27" s="38">
        <v>100</v>
      </c>
      <c r="I27" s="38">
        <v>70</v>
      </c>
      <c r="J27" s="38"/>
      <c r="K27" s="38">
        <v>90</v>
      </c>
      <c r="L27" s="38">
        <v>90</v>
      </c>
      <c r="M27" s="39">
        <v>90</v>
      </c>
      <c r="N27" s="39">
        <v>82.5</v>
      </c>
      <c r="O27" s="39">
        <v>95</v>
      </c>
      <c r="P27" s="39">
        <v>80</v>
      </c>
      <c r="Q27" s="40"/>
      <c r="R27" s="40"/>
      <c r="S27" s="40"/>
      <c r="T27" s="41">
        <v>100</v>
      </c>
      <c r="U27" s="41"/>
      <c r="V27" s="41">
        <v>40</v>
      </c>
      <c r="W27" s="37">
        <v>89</v>
      </c>
      <c r="X27" s="37">
        <v>95</v>
      </c>
      <c r="Y27" s="37">
        <v>100</v>
      </c>
      <c r="Z27" s="37">
        <v>90</v>
      </c>
      <c r="AA27" s="34">
        <v>95</v>
      </c>
      <c r="AB27" s="34"/>
      <c r="AC27" s="34">
        <f t="shared" si="1"/>
        <v>0</v>
      </c>
      <c r="AD27" s="47">
        <f t="shared" si="2"/>
        <v>66.666666666666657</v>
      </c>
      <c r="AE27" s="47">
        <f t="shared" si="3"/>
        <v>86.875</v>
      </c>
      <c r="AF27" s="47">
        <f t="shared" si="4"/>
        <v>93</v>
      </c>
      <c r="AG27" s="47">
        <f t="shared" si="5"/>
        <v>95</v>
      </c>
      <c r="AH27" s="34">
        <f>_xlfn.XLOOKUP(D27,Attendance!C:C,Attendance!G:G)</f>
        <v>70.588235294117652</v>
      </c>
      <c r="AI27" s="47">
        <f t="shared" si="6"/>
        <v>63.529411764705891</v>
      </c>
      <c r="AJ27" s="47">
        <f t="shared" si="7"/>
        <v>95</v>
      </c>
      <c r="AK27" s="35"/>
      <c r="AL27" s="35"/>
      <c r="AM27" s="35"/>
      <c r="AN27" s="35"/>
    </row>
    <row r="28" spans="1:40" x14ac:dyDescent="0.25">
      <c r="A28" s="28" t="s">
        <v>94</v>
      </c>
      <c r="B28" s="28" t="s">
        <v>97</v>
      </c>
      <c r="C28" s="28" t="str">
        <f t="shared" si="0"/>
        <v>Li, Linfeng</v>
      </c>
      <c r="D28" s="28" t="s">
        <v>98</v>
      </c>
      <c r="E28" s="28">
        <v>457924766</v>
      </c>
      <c r="F28" s="38">
        <v>100</v>
      </c>
      <c r="G28" s="38">
        <v>75</v>
      </c>
      <c r="H28" s="38">
        <v>100</v>
      </c>
      <c r="I28" s="38">
        <v>85</v>
      </c>
      <c r="J28" s="38"/>
      <c r="K28" s="38">
        <v>90</v>
      </c>
      <c r="L28" s="38">
        <v>100</v>
      </c>
      <c r="M28" s="39">
        <v>95</v>
      </c>
      <c r="N28" s="39">
        <v>47.5</v>
      </c>
      <c r="O28" s="39">
        <v>80</v>
      </c>
      <c r="P28" s="39">
        <v>80</v>
      </c>
      <c r="Q28" s="40" t="s">
        <v>24</v>
      </c>
      <c r="R28" s="40"/>
      <c r="S28" s="40">
        <v>40</v>
      </c>
      <c r="T28" s="41">
        <v>100</v>
      </c>
      <c r="U28" s="41">
        <v>40</v>
      </c>
      <c r="V28" s="41">
        <v>25</v>
      </c>
      <c r="W28" s="37">
        <v>88</v>
      </c>
      <c r="X28" s="37">
        <v>91</v>
      </c>
      <c r="Y28" s="37">
        <v>100</v>
      </c>
      <c r="Z28" s="37">
        <v>100</v>
      </c>
      <c r="AA28" s="34">
        <v>97</v>
      </c>
      <c r="AB28" s="34"/>
      <c r="AC28" s="34">
        <f t="shared" si="1"/>
        <v>60</v>
      </c>
      <c r="AD28" s="47">
        <f t="shared" si="2"/>
        <v>87.5</v>
      </c>
      <c r="AE28" s="47">
        <f t="shared" si="3"/>
        <v>75.625</v>
      </c>
      <c r="AF28" s="47">
        <f t="shared" si="4"/>
        <v>96</v>
      </c>
      <c r="AG28" s="47">
        <f t="shared" si="5"/>
        <v>91</v>
      </c>
      <c r="AH28" s="34">
        <f>_xlfn.XLOOKUP(D28,Attendance!C:C,Attendance!G:G)</f>
        <v>100</v>
      </c>
      <c r="AI28" s="47">
        <f t="shared" si="6"/>
        <v>96</v>
      </c>
      <c r="AJ28" s="47">
        <f t="shared" si="7"/>
        <v>97</v>
      </c>
      <c r="AK28" s="35"/>
      <c r="AL28" s="35"/>
      <c r="AM28" s="35"/>
      <c r="AN28" s="35"/>
    </row>
    <row r="29" spans="1:40" x14ac:dyDescent="0.25">
      <c r="A29" s="28" t="s">
        <v>99</v>
      </c>
      <c r="B29" s="28" t="s">
        <v>100</v>
      </c>
      <c r="C29" s="28" t="str">
        <f t="shared" si="0"/>
        <v>Lin, Aaron</v>
      </c>
      <c r="D29" s="28" t="s">
        <v>101</v>
      </c>
      <c r="E29" s="28">
        <v>657821504</v>
      </c>
      <c r="F29" s="38">
        <v>100</v>
      </c>
      <c r="G29" s="38">
        <v>95</v>
      </c>
      <c r="H29" s="38">
        <v>96</v>
      </c>
      <c r="I29" s="38">
        <v>85</v>
      </c>
      <c r="J29" s="38">
        <v>100</v>
      </c>
      <c r="K29" s="38">
        <v>100</v>
      </c>
      <c r="L29" s="38">
        <v>100</v>
      </c>
      <c r="M29" s="39">
        <v>95</v>
      </c>
      <c r="N29" s="39">
        <v>93.75</v>
      </c>
      <c r="O29" s="39">
        <v>80</v>
      </c>
      <c r="P29" s="39">
        <v>100</v>
      </c>
      <c r="Q29" s="40"/>
      <c r="R29" s="40"/>
      <c r="S29" s="40">
        <v>20</v>
      </c>
      <c r="T29" s="41">
        <v>100</v>
      </c>
      <c r="U29" s="41">
        <v>30</v>
      </c>
      <c r="V29" s="41">
        <v>40</v>
      </c>
      <c r="W29" s="37">
        <v>96.25</v>
      </c>
      <c r="X29" s="37">
        <v>85</v>
      </c>
      <c r="Y29" s="37">
        <v>100</v>
      </c>
      <c r="Z29" s="37">
        <v>95</v>
      </c>
      <c r="AA29" s="34">
        <v>68</v>
      </c>
      <c r="AB29" s="34"/>
      <c r="AC29" s="34">
        <f t="shared" si="1"/>
        <v>50</v>
      </c>
      <c r="AD29" s="47">
        <f t="shared" si="2"/>
        <v>91.666666666666657</v>
      </c>
      <c r="AE29" s="47">
        <f t="shared" si="3"/>
        <v>92.1875</v>
      </c>
      <c r="AF29" s="47">
        <f t="shared" si="4"/>
        <v>97.083333333333329</v>
      </c>
      <c r="AG29" s="47">
        <f t="shared" si="5"/>
        <v>85</v>
      </c>
      <c r="AH29" s="34">
        <f>_xlfn.XLOOKUP(D29,Attendance!C:C,Attendance!G:G)</f>
        <v>70.588235294117652</v>
      </c>
      <c r="AI29" s="47">
        <f t="shared" si="6"/>
        <v>68.529411764705884</v>
      </c>
      <c r="AJ29" s="47">
        <f t="shared" si="7"/>
        <v>91.666666666666657</v>
      </c>
      <c r="AK29" s="35"/>
      <c r="AL29" s="35"/>
      <c r="AM29" s="35"/>
      <c r="AN29" s="35"/>
    </row>
    <row r="30" spans="1:40" x14ac:dyDescent="0.25">
      <c r="A30" s="28" t="s">
        <v>99</v>
      </c>
      <c r="B30" s="28" t="s">
        <v>102</v>
      </c>
      <c r="C30" s="28" t="str">
        <f t="shared" si="0"/>
        <v>Lin, Kevin</v>
      </c>
      <c r="D30" s="28" t="s">
        <v>103</v>
      </c>
      <c r="E30" s="28">
        <v>752170780</v>
      </c>
      <c r="F30" s="38">
        <v>95</v>
      </c>
      <c r="G30" s="38">
        <v>90</v>
      </c>
      <c r="H30" s="38">
        <v>100</v>
      </c>
      <c r="I30" s="38">
        <v>90</v>
      </c>
      <c r="J30" s="38">
        <v>100</v>
      </c>
      <c r="K30" s="38">
        <v>90</v>
      </c>
      <c r="L30" s="38">
        <v>100</v>
      </c>
      <c r="M30" s="39">
        <v>90</v>
      </c>
      <c r="N30" s="39">
        <v>88.75</v>
      </c>
      <c r="O30" s="39">
        <v>80</v>
      </c>
      <c r="P30" s="39">
        <v>80</v>
      </c>
      <c r="Q30" s="40"/>
      <c r="R30" s="40"/>
      <c r="S30" s="40"/>
      <c r="T30" s="41">
        <v>100</v>
      </c>
      <c r="U30" s="41">
        <v>30</v>
      </c>
      <c r="V30" s="41">
        <v>40</v>
      </c>
      <c r="W30" s="37">
        <v>96.25</v>
      </c>
      <c r="X30" s="37">
        <v>84</v>
      </c>
      <c r="Y30" s="37">
        <v>100</v>
      </c>
      <c r="Z30" s="37">
        <v>90</v>
      </c>
      <c r="AA30" s="34">
        <v>98</v>
      </c>
      <c r="AB30" s="34"/>
      <c r="AC30" s="34">
        <f t="shared" si="1"/>
        <v>0</v>
      </c>
      <c r="AD30" s="47">
        <f t="shared" si="2"/>
        <v>91.666666666666657</v>
      </c>
      <c r="AE30" s="47">
        <f t="shared" si="3"/>
        <v>84.6875</v>
      </c>
      <c r="AF30" s="47">
        <f t="shared" si="4"/>
        <v>95.416666666666671</v>
      </c>
      <c r="AG30" s="47">
        <f t="shared" si="5"/>
        <v>84</v>
      </c>
      <c r="AH30" s="34">
        <f>_xlfn.XLOOKUP(D30,Attendance!C:C,Attendance!G:G)</f>
        <v>94.117647058823522</v>
      </c>
      <c r="AI30" s="47">
        <f t="shared" si="6"/>
        <v>84.705882352941174</v>
      </c>
      <c r="AJ30" s="47">
        <f t="shared" si="7"/>
        <v>98</v>
      </c>
      <c r="AK30" s="35"/>
      <c r="AL30" s="35"/>
      <c r="AM30" s="35"/>
      <c r="AN30" s="35"/>
    </row>
    <row r="31" spans="1:40" x14ac:dyDescent="0.25">
      <c r="A31" s="28" t="s">
        <v>16</v>
      </c>
      <c r="B31" s="28" t="s">
        <v>86</v>
      </c>
      <c r="C31" s="28" t="str">
        <f t="shared" si="0"/>
        <v>Liu, Joshua</v>
      </c>
      <c r="D31" s="28" t="s">
        <v>104</v>
      </c>
      <c r="E31" s="28">
        <v>871478868</v>
      </c>
      <c r="F31" s="38">
        <v>95</v>
      </c>
      <c r="G31" s="38">
        <v>95</v>
      </c>
      <c r="H31" s="38">
        <v>100</v>
      </c>
      <c r="I31" s="38">
        <v>85</v>
      </c>
      <c r="J31" s="38"/>
      <c r="K31" s="38">
        <v>95</v>
      </c>
      <c r="L31" s="38">
        <v>100</v>
      </c>
      <c r="M31" s="39">
        <v>100</v>
      </c>
      <c r="N31" s="39">
        <v>96.25</v>
      </c>
      <c r="O31" s="39">
        <v>100</v>
      </c>
      <c r="P31" s="39">
        <v>70</v>
      </c>
      <c r="Q31" s="40" t="s">
        <v>24</v>
      </c>
      <c r="R31" s="40" t="s">
        <v>24</v>
      </c>
      <c r="S31" s="40" t="s">
        <v>24</v>
      </c>
      <c r="T31" s="41">
        <v>100</v>
      </c>
      <c r="U31" s="41">
        <v>40</v>
      </c>
      <c r="V31" s="41"/>
      <c r="W31" s="37">
        <v>96.25</v>
      </c>
      <c r="X31" s="37">
        <v>91</v>
      </c>
      <c r="Y31" s="37">
        <v>100</v>
      </c>
      <c r="Z31" s="37">
        <v>90</v>
      </c>
      <c r="AA31" s="34">
        <v>92</v>
      </c>
      <c r="AB31" s="34"/>
      <c r="AC31" s="34">
        <f t="shared" si="1"/>
        <v>100</v>
      </c>
      <c r="AD31" s="47">
        <f t="shared" si="2"/>
        <v>66.666666666666657</v>
      </c>
      <c r="AE31" s="47">
        <f t="shared" si="3"/>
        <v>91.5625</v>
      </c>
      <c r="AF31" s="47">
        <f t="shared" si="4"/>
        <v>95.416666666666671</v>
      </c>
      <c r="AG31" s="47">
        <f t="shared" si="5"/>
        <v>91</v>
      </c>
      <c r="AH31" s="34">
        <f>_xlfn.XLOOKUP(D31,Attendance!C:C,Attendance!G:G)</f>
        <v>70.5</v>
      </c>
      <c r="AI31" s="47">
        <f t="shared" si="6"/>
        <v>73.45</v>
      </c>
      <c r="AJ31" s="47">
        <f t="shared" si="7"/>
        <v>92</v>
      </c>
      <c r="AK31" s="35"/>
      <c r="AL31" s="35"/>
      <c r="AM31" s="35"/>
      <c r="AN31" s="35"/>
    </row>
    <row r="32" spans="1:40" x14ac:dyDescent="0.25">
      <c r="A32" s="28" t="s">
        <v>105</v>
      </c>
      <c r="B32" s="28" t="s">
        <v>106</v>
      </c>
      <c r="C32" s="28" t="str">
        <f t="shared" si="0"/>
        <v>Lubecka, Honorata</v>
      </c>
      <c r="D32" s="28" t="s">
        <v>107</v>
      </c>
      <c r="E32" s="28">
        <v>941992131</v>
      </c>
      <c r="F32" s="38">
        <v>100</v>
      </c>
      <c r="G32" s="38">
        <v>100</v>
      </c>
      <c r="H32" s="38">
        <v>100</v>
      </c>
      <c r="I32" s="38">
        <v>80</v>
      </c>
      <c r="J32" s="38">
        <v>100</v>
      </c>
      <c r="K32" s="38">
        <v>100</v>
      </c>
      <c r="L32" s="38">
        <v>90</v>
      </c>
      <c r="M32" s="39">
        <v>100</v>
      </c>
      <c r="N32" s="39">
        <v>100</v>
      </c>
      <c r="O32" s="39">
        <v>100</v>
      </c>
      <c r="P32" s="39">
        <v>100</v>
      </c>
      <c r="Q32" s="40" t="s">
        <v>24</v>
      </c>
      <c r="R32" s="40" t="s">
        <v>24</v>
      </c>
      <c r="S32" s="40">
        <v>0</v>
      </c>
      <c r="T32" s="41">
        <v>100</v>
      </c>
      <c r="U32" s="41">
        <v>40</v>
      </c>
      <c r="V32" s="41">
        <v>40</v>
      </c>
      <c r="W32" s="37">
        <v>96.25</v>
      </c>
      <c r="X32" s="37">
        <v>100</v>
      </c>
      <c r="Y32" s="37">
        <v>100</v>
      </c>
      <c r="Z32" s="37">
        <v>100</v>
      </c>
      <c r="AA32" s="34">
        <v>100</v>
      </c>
      <c r="AB32" s="34"/>
      <c r="AC32" s="34">
        <f t="shared" si="1"/>
        <v>100</v>
      </c>
      <c r="AD32" s="47">
        <f t="shared" si="2"/>
        <v>100</v>
      </c>
      <c r="AE32" s="47">
        <f t="shared" si="3"/>
        <v>100</v>
      </c>
      <c r="AF32" s="47">
        <f t="shared" si="4"/>
        <v>98.75</v>
      </c>
      <c r="AG32" s="47">
        <f t="shared" si="5"/>
        <v>100</v>
      </c>
      <c r="AH32" s="34">
        <f>_xlfn.XLOOKUP(D32,Attendance!C:C,Attendance!G:G)</f>
        <v>100</v>
      </c>
      <c r="AI32" s="47">
        <f t="shared" si="6"/>
        <v>100</v>
      </c>
      <c r="AJ32" s="47">
        <f t="shared" si="7"/>
        <v>100</v>
      </c>
      <c r="AK32" s="35"/>
      <c r="AL32" s="35"/>
      <c r="AM32" s="35"/>
      <c r="AN32" s="35"/>
    </row>
    <row r="33" spans="1:40" x14ac:dyDescent="0.25">
      <c r="A33" s="28" t="s">
        <v>108</v>
      </c>
      <c r="B33" s="28" t="s">
        <v>109</v>
      </c>
      <c r="C33" s="28" t="str">
        <f t="shared" si="0"/>
        <v>Markarian, Andrew</v>
      </c>
      <c r="D33" s="28" t="s">
        <v>110</v>
      </c>
      <c r="E33" s="28">
        <v>268276283</v>
      </c>
      <c r="F33" s="38">
        <v>95</v>
      </c>
      <c r="G33" s="38">
        <v>75</v>
      </c>
      <c r="H33" s="38">
        <v>100</v>
      </c>
      <c r="I33" s="38">
        <v>90</v>
      </c>
      <c r="J33" s="38">
        <v>100</v>
      </c>
      <c r="K33" s="38">
        <v>95</v>
      </c>
      <c r="L33" s="38">
        <v>90</v>
      </c>
      <c r="M33" s="39">
        <v>100</v>
      </c>
      <c r="N33" s="39">
        <v>85</v>
      </c>
      <c r="O33" s="39">
        <v>95</v>
      </c>
      <c r="P33" s="39">
        <v>100</v>
      </c>
      <c r="Q33" s="40" t="s">
        <v>24</v>
      </c>
      <c r="R33" s="40"/>
      <c r="S33" s="40">
        <v>30</v>
      </c>
      <c r="T33" s="41">
        <v>100</v>
      </c>
      <c r="U33" s="41">
        <v>25</v>
      </c>
      <c r="V33" s="41">
        <v>40</v>
      </c>
      <c r="W33" s="37">
        <v>87.91</v>
      </c>
      <c r="X33" s="37">
        <v>100</v>
      </c>
      <c r="Y33" s="37">
        <v>100</v>
      </c>
      <c r="Z33" s="37">
        <v>100</v>
      </c>
      <c r="AA33" s="34">
        <v>77</v>
      </c>
      <c r="AB33" s="34"/>
      <c r="AC33" s="34">
        <f t="shared" si="1"/>
        <v>60</v>
      </c>
      <c r="AD33" s="47">
        <f t="shared" si="2"/>
        <v>87.5</v>
      </c>
      <c r="AE33" s="47">
        <f t="shared" si="3"/>
        <v>95</v>
      </c>
      <c r="AF33" s="47">
        <f t="shared" si="4"/>
        <v>95.969999999999985</v>
      </c>
      <c r="AG33" s="47">
        <f t="shared" si="5"/>
        <v>100</v>
      </c>
      <c r="AH33" s="34">
        <f>_xlfn.XLOOKUP(D33,Attendance!C:C,Attendance!G:G)</f>
        <v>94.117647058823522</v>
      </c>
      <c r="AI33" s="47">
        <f t="shared" si="6"/>
        <v>90.705882352941174</v>
      </c>
      <c r="AJ33" s="47">
        <f t="shared" si="7"/>
        <v>87.5</v>
      </c>
      <c r="AK33" s="35"/>
      <c r="AL33" s="35"/>
      <c r="AM33" s="35"/>
      <c r="AN33" s="35"/>
    </row>
    <row r="34" spans="1:40" x14ac:dyDescent="0.25">
      <c r="A34" s="28" t="s">
        <v>111</v>
      </c>
      <c r="B34" s="28" t="s">
        <v>112</v>
      </c>
      <c r="C34" s="28" t="str">
        <f t="shared" si="0"/>
        <v>Mitchell, Cameron</v>
      </c>
      <c r="D34" s="28" t="s">
        <v>113</v>
      </c>
      <c r="E34" s="28">
        <v>222862072</v>
      </c>
      <c r="F34" s="38">
        <v>100</v>
      </c>
      <c r="G34" s="38">
        <v>80</v>
      </c>
      <c r="H34" s="38">
        <v>100</v>
      </c>
      <c r="I34" s="38">
        <v>70</v>
      </c>
      <c r="J34" s="38">
        <v>100</v>
      </c>
      <c r="K34" s="38">
        <v>100</v>
      </c>
      <c r="L34" s="38">
        <v>100</v>
      </c>
      <c r="M34" s="39">
        <v>100</v>
      </c>
      <c r="N34" s="39">
        <v>90</v>
      </c>
      <c r="O34" s="39">
        <v>95</v>
      </c>
      <c r="P34" s="39">
        <v>70</v>
      </c>
      <c r="Q34" s="40" t="s">
        <v>24</v>
      </c>
      <c r="R34" s="40" t="s">
        <v>24</v>
      </c>
      <c r="S34" s="40">
        <v>10</v>
      </c>
      <c r="T34" s="41">
        <v>100</v>
      </c>
      <c r="U34" s="41">
        <v>26.66666</v>
      </c>
      <c r="V34" s="41">
        <v>40</v>
      </c>
      <c r="W34" s="37">
        <v>87</v>
      </c>
      <c r="X34" s="37">
        <v>100</v>
      </c>
      <c r="Y34" s="37">
        <v>100</v>
      </c>
      <c r="Z34" s="37">
        <v>90</v>
      </c>
      <c r="AA34" s="34">
        <v>100</v>
      </c>
      <c r="AB34" s="34"/>
      <c r="AC34" s="34">
        <f t="shared" si="1"/>
        <v>100</v>
      </c>
      <c r="AD34" s="47">
        <f t="shared" si="2"/>
        <v>88.888883333333325</v>
      </c>
      <c r="AE34" s="47">
        <f t="shared" si="3"/>
        <v>88.75</v>
      </c>
      <c r="AF34" s="47">
        <f t="shared" si="4"/>
        <v>92.333333333333329</v>
      </c>
      <c r="AG34" s="47">
        <f t="shared" si="5"/>
        <v>100</v>
      </c>
      <c r="AH34" s="34">
        <f>_xlfn.XLOOKUP(D34,Attendance!C:C,Attendance!G:G)</f>
        <v>100</v>
      </c>
      <c r="AI34" s="47">
        <f t="shared" si="6"/>
        <v>100</v>
      </c>
      <c r="AJ34" s="47">
        <f t="shared" si="7"/>
        <v>100</v>
      </c>
      <c r="AK34" s="35"/>
      <c r="AL34" s="35"/>
      <c r="AM34" s="35"/>
      <c r="AN34" s="35"/>
    </row>
    <row r="35" spans="1:40" x14ac:dyDescent="0.25">
      <c r="A35" s="28" t="s">
        <v>114</v>
      </c>
      <c r="B35" s="28" t="s">
        <v>115</v>
      </c>
      <c r="C35" s="28" t="str">
        <f t="shared" si="0"/>
        <v>Murphy, Ryan</v>
      </c>
      <c r="D35" s="28" t="s">
        <v>116</v>
      </c>
      <c r="E35" s="28">
        <v>708581517</v>
      </c>
      <c r="F35" s="38">
        <v>95</v>
      </c>
      <c r="G35" s="38">
        <v>100</v>
      </c>
      <c r="H35" s="38">
        <v>100</v>
      </c>
      <c r="I35" s="38">
        <v>100</v>
      </c>
      <c r="J35" s="38">
        <v>100</v>
      </c>
      <c r="K35" s="38">
        <v>90</v>
      </c>
      <c r="L35" s="38">
        <v>100</v>
      </c>
      <c r="M35" s="39">
        <v>100</v>
      </c>
      <c r="N35" s="39">
        <v>96.25</v>
      </c>
      <c r="O35" s="39">
        <v>100</v>
      </c>
      <c r="P35" s="39">
        <v>80</v>
      </c>
      <c r="Q35" s="40"/>
      <c r="R35" s="40"/>
      <c r="S35" s="40">
        <v>10</v>
      </c>
      <c r="T35" s="41">
        <v>100</v>
      </c>
      <c r="U35" s="41">
        <v>40</v>
      </c>
      <c r="V35" s="41">
        <v>40</v>
      </c>
      <c r="W35" s="37">
        <v>96.25</v>
      </c>
      <c r="X35" s="37">
        <v>94</v>
      </c>
      <c r="Y35" s="37">
        <v>100</v>
      </c>
      <c r="Z35" s="37">
        <v>100</v>
      </c>
      <c r="AA35" s="34">
        <v>98</v>
      </c>
      <c r="AB35" s="34"/>
      <c r="AC35" s="34">
        <f t="shared" si="1"/>
        <v>50</v>
      </c>
      <c r="AD35" s="47">
        <f t="shared" si="2"/>
        <v>100</v>
      </c>
      <c r="AE35" s="47">
        <f t="shared" si="3"/>
        <v>94.0625</v>
      </c>
      <c r="AF35" s="47">
        <f t="shared" si="4"/>
        <v>98.75</v>
      </c>
      <c r="AG35" s="47">
        <f t="shared" si="5"/>
        <v>94</v>
      </c>
      <c r="AH35" s="34">
        <f>_xlfn.XLOOKUP(D35,Attendance!C:C,Attendance!G:G)</f>
        <v>88.235294117647058</v>
      </c>
      <c r="AI35" s="47">
        <f t="shared" si="6"/>
        <v>84.411764705882348</v>
      </c>
      <c r="AJ35" s="47">
        <f t="shared" si="7"/>
        <v>100</v>
      </c>
      <c r="AK35" s="35"/>
      <c r="AL35" s="35"/>
      <c r="AM35" s="35"/>
      <c r="AN35" s="35"/>
    </row>
    <row r="36" spans="1:40" x14ac:dyDescent="0.25">
      <c r="A36" s="28" t="s">
        <v>117</v>
      </c>
      <c r="B36" s="28" t="s">
        <v>118</v>
      </c>
      <c r="C36" s="28" t="str">
        <f t="shared" si="0"/>
        <v>Nagesh, Krutartha</v>
      </c>
      <c r="D36" s="28" t="s">
        <v>119</v>
      </c>
      <c r="E36" s="28">
        <v>847900176</v>
      </c>
      <c r="F36" s="38">
        <v>100</v>
      </c>
      <c r="G36" s="38">
        <v>75</v>
      </c>
      <c r="H36" s="38">
        <v>100</v>
      </c>
      <c r="I36" s="38">
        <v>70</v>
      </c>
      <c r="J36" s="38">
        <v>100</v>
      </c>
      <c r="K36" s="38">
        <v>100</v>
      </c>
      <c r="L36" s="38">
        <v>100</v>
      </c>
      <c r="M36" s="39">
        <v>90</v>
      </c>
      <c r="N36" s="39">
        <v>100</v>
      </c>
      <c r="O36" s="39">
        <v>100</v>
      </c>
      <c r="P36" s="39">
        <v>100</v>
      </c>
      <c r="Q36" s="40"/>
      <c r="R36" s="40"/>
      <c r="S36" s="40">
        <v>20</v>
      </c>
      <c r="T36" s="41">
        <v>60</v>
      </c>
      <c r="U36" s="41">
        <v>40</v>
      </c>
      <c r="V36" s="41">
        <v>40</v>
      </c>
      <c r="W36" s="37">
        <v>96.25</v>
      </c>
      <c r="X36" s="37">
        <v>100</v>
      </c>
      <c r="Y36" s="37">
        <v>100</v>
      </c>
      <c r="Z36" s="37">
        <v>90</v>
      </c>
      <c r="AA36" s="34">
        <v>98</v>
      </c>
      <c r="AB36" s="34"/>
      <c r="AC36" s="34">
        <f t="shared" si="1"/>
        <v>50</v>
      </c>
      <c r="AD36" s="47">
        <f t="shared" si="2"/>
        <v>86.666666666666671</v>
      </c>
      <c r="AE36" s="47">
        <f t="shared" si="3"/>
        <v>97.5</v>
      </c>
      <c r="AF36" s="47">
        <f t="shared" si="4"/>
        <v>95.416666666666671</v>
      </c>
      <c r="AG36" s="47">
        <f t="shared" si="5"/>
        <v>100</v>
      </c>
      <c r="AH36" s="34">
        <f>_xlfn.XLOOKUP(D36,Attendance!C:C,Attendance!G:G)</f>
        <v>94.117647058823522</v>
      </c>
      <c r="AI36" s="47">
        <f t="shared" si="6"/>
        <v>89.705882352941174</v>
      </c>
      <c r="AJ36" s="47">
        <f t="shared" si="7"/>
        <v>98</v>
      </c>
      <c r="AK36" s="35"/>
      <c r="AL36" s="35"/>
      <c r="AM36" s="35"/>
      <c r="AN36" s="35"/>
    </row>
    <row r="37" spans="1:40" ht="25" x14ac:dyDescent="0.25">
      <c r="A37" s="28" t="s">
        <v>120</v>
      </c>
      <c r="B37" s="28" t="s">
        <v>121</v>
      </c>
      <c r="C37" s="28" t="str">
        <f t="shared" si="0"/>
        <v>Nemeth Jr, Christopher</v>
      </c>
      <c r="D37" s="28" t="s">
        <v>122</v>
      </c>
      <c r="E37" s="28">
        <v>787658911</v>
      </c>
      <c r="F37" s="38">
        <v>100</v>
      </c>
      <c r="G37" s="38">
        <v>80</v>
      </c>
      <c r="H37" s="38">
        <v>100</v>
      </c>
      <c r="I37" s="38">
        <v>70</v>
      </c>
      <c r="J37" s="38">
        <v>100</v>
      </c>
      <c r="K37" s="38">
        <v>100</v>
      </c>
      <c r="L37" s="38">
        <v>100</v>
      </c>
      <c r="M37" s="39">
        <v>100</v>
      </c>
      <c r="N37" s="39">
        <v>85</v>
      </c>
      <c r="O37" s="39">
        <v>100</v>
      </c>
      <c r="P37" s="39">
        <v>90</v>
      </c>
      <c r="Q37" s="40"/>
      <c r="R37" s="40"/>
      <c r="S37" s="40">
        <v>10</v>
      </c>
      <c r="T37" s="41">
        <v>100</v>
      </c>
      <c r="U37" s="41">
        <v>40</v>
      </c>
      <c r="V37" s="41">
        <v>30</v>
      </c>
      <c r="W37" s="37">
        <v>87</v>
      </c>
      <c r="X37" s="37">
        <v>100</v>
      </c>
      <c r="Y37" s="37">
        <v>100</v>
      </c>
      <c r="Z37" s="37">
        <v>90</v>
      </c>
      <c r="AA37" s="34">
        <v>97</v>
      </c>
      <c r="AB37" s="34"/>
      <c r="AC37" s="34">
        <f t="shared" si="1"/>
        <v>50</v>
      </c>
      <c r="AD37" s="47">
        <f t="shared" si="2"/>
        <v>91.666666666666657</v>
      </c>
      <c r="AE37" s="47">
        <f t="shared" si="3"/>
        <v>93.75</v>
      </c>
      <c r="AF37" s="47">
        <f t="shared" si="4"/>
        <v>92.333333333333329</v>
      </c>
      <c r="AG37" s="47">
        <f t="shared" si="5"/>
        <v>100</v>
      </c>
      <c r="AH37" s="34">
        <f>_xlfn.XLOOKUP(D37,Attendance!C:C,Attendance!G:G)</f>
        <v>88.235294117647058</v>
      </c>
      <c r="AI37" s="47">
        <f t="shared" si="6"/>
        <v>84.411764705882348</v>
      </c>
      <c r="AJ37" s="47">
        <f t="shared" si="7"/>
        <v>97</v>
      </c>
      <c r="AK37" s="35"/>
      <c r="AL37" s="35"/>
      <c r="AM37" s="35"/>
      <c r="AN37" s="35"/>
    </row>
    <row r="38" spans="1:40" x14ac:dyDescent="0.25">
      <c r="A38" s="28" t="s">
        <v>123</v>
      </c>
      <c r="B38" s="28" t="s">
        <v>124</v>
      </c>
      <c r="C38" s="28" t="str">
        <f t="shared" si="0"/>
        <v>Ness, Jillienne</v>
      </c>
      <c r="D38" s="28" t="s">
        <v>125</v>
      </c>
      <c r="E38" s="28">
        <v>946687551</v>
      </c>
      <c r="F38" s="38">
        <v>95</v>
      </c>
      <c r="G38" s="38">
        <v>90</v>
      </c>
      <c r="H38" s="38">
        <v>100</v>
      </c>
      <c r="I38" s="38">
        <v>90</v>
      </c>
      <c r="J38" s="38">
        <v>100</v>
      </c>
      <c r="K38" s="38">
        <v>90</v>
      </c>
      <c r="L38" s="38">
        <v>100</v>
      </c>
      <c r="M38" s="39">
        <v>90</v>
      </c>
      <c r="N38" s="39">
        <v>92.5</v>
      </c>
      <c r="O38" s="39">
        <v>90</v>
      </c>
      <c r="P38" s="39"/>
      <c r="Q38" s="40" t="s">
        <v>24</v>
      </c>
      <c r="R38" s="40"/>
      <c r="S38" s="40">
        <v>30</v>
      </c>
      <c r="T38" s="41">
        <v>100</v>
      </c>
      <c r="U38" s="41">
        <v>30</v>
      </c>
      <c r="V38" s="41">
        <v>40</v>
      </c>
      <c r="W38" s="37">
        <v>96.25</v>
      </c>
      <c r="X38" s="37">
        <v>84</v>
      </c>
      <c r="Y38" s="37">
        <v>100</v>
      </c>
      <c r="Z38" s="37">
        <v>90</v>
      </c>
      <c r="AA38" s="34">
        <v>100</v>
      </c>
      <c r="AB38" s="34"/>
      <c r="AC38" s="34">
        <f t="shared" si="1"/>
        <v>60</v>
      </c>
      <c r="AD38" s="47">
        <f t="shared" si="2"/>
        <v>91.666666666666657</v>
      </c>
      <c r="AE38" s="47">
        <f t="shared" si="3"/>
        <v>68.125</v>
      </c>
      <c r="AF38" s="47">
        <f t="shared" si="4"/>
        <v>95.416666666666671</v>
      </c>
      <c r="AG38" s="47">
        <f t="shared" si="5"/>
        <v>84</v>
      </c>
      <c r="AH38" s="34">
        <f>_xlfn.XLOOKUP(D38,Attendance!C:C,Attendance!G:G)</f>
        <v>76.470588235294116</v>
      </c>
      <c r="AI38" s="47">
        <f t="shared" si="6"/>
        <v>74.82352941176471</v>
      </c>
      <c r="AJ38" s="47">
        <f t="shared" si="7"/>
        <v>100</v>
      </c>
      <c r="AK38" s="35"/>
      <c r="AL38" s="35"/>
      <c r="AM38" s="35"/>
      <c r="AN38" s="35"/>
    </row>
    <row r="39" spans="1:40" x14ac:dyDescent="0.25">
      <c r="A39" s="28" t="s">
        <v>126</v>
      </c>
      <c r="B39" s="28" t="s">
        <v>127</v>
      </c>
      <c r="C39" s="28" t="str">
        <f t="shared" si="0"/>
        <v>Nguyen, Arianna</v>
      </c>
      <c r="D39" s="28" t="s">
        <v>128</v>
      </c>
      <c r="E39" s="28">
        <v>465056237</v>
      </c>
      <c r="F39" s="38">
        <v>100</v>
      </c>
      <c r="G39" s="38">
        <v>95</v>
      </c>
      <c r="H39" s="38">
        <v>96</v>
      </c>
      <c r="I39" s="38">
        <v>85</v>
      </c>
      <c r="J39" s="38">
        <v>100</v>
      </c>
      <c r="K39" s="38">
        <v>100</v>
      </c>
      <c r="L39" s="38">
        <v>100</v>
      </c>
      <c r="M39" s="39">
        <v>100</v>
      </c>
      <c r="N39" s="39">
        <v>96.25</v>
      </c>
      <c r="O39" s="39">
        <v>100</v>
      </c>
      <c r="P39" s="39">
        <v>100</v>
      </c>
      <c r="Q39" s="40" t="s">
        <v>24</v>
      </c>
      <c r="R39" s="40"/>
      <c r="S39" s="40">
        <v>0</v>
      </c>
      <c r="T39" s="41">
        <v>100</v>
      </c>
      <c r="U39" s="41">
        <v>30</v>
      </c>
      <c r="V39" s="41">
        <v>40</v>
      </c>
      <c r="W39" s="37">
        <v>96.25</v>
      </c>
      <c r="X39" s="37">
        <v>85</v>
      </c>
      <c r="Y39" s="37">
        <v>100</v>
      </c>
      <c r="Z39" s="37">
        <v>95</v>
      </c>
      <c r="AA39" s="34">
        <v>95</v>
      </c>
      <c r="AB39" s="34"/>
      <c r="AC39" s="34">
        <f t="shared" si="1"/>
        <v>60</v>
      </c>
      <c r="AD39" s="47">
        <f t="shared" si="2"/>
        <v>91.666666666666657</v>
      </c>
      <c r="AE39" s="47">
        <f t="shared" si="3"/>
        <v>99.0625</v>
      </c>
      <c r="AF39" s="47">
        <f t="shared" si="4"/>
        <v>97.083333333333329</v>
      </c>
      <c r="AG39" s="47">
        <f t="shared" si="5"/>
        <v>85</v>
      </c>
      <c r="AH39" s="34">
        <f>_xlfn.XLOOKUP(D39,Attendance!C:C,Attendance!G:G)</f>
        <v>94.117647058823522</v>
      </c>
      <c r="AI39" s="47">
        <f t="shared" si="6"/>
        <v>90.705882352941174</v>
      </c>
      <c r="AJ39" s="47">
        <f t="shared" si="7"/>
        <v>95</v>
      </c>
      <c r="AK39" s="35"/>
      <c r="AL39" s="35"/>
      <c r="AM39" s="35"/>
      <c r="AN39" s="35"/>
    </row>
    <row r="40" spans="1:40" x14ac:dyDescent="0.25">
      <c r="A40" s="28" t="s">
        <v>129</v>
      </c>
      <c r="B40" s="28" t="s">
        <v>130</v>
      </c>
      <c r="C40" s="28" t="str">
        <f t="shared" si="0"/>
        <v>Olanga, Cheryl</v>
      </c>
      <c r="D40" s="28" t="s">
        <v>131</v>
      </c>
      <c r="E40" s="28">
        <v>200870959</v>
      </c>
      <c r="F40" s="38">
        <v>100</v>
      </c>
      <c r="G40" s="38">
        <v>80</v>
      </c>
      <c r="H40" s="38">
        <v>100</v>
      </c>
      <c r="I40" s="38">
        <v>70</v>
      </c>
      <c r="J40" s="38">
        <v>100</v>
      </c>
      <c r="K40" s="38">
        <v>100</v>
      </c>
      <c r="L40" s="38">
        <v>100</v>
      </c>
      <c r="M40" s="39">
        <v>100</v>
      </c>
      <c r="N40" s="39">
        <v>90</v>
      </c>
      <c r="O40" s="39">
        <v>100</v>
      </c>
      <c r="P40" s="39">
        <v>100</v>
      </c>
      <c r="Q40" s="40"/>
      <c r="R40" s="40"/>
      <c r="S40" s="40">
        <v>20</v>
      </c>
      <c r="T40" s="41">
        <v>100</v>
      </c>
      <c r="U40" s="41">
        <v>25</v>
      </c>
      <c r="V40" s="41">
        <v>40</v>
      </c>
      <c r="W40" s="37">
        <v>87</v>
      </c>
      <c r="X40" s="37">
        <v>100</v>
      </c>
      <c r="Y40" s="37">
        <v>100</v>
      </c>
      <c r="Z40" s="37">
        <v>90</v>
      </c>
      <c r="AA40" s="34">
        <v>90</v>
      </c>
      <c r="AB40" s="34"/>
      <c r="AC40" s="34">
        <f t="shared" si="1"/>
        <v>50</v>
      </c>
      <c r="AD40" s="47">
        <f t="shared" si="2"/>
        <v>87.5</v>
      </c>
      <c r="AE40" s="47">
        <f t="shared" si="3"/>
        <v>97.5</v>
      </c>
      <c r="AF40" s="47">
        <f t="shared" si="4"/>
        <v>92.333333333333329</v>
      </c>
      <c r="AG40" s="47">
        <f t="shared" si="5"/>
        <v>100</v>
      </c>
      <c r="AH40" s="34">
        <f>_xlfn.XLOOKUP(D40,Attendance!C:C,Attendance!G:G)</f>
        <v>64.705882352941174</v>
      </c>
      <c r="AI40" s="47">
        <f t="shared" si="6"/>
        <v>63.235294117647058</v>
      </c>
      <c r="AJ40" s="47">
        <f t="shared" si="7"/>
        <v>90</v>
      </c>
      <c r="AK40" s="35"/>
      <c r="AL40" s="35"/>
      <c r="AM40" s="35"/>
      <c r="AN40" s="35"/>
    </row>
    <row r="41" spans="1:40" x14ac:dyDescent="0.25">
      <c r="A41" s="28" t="s">
        <v>132</v>
      </c>
      <c r="B41" s="28" t="s">
        <v>15</v>
      </c>
      <c r="C41" s="28" t="str">
        <f t="shared" si="0"/>
        <v>Onwe, Joseph</v>
      </c>
      <c r="D41" s="28" t="s">
        <v>133</v>
      </c>
      <c r="E41" s="28">
        <v>281133828</v>
      </c>
      <c r="F41" s="38">
        <v>100</v>
      </c>
      <c r="G41" s="38">
        <v>100</v>
      </c>
      <c r="H41" s="38">
        <v>100</v>
      </c>
      <c r="I41" s="38">
        <v>80</v>
      </c>
      <c r="J41" s="38">
        <v>100</v>
      </c>
      <c r="K41" s="38">
        <v>100</v>
      </c>
      <c r="L41" s="38">
        <v>90</v>
      </c>
      <c r="M41" s="39">
        <v>100</v>
      </c>
      <c r="N41" s="39">
        <v>66.25</v>
      </c>
      <c r="O41" s="39">
        <v>85</v>
      </c>
      <c r="P41" s="39">
        <v>80</v>
      </c>
      <c r="Q41" s="40"/>
      <c r="R41" s="40"/>
      <c r="S41" s="40">
        <v>10</v>
      </c>
      <c r="T41" s="41">
        <v>100</v>
      </c>
      <c r="U41" s="41">
        <v>30</v>
      </c>
      <c r="V41" s="41">
        <v>40</v>
      </c>
      <c r="W41" s="37">
        <v>96.25</v>
      </c>
      <c r="X41" s="37">
        <v>100</v>
      </c>
      <c r="Y41" s="37">
        <v>100</v>
      </c>
      <c r="Z41" s="37">
        <v>100</v>
      </c>
      <c r="AA41" s="34">
        <v>48.5</v>
      </c>
      <c r="AB41" s="34"/>
      <c r="AC41" s="34">
        <f t="shared" si="1"/>
        <v>50</v>
      </c>
      <c r="AD41" s="47">
        <f t="shared" si="2"/>
        <v>91.666666666666657</v>
      </c>
      <c r="AE41" s="47">
        <f t="shared" si="3"/>
        <v>82.8125</v>
      </c>
      <c r="AF41" s="47">
        <f t="shared" si="4"/>
        <v>98.75</v>
      </c>
      <c r="AG41" s="47">
        <f t="shared" si="5"/>
        <v>100</v>
      </c>
      <c r="AH41" s="34">
        <f>_xlfn.XLOOKUP(D41,Attendance!C:C,Attendance!G:G)</f>
        <v>100</v>
      </c>
      <c r="AI41" s="47">
        <f t="shared" si="6"/>
        <v>95</v>
      </c>
      <c r="AJ41" s="47">
        <f t="shared" si="7"/>
        <v>91.666666666666657</v>
      </c>
      <c r="AK41" s="35"/>
      <c r="AL41" s="35"/>
      <c r="AM41" s="35"/>
      <c r="AN41" s="35"/>
    </row>
    <row r="42" spans="1:40" x14ac:dyDescent="0.25">
      <c r="A42" s="28" t="s">
        <v>134</v>
      </c>
      <c r="B42" s="28" t="s">
        <v>135</v>
      </c>
      <c r="C42" s="28" t="str">
        <f t="shared" si="0"/>
        <v>Paek, Timothy</v>
      </c>
      <c r="D42" s="28" t="s">
        <v>136</v>
      </c>
      <c r="E42" s="28">
        <v>485926315</v>
      </c>
      <c r="F42" s="38">
        <v>95</v>
      </c>
      <c r="G42" s="38">
        <v>95</v>
      </c>
      <c r="H42" s="38">
        <v>100</v>
      </c>
      <c r="I42" s="38">
        <v>85</v>
      </c>
      <c r="J42" s="38">
        <v>100</v>
      </c>
      <c r="K42" s="38">
        <v>100</v>
      </c>
      <c r="L42" s="38">
        <v>100</v>
      </c>
      <c r="M42" s="39">
        <v>100</v>
      </c>
      <c r="N42" s="39">
        <v>95</v>
      </c>
      <c r="O42" s="39">
        <v>100</v>
      </c>
      <c r="P42" s="39">
        <v>90</v>
      </c>
      <c r="Q42" s="40" t="s">
        <v>24</v>
      </c>
      <c r="R42" s="40"/>
      <c r="S42" s="40"/>
      <c r="T42" s="41">
        <v>100</v>
      </c>
      <c r="U42" s="41">
        <v>40</v>
      </c>
      <c r="V42" s="41">
        <v>40</v>
      </c>
      <c r="W42" s="37">
        <v>86</v>
      </c>
      <c r="X42" s="37">
        <v>100</v>
      </c>
      <c r="Y42" s="37">
        <v>100</v>
      </c>
      <c r="Z42" s="37">
        <v>100</v>
      </c>
      <c r="AA42" s="34">
        <v>89</v>
      </c>
      <c r="AB42" s="34"/>
      <c r="AC42" s="34">
        <f t="shared" si="1"/>
        <v>10</v>
      </c>
      <c r="AD42" s="47">
        <f t="shared" si="2"/>
        <v>100</v>
      </c>
      <c r="AE42" s="47">
        <f t="shared" si="3"/>
        <v>96.25</v>
      </c>
      <c r="AF42" s="47">
        <f t="shared" si="4"/>
        <v>95.333333333333329</v>
      </c>
      <c r="AG42" s="47">
        <f t="shared" si="5"/>
        <v>100</v>
      </c>
      <c r="AH42" s="34">
        <f>_xlfn.XLOOKUP(D42,Attendance!C:C,Attendance!G:G)</f>
        <v>94.117647058823522</v>
      </c>
      <c r="AI42" s="47">
        <f t="shared" si="6"/>
        <v>85.705882352941174</v>
      </c>
      <c r="AJ42" s="47">
        <f t="shared" si="7"/>
        <v>100</v>
      </c>
      <c r="AK42" s="35"/>
      <c r="AL42" s="35"/>
      <c r="AM42" s="35"/>
      <c r="AN42" s="35"/>
    </row>
    <row r="43" spans="1:40" x14ac:dyDescent="0.25">
      <c r="A43" s="28" t="s">
        <v>137</v>
      </c>
      <c r="B43" s="28" t="s">
        <v>138</v>
      </c>
      <c r="C43" s="28" t="str">
        <f t="shared" si="0"/>
        <v>Parida, Adya</v>
      </c>
      <c r="D43" s="28" t="s">
        <v>139</v>
      </c>
      <c r="E43" s="28">
        <v>411895987</v>
      </c>
      <c r="F43" s="38">
        <v>95</v>
      </c>
      <c r="G43" s="38">
        <v>75</v>
      </c>
      <c r="H43" s="38">
        <v>100</v>
      </c>
      <c r="I43" s="38">
        <v>90</v>
      </c>
      <c r="J43" s="38">
        <v>100</v>
      </c>
      <c r="K43" s="38">
        <v>95</v>
      </c>
      <c r="L43" s="38">
        <v>90</v>
      </c>
      <c r="M43" s="39">
        <v>100</v>
      </c>
      <c r="N43" s="39">
        <v>91.25</v>
      </c>
      <c r="O43" s="39">
        <v>100</v>
      </c>
      <c r="P43" s="39">
        <v>100</v>
      </c>
      <c r="Q43" s="40" t="s">
        <v>24</v>
      </c>
      <c r="R43" s="40" t="s">
        <v>24</v>
      </c>
      <c r="S43" s="40">
        <v>0</v>
      </c>
      <c r="T43" s="41">
        <v>100</v>
      </c>
      <c r="U43" s="41">
        <v>26.66666</v>
      </c>
      <c r="V43" s="41">
        <v>40</v>
      </c>
      <c r="W43" s="37">
        <v>87.91</v>
      </c>
      <c r="X43" s="37">
        <v>100</v>
      </c>
      <c r="Y43" s="37">
        <v>100</v>
      </c>
      <c r="Z43" s="37">
        <v>100</v>
      </c>
      <c r="AA43" s="34">
        <v>94</v>
      </c>
      <c r="AB43" s="34"/>
      <c r="AC43" s="34">
        <f t="shared" si="1"/>
        <v>100</v>
      </c>
      <c r="AD43" s="47">
        <f t="shared" si="2"/>
        <v>88.888883333333325</v>
      </c>
      <c r="AE43" s="47">
        <f t="shared" si="3"/>
        <v>97.8125</v>
      </c>
      <c r="AF43" s="47">
        <f t="shared" si="4"/>
        <v>95.969999999999985</v>
      </c>
      <c r="AG43" s="47">
        <f t="shared" si="5"/>
        <v>100</v>
      </c>
      <c r="AH43" s="34">
        <f>_xlfn.XLOOKUP(D43,Attendance!C:C,Attendance!G:G)</f>
        <v>100</v>
      </c>
      <c r="AI43" s="47">
        <f t="shared" si="6"/>
        <v>100</v>
      </c>
      <c r="AJ43" s="47">
        <f t="shared" si="7"/>
        <v>94</v>
      </c>
      <c r="AK43" s="35"/>
      <c r="AL43" s="35"/>
      <c r="AM43" s="35"/>
      <c r="AN43" s="35"/>
    </row>
    <row r="44" spans="1:40" x14ac:dyDescent="0.25">
      <c r="A44" s="28" t="s">
        <v>140</v>
      </c>
      <c r="B44" s="28" t="s">
        <v>141</v>
      </c>
      <c r="C44" s="28" t="str">
        <f t="shared" si="0"/>
        <v>Park, William</v>
      </c>
      <c r="D44" s="28" t="s">
        <v>142</v>
      </c>
      <c r="E44" s="28">
        <v>224613124</v>
      </c>
      <c r="F44" s="38">
        <v>95</v>
      </c>
      <c r="G44" s="38">
        <v>95</v>
      </c>
      <c r="H44" s="38">
        <v>100</v>
      </c>
      <c r="I44" s="38">
        <v>85</v>
      </c>
      <c r="J44" s="38">
        <v>100</v>
      </c>
      <c r="K44" s="38">
        <v>100</v>
      </c>
      <c r="L44" s="38">
        <v>100</v>
      </c>
      <c r="M44" s="39">
        <v>100</v>
      </c>
      <c r="N44" s="39">
        <v>83.75</v>
      </c>
      <c r="O44" s="39">
        <v>100</v>
      </c>
      <c r="P44" s="39">
        <v>80</v>
      </c>
      <c r="Q44" s="40" t="s">
        <v>24</v>
      </c>
      <c r="R44" s="40" t="s">
        <v>24</v>
      </c>
      <c r="S44" s="40">
        <v>0</v>
      </c>
      <c r="T44" s="41">
        <v>100</v>
      </c>
      <c r="U44" s="41">
        <v>30</v>
      </c>
      <c r="V44" s="41">
        <v>30</v>
      </c>
      <c r="W44" s="37">
        <v>86</v>
      </c>
      <c r="X44" s="37">
        <v>100</v>
      </c>
      <c r="Y44" s="37">
        <v>100</v>
      </c>
      <c r="Z44" s="37">
        <v>100</v>
      </c>
      <c r="AA44" s="34">
        <v>94</v>
      </c>
      <c r="AB44" s="34"/>
      <c r="AC44" s="34">
        <f t="shared" si="1"/>
        <v>100</v>
      </c>
      <c r="AD44" s="47">
        <f t="shared" si="2"/>
        <v>83.333333333333343</v>
      </c>
      <c r="AE44" s="47">
        <f t="shared" si="3"/>
        <v>90.9375</v>
      </c>
      <c r="AF44" s="47">
        <f t="shared" si="4"/>
        <v>95.333333333333329</v>
      </c>
      <c r="AG44" s="47">
        <f t="shared" si="5"/>
        <v>100</v>
      </c>
      <c r="AH44" s="34">
        <f>_xlfn.XLOOKUP(D44,Attendance!C:C,Attendance!G:G)</f>
        <v>100</v>
      </c>
      <c r="AI44" s="47">
        <f t="shared" si="6"/>
        <v>100</v>
      </c>
      <c r="AJ44" s="47">
        <f t="shared" si="7"/>
        <v>94</v>
      </c>
      <c r="AK44" s="35"/>
      <c r="AL44" s="35"/>
      <c r="AM44" s="35"/>
      <c r="AN44" s="35"/>
    </row>
    <row r="45" spans="1:40" x14ac:dyDescent="0.25">
      <c r="A45" s="28" t="s">
        <v>143</v>
      </c>
      <c r="B45" s="28" t="s">
        <v>115</v>
      </c>
      <c r="C45" s="28" t="str">
        <f t="shared" si="0"/>
        <v>Peters, Ryan</v>
      </c>
      <c r="D45" s="28" t="s">
        <v>144</v>
      </c>
      <c r="E45" s="28">
        <v>714707422</v>
      </c>
      <c r="F45" s="38">
        <v>100</v>
      </c>
      <c r="G45" s="38">
        <v>100</v>
      </c>
      <c r="H45" s="38">
        <v>100</v>
      </c>
      <c r="I45" s="38">
        <v>85</v>
      </c>
      <c r="J45" s="38">
        <v>100</v>
      </c>
      <c r="K45" s="38">
        <v>90</v>
      </c>
      <c r="L45" s="38">
        <v>100</v>
      </c>
      <c r="M45" s="39">
        <v>90</v>
      </c>
      <c r="N45" s="39">
        <v>93.75</v>
      </c>
      <c r="O45" s="39">
        <v>100</v>
      </c>
      <c r="P45" s="39">
        <v>90</v>
      </c>
      <c r="Q45" s="40"/>
      <c r="R45" s="40"/>
      <c r="S45" s="40">
        <v>20</v>
      </c>
      <c r="T45" s="41">
        <v>60</v>
      </c>
      <c r="U45" s="41">
        <v>35</v>
      </c>
      <c r="V45" s="41">
        <v>40</v>
      </c>
      <c r="W45" s="37">
        <v>92.5</v>
      </c>
      <c r="X45" s="37">
        <v>92</v>
      </c>
      <c r="Y45" s="37">
        <v>100</v>
      </c>
      <c r="Z45" s="37">
        <v>90</v>
      </c>
      <c r="AA45" s="34">
        <v>61</v>
      </c>
      <c r="AB45" s="34"/>
      <c r="AC45" s="34">
        <f t="shared" si="1"/>
        <v>50</v>
      </c>
      <c r="AD45" s="47">
        <f t="shared" si="2"/>
        <v>82.5</v>
      </c>
      <c r="AE45" s="47">
        <f t="shared" si="3"/>
        <v>93.4375</v>
      </c>
      <c r="AF45" s="47">
        <f t="shared" si="4"/>
        <v>94.166666666666671</v>
      </c>
      <c r="AG45" s="47">
        <f t="shared" si="5"/>
        <v>92</v>
      </c>
      <c r="AH45" s="34">
        <f>_xlfn.XLOOKUP(D45,Attendance!C:C,Attendance!G:G)</f>
        <v>82.35294117647058</v>
      </c>
      <c r="AI45" s="47">
        <f t="shared" si="6"/>
        <v>79.117647058823522</v>
      </c>
      <c r="AJ45" s="47">
        <f t="shared" si="7"/>
        <v>82.5</v>
      </c>
      <c r="AK45" s="35"/>
      <c r="AL45" s="35"/>
      <c r="AM45" s="35"/>
      <c r="AN45" s="35"/>
    </row>
    <row r="46" spans="1:40" x14ac:dyDescent="0.25">
      <c r="A46" s="28" t="s">
        <v>145</v>
      </c>
      <c r="B46" s="28" t="s">
        <v>146</v>
      </c>
      <c r="C46" s="28" t="str">
        <f t="shared" si="0"/>
        <v>Pettinelli, Dylan</v>
      </c>
      <c r="D46" s="28" t="s">
        <v>147</v>
      </c>
      <c r="E46" s="28">
        <v>910535758</v>
      </c>
      <c r="F46" s="38">
        <v>100</v>
      </c>
      <c r="G46" s="38">
        <v>80</v>
      </c>
      <c r="H46" s="38">
        <v>100</v>
      </c>
      <c r="I46" s="38">
        <v>70</v>
      </c>
      <c r="J46" s="38"/>
      <c r="K46" s="38">
        <v>100</v>
      </c>
      <c r="L46" s="38">
        <v>100</v>
      </c>
      <c r="M46" s="39">
        <v>100</v>
      </c>
      <c r="N46" s="39">
        <v>26.25</v>
      </c>
      <c r="O46" s="39"/>
      <c r="P46" s="39"/>
      <c r="Q46" s="40"/>
      <c r="R46" s="40"/>
      <c r="S46" s="40"/>
      <c r="T46" s="41">
        <v>100</v>
      </c>
      <c r="U46" s="41">
        <v>11.66666</v>
      </c>
      <c r="V46" s="41">
        <v>40</v>
      </c>
      <c r="W46" s="37">
        <v>87</v>
      </c>
      <c r="X46" s="37">
        <v>100</v>
      </c>
      <c r="Y46" s="37">
        <v>100</v>
      </c>
      <c r="Z46" s="37">
        <v>90</v>
      </c>
      <c r="AA46" s="34">
        <v>50</v>
      </c>
      <c r="AB46" s="34"/>
      <c r="AC46" s="34">
        <f t="shared" si="1"/>
        <v>0</v>
      </c>
      <c r="AD46" s="47">
        <f t="shared" si="2"/>
        <v>76.388883333333325</v>
      </c>
      <c r="AE46" s="47">
        <f t="shared" si="3"/>
        <v>31.5625</v>
      </c>
      <c r="AF46" s="47">
        <f t="shared" si="4"/>
        <v>92.333333333333329</v>
      </c>
      <c r="AG46" s="47">
        <f t="shared" si="5"/>
        <v>100</v>
      </c>
      <c r="AH46" s="34">
        <f>_xlfn.XLOOKUP(D46,Attendance!C:C,Attendance!G:G)</f>
        <v>23.52941176470588</v>
      </c>
      <c r="AI46" s="47">
        <f t="shared" si="6"/>
        <v>21.176470588235293</v>
      </c>
      <c r="AJ46" s="47">
        <f t="shared" si="7"/>
        <v>76.388883333333325</v>
      </c>
      <c r="AK46" s="35"/>
      <c r="AL46" s="35"/>
      <c r="AM46" s="35"/>
      <c r="AN46" s="35"/>
    </row>
    <row r="47" spans="1:40" x14ac:dyDescent="0.25">
      <c r="A47" s="28" t="s">
        <v>148</v>
      </c>
      <c r="B47" s="28" t="s">
        <v>149</v>
      </c>
      <c r="C47" s="28" t="str">
        <f t="shared" si="0"/>
        <v>Pisacane, Carlo</v>
      </c>
      <c r="D47" s="28" t="s">
        <v>150</v>
      </c>
      <c r="E47" s="28">
        <v>361029918</v>
      </c>
      <c r="F47" s="38">
        <v>100</v>
      </c>
      <c r="G47" s="38">
        <v>80</v>
      </c>
      <c r="H47" s="38">
        <v>100</v>
      </c>
      <c r="I47" s="38">
        <v>85</v>
      </c>
      <c r="J47" s="38">
        <v>100</v>
      </c>
      <c r="K47" s="38">
        <v>90</v>
      </c>
      <c r="L47" s="38">
        <v>90</v>
      </c>
      <c r="M47" s="39">
        <v>90</v>
      </c>
      <c r="N47" s="39">
        <v>100</v>
      </c>
      <c r="O47" s="39">
        <v>100</v>
      </c>
      <c r="P47" s="39">
        <v>90</v>
      </c>
      <c r="Q47" s="40"/>
      <c r="R47" s="40"/>
      <c r="S47" s="40"/>
      <c r="T47" s="41">
        <v>100</v>
      </c>
      <c r="U47" s="41">
        <v>30</v>
      </c>
      <c r="V47" s="41">
        <v>40</v>
      </c>
      <c r="W47" s="37">
        <v>91.25</v>
      </c>
      <c r="X47" s="37">
        <v>100</v>
      </c>
      <c r="Y47" s="37">
        <v>100</v>
      </c>
      <c r="Z47" s="37">
        <v>90</v>
      </c>
      <c r="AA47" s="34">
        <v>90</v>
      </c>
      <c r="AB47" s="34"/>
      <c r="AC47" s="34">
        <f t="shared" si="1"/>
        <v>0</v>
      </c>
      <c r="AD47" s="47">
        <f t="shared" si="2"/>
        <v>91.666666666666657</v>
      </c>
      <c r="AE47" s="47">
        <f t="shared" si="3"/>
        <v>95</v>
      </c>
      <c r="AF47" s="47">
        <f t="shared" si="4"/>
        <v>93.75</v>
      </c>
      <c r="AG47" s="47">
        <f t="shared" si="5"/>
        <v>100</v>
      </c>
      <c r="AH47" s="34">
        <f>_xlfn.XLOOKUP(D47,Attendance!C:C,Attendance!G:G)</f>
        <v>94.117647058823522</v>
      </c>
      <c r="AI47" s="47">
        <f t="shared" si="6"/>
        <v>84.705882352941174</v>
      </c>
      <c r="AJ47" s="47">
        <f t="shared" si="7"/>
        <v>91.666666666666657</v>
      </c>
      <c r="AK47" s="35"/>
      <c r="AL47" s="35"/>
      <c r="AM47" s="35"/>
      <c r="AN47" s="35"/>
    </row>
    <row r="48" spans="1:40" x14ac:dyDescent="0.25">
      <c r="A48" s="28" t="s">
        <v>151</v>
      </c>
      <c r="B48" s="28" t="s">
        <v>152</v>
      </c>
      <c r="C48" s="28" t="str">
        <f t="shared" si="0"/>
        <v>Rahman, Raasin</v>
      </c>
      <c r="D48" s="28" t="s">
        <v>153</v>
      </c>
      <c r="E48" s="28">
        <v>438013095</v>
      </c>
      <c r="F48" s="38">
        <v>95</v>
      </c>
      <c r="G48" s="38">
        <v>100</v>
      </c>
      <c r="H48" s="38">
        <v>100</v>
      </c>
      <c r="I48" s="38">
        <v>100</v>
      </c>
      <c r="J48" s="38"/>
      <c r="K48" s="38">
        <v>90</v>
      </c>
      <c r="L48" s="38">
        <v>100</v>
      </c>
      <c r="M48" s="39">
        <v>100</v>
      </c>
      <c r="N48" s="39">
        <v>91.25</v>
      </c>
      <c r="O48" s="39">
        <v>80</v>
      </c>
      <c r="P48" s="39">
        <v>70</v>
      </c>
      <c r="Q48" s="40" t="s">
        <v>24</v>
      </c>
      <c r="R48" s="40"/>
      <c r="S48" s="40">
        <v>30</v>
      </c>
      <c r="T48" s="41">
        <v>100</v>
      </c>
      <c r="U48" s="41">
        <v>30</v>
      </c>
      <c r="V48" s="41">
        <v>15</v>
      </c>
      <c r="W48" s="37">
        <v>96.25</v>
      </c>
      <c r="X48" s="37">
        <v>94</v>
      </c>
      <c r="Y48" s="37">
        <v>100</v>
      </c>
      <c r="Z48" s="37">
        <v>100</v>
      </c>
      <c r="AA48" s="34">
        <v>95</v>
      </c>
      <c r="AB48" s="34"/>
      <c r="AC48" s="34">
        <f t="shared" si="1"/>
        <v>60</v>
      </c>
      <c r="AD48" s="47">
        <f t="shared" si="2"/>
        <v>70.833333333333343</v>
      </c>
      <c r="AE48" s="47">
        <f t="shared" si="3"/>
        <v>85.3125</v>
      </c>
      <c r="AF48" s="47">
        <f t="shared" si="4"/>
        <v>98.75</v>
      </c>
      <c r="AG48" s="47">
        <f t="shared" si="5"/>
        <v>94</v>
      </c>
      <c r="AH48" s="34">
        <f>_xlfn.XLOOKUP(D48,Attendance!C:C,Attendance!G:G)</f>
        <v>88.235294117647058</v>
      </c>
      <c r="AI48" s="47">
        <f t="shared" si="6"/>
        <v>85.411764705882348</v>
      </c>
      <c r="AJ48" s="47">
        <f t="shared" si="7"/>
        <v>95</v>
      </c>
      <c r="AK48" s="35"/>
      <c r="AL48" s="35"/>
      <c r="AM48" s="35"/>
      <c r="AN48" s="35"/>
    </row>
    <row r="49" spans="1:40" x14ac:dyDescent="0.25">
      <c r="A49" s="28" t="s">
        <v>154</v>
      </c>
      <c r="B49" s="28" t="s">
        <v>109</v>
      </c>
      <c r="C49" s="28" t="str">
        <f t="shared" si="0"/>
        <v>Scerbo, Andrew</v>
      </c>
      <c r="D49" s="28" t="s">
        <v>155</v>
      </c>
      <c r="E49" s="28">
        <v>361251702</v>
      </c>
      <c r="F49" s="38">
        <v>100</v>
      </c>
      <c r="G49" s="38">
        <v>100</v>
      </c>
      <c r="H49" s="38">
        <v>100</v>
      </c>
      <c r="I49" s="38">
        <v>90</v>
      </c>
      <c r="J49" s="38">
        <v>100</v>
      </c>
      <c r="K49" s="38">
        <v>100</v>
      </c>
      <c r="L49" s="38">
        <v>100</v>
      </c>
      <c r="M49" s="39">
        <v>100</v>
      </c>
      <c r="N49" s="39">
        <v>96.25</v>
      </c>
      <c r="O49" s="39">
        <v>100</v>
      </c>
      <c r="P49" s="39">
        <v>80</v>
      </c>
      <c r="Q49" s="40" t="s">
        <v>24</v>
      </c>
      <c r="R49" s="40"/>
      <c r="S49" s="40">
        <v>30</v>
      </c>
      <c r="T49" s="41">
        <v>100</v>
      </c>
      <c r="U49" s="41">
        <v>30</v>
      </c>
      <c r="V49" s="41">
        <v>40</v>
      </c>
      <c r="W49" s="37">
        <v>86</v>
      </c>
      <c r="X49" s="37">
        <v>87</v>
      </c>
      <c r="Y49" s="37">
        <v>100</v>
      </c>
      <c r="Z49" s="37">
        <v>100</v>
      </c>
      <c r="AA49" s="34">
        <v>93</v>
      </c>
      <c r="AB49" s="34"/>
      <c r="AC49" s="34">
        <f t="shared" si="1"/>
        <v>60</v>
      </c>
      <c r="AD49" s="47">
        <f t="shared" si="2"/>
        <v>91.666666666666657</v>
      </c>
      <c r="AE49" s="47">
        <f t="shared" si="3"/>
        <v>94.0625</v>
      </c>
      <c r="AF49" s="47">
        <f t="shared" si="4"/>
        <v>95.333333333333329</v>
      </c>
      <c r="AG49" s="47">
        <f t="shared" si="5"/>
        <v>87</v>
      </c>
      <c r="AH49" s="34">
        <f>_xlfn.XLOOKUP(D49,Attendance!C:C,Attendance!G:G)</f>
        <v>100</v>
      </c>
      <c r="AI49" s="47">
        <f t="shared" si="6"/>
        <v>96</v>
      </c>
      <c r="AJ49" s="47">
        <f t="shared" si="7"/>
        <v>93</v>
      </c>
      <c r="AK49" s="35"/>
      <c r="AL49" s="35"/>
      <c r="AM49" s="35"/>
      <c r="AN49" s="35"/>
    </row>
    <row r="50" spans="1:40" x14ac:dyDescent="0.25">
      <c r="A50" s="28" t="s">
        <v>156</v>
      </c>
      <c r="B50" s="28" t="s">
        <v>17</v>
      </c>
      <c r="C50" s="28" t="str">
        <f t="shared" si="0"/>
        <v>Schmidt, Jack</v>
      </c>
      <c r="D50" s="28" t="s">
        <v>157</v>
      </c>
      <c r="E50" s="28">
        <v>446261857</v>
      </c>
      <c r="F50" s="38">
        <v>95</v>
      </c>
      <c r="G50" s="38">
        <v>95</v>
      </c>
      <c r="H50" s="38">
        <v>100</v>
      </c>
      <c r="I50" s="38">
        <v>85</v>
      </c>
      <c r="J50" s="38">
        <v>100</v>
      </c>
      <c r="K50" s="38">
        <v>95</v>
      </c>
      <c r="L50" s="38">
        <v>100</v>
      </c>
      <c r="M50" s="39">
        <v>95</v>
      </c>
      <c r="N50" s="39">
        <v>72.5</v>
      </c>
      <c r="O50" s="39">
        <v>95</v>
      </c>
      <c r="P50" s="39">
        <v>100</v>
      </c>
      <c r="Q50" s="40"/>
      <c r="R50" s="40"/>
      <c r="S50" s="40">
        <v>30</v>
      </c>
      <c r="T50" s="41">
        <v>100</v>
      </c>
      <c r="U50" s="41"/>
      <c r="V50" s="41">
        <v>40</v>
      </c>
      <c r="W50" s="37">
        <v>96.25</v>
      </c>
      <c r="X50" s="37">
        <v>91</v>
      </c>
      <c r="Y50" s="37">
        <v>100</v>
      </c>
      <c r="Z50" s="37">
        <v>90</v>
      </c>
      <c r="AA50" s="34">
        <v>99</v>
      </c>
      <c r="AB50" s="34"/>
      <c r="AC50" s="34">
        <f t="shared" si="1"/>
        <v>50</v>
      </c>
      <c r="AD50" s="47">
        <f t="shared" si="2"/>
        <v>66.666666666666657</v>
      </c>
      <c r="AE50" s="47">
        <f t="shared" si="3"/>
        <v>90.625</v>
      </c>
      <c r="AF50" s="47">
        <f t="shared" si="4"/>
        <v>95.416666666666671</v>
      </c>
      <c r="AG50" s="47">
        <f t="shared" si="5"/>
        <v>91</v>
      </c>
      <c r="AH50" s="34">
        <f>_xlfn.XLOOKUP(D50,Attendance!C:C,Attendance!G:G)</f>
        <v>76.470588235294116</v>
      </c>
      <c r="AI50" s="47">
        <f t="shared" si="6"/>
        <v>73.82352941176471</v>
      </c>
      <c r="AJ50" s="47">
        <f t="shared" si="7"/>
        <v>99</v>
      </c>
      <c r="AK50" s="35"/>
      <c r="AL50" s="35"/>
      <c r="AM50" s="35"/>
      <c r="AN50" s="35"/>
    </row>
    <row r="51" spans="1:40" x14ac:dyDescent="0.25">
      <c r="A51" s="28" t="s">
        <v>158</v>
      </c>
      <c r="B51" s="28" t="s">
        <v>109</v>
      </c>
      <c r="C51" s="28" t="str">
        <f t="shared" si="0"/>
        <v>Shao, Andrew</v>
      </c>
      <c r="D51" s="28" t="s">
        <v>159</v>
      </c>
      <c r="E51" s="28">
        <v>492787873</v>
      </c>
      <c r="F51" s="38">
        <v>95</v>
      </c>
      <c r="G51" s="38">
        <v>75</v>
      </c>
      <c r="H51" s="38">
        <v>100</v>
      </c>
      <c r="I51" s="38">
        <v>90</v>
      </c>
      <c r="J51" s="38">
        <v>100</v>
      </c>
      <c r="K51" s="38">
        <v>95</v>
      </c>
      <c r="L51" s="38">
        <v>90</v>
      </c>
      <c r="M51" s="39">
        <v>100</v>
      </c>
      <c r="N51" s="39">
        <v>90</v>
      </c>
      <c r="O51" s="39">
        <v>90</v>
      </c>
      <c r="P51" s="39">
        <v>80</v>
      </c>
      <c r="Q51" s="40" t="s">
        <v>24</v>
      </c>
      <c r="R51" s="40" t="s">
        <v>24</v>
      </c>
      <c r="S51" s="40">
        <v>10</v>
      </c>
      <c r="T51" s="41">
        <v>100</v>
      </c>
      <c r="U51" s="41">
        <v>40</v>
      </c>
      <c r="V51" s="41">
        <v>30</v>
      </c>
      <c r="W51" s="37">
        <v>87.91</v>
      </c>
      <c r="X51" s="37">
        <v>100</v>
      </c>
      <c r="Y51" s="37">
        <v>100</v>
      </c>
      <c r="Z51" s="37">
        <v>100</v>
      </c>
      <c r="AA51" s="34">
        <v>82</v>
      </c>
      <c r="AB51" s="34"/>
      <c r="AC51" s="34">
        <f t="shared" si="1"/>
        <v>100</v>
      </c>
      <c r="AD51" s="47">
        <f t="shared" si="2"/>
        <v>91.666666666666657</v>
      </c>
      <c r="AE51" s="47">
        <f t="shared" si="3"/>
        <v>90</v>
      </c>
      <c r="AF51" s="47">
        <f t="shared" si="4"/>
        <v>95.969999999999985</v>
      </c>
      <c r="AG51" s="47">
        <f t="shared" si="5"/>
        <v>100</v>
      </c>
      <c r="AH51" s="34">
        <f>_xlfn.XLOOKUP(D51,Attendance!C:C,Attendance!G:G)</f>
        <v>100</v>
      </c>
      <c r="AI51" s="47">
        <f t="shared" si="6"/>
        <v>100</v>
      </c>
      <c r="AJ51" s="47">
        <f t="shared" si="7"/>
        <v>91.666666666666657</v>
      </c>
      <c r="AK51" s="35"/>
      <c r="AL51" s="35"/>
      <c r="AM51" s="35"/>
      <c r="AN51" s="35"/>
    </row>
    <row r="52" spans="1:40" x14ac:dyDescent="0.25">
      <c r="A52" s="28" t="s">
        <v>160</v>
      </c>
      <c r="B52" s="28" t="s">
        <v>161</v>
      </c>
      <c r="C52" s="28" t="str">
        <f t="shared" si="0"/>
        <v>Shergill, Manu</v>
      </c>
      <c r="D52" s="28" t="s">
        <v>162</v>
      </c>
      <c r="E52" s="28">
        <v>400091674</v>
      </c>
      <c r="F52" s="38">
        <v>95</v>
      </c>
      <c r="G52" s="38">
        <v>95</v>
      </c>
      <c r="H52" s="38">
        <v>100</v>
      </c>
      <c r="I52" s="38">
        <v>80</v>
      </c>
      <c r="J52" s="38">
        <v>100</v>
      </c>
      <c r="K52" s="38">
        <v>95</v>
      </c>
      <c r="L52" s="38">
        <v>100</v>
      </c>
      <c r="M52" s="39">
        <v>100</v>
      </c>
      <c r="N52" s="39">
        <v>100</v>
      </c>
      <c r="O52" s="39">
        <v>100</v>
      </c>
      <c r="P52" s="39">
        <v>90</v>
      </c>
      <c r="Q52" s="40" t="s">
        <v>24</v>
      </c>
      <c r="R52" s="40" t="s">
        <v>24</v>
      </c>
      <c r="S52" s="40">
        <v>10</v>
      </c>
      <c r="T52" s="41">
        <v>100</v>
      </c>
      <c r="U52" s="41">
        <v>40</v>
      </c>
      <c r="V52" s="41">
        <v>40</v>
      </c>
      <c r="W52" s="37">
        <v>80</v>
      </c>
      <c r="X52" s="37">
        <v>100</v>
      </c>
      <c r="Y52" s="37">
        <v>100</v>
      </c>
      <c r="Z52" s="37">
        <v>90</v>
      </c>
      <c r="AA52" s="34">
        <v>79</v>
      </c>
      <c r="AB52" s="34"/>
      <c r="AC52" s="34">
        <f t="shared" si="1"/>
        <v>100</v>
      </c>
      <c r="AD52" s="47">
        <f t="shared" si="2"/>
        <v>100</v>
      </c>
      <c r="AE52" s="47">
        <f t="shared" si="3"/>
        <v>97.5</v>
      </c>
      <c r="AF52" s="47">
        <f t="shared" si="4"/>
        <v>90</v>
      </c>
      <c r="AG52" s="47">
        <f t="shared" si="5"/>
        <v>100</v>
      </c>
      <c r="AH52" s="34">
        <f>_xlfn.XLOOKUP(D52,Attendance!C:C,Attendance!G:G)</f>
        <v>94.117647058823522</v>
      </c>
      <c r="AI52" s="47">
        <f t="shared" si="6"/>
        <v>94.705882352941174</v>
      </c>
      <c r="AJ52" s="47">
        <f t="shared" si="7"/>
        <v>100</v>
      </c>
      <c r="AK52" s="35"/>
      <c r="AL52" s="35"/>
      <c r="AM52" s="35"/>
      <c r="AN52" s="35"/>
    </row>
    <row r="53" spans="1:40" x14ac:dyDescent="0.25">
      <c r="A53" s="28" t="s">
        <v>163</v>
      </c>
      <c r="B53" s="28" t="s">
        <v>164</v>
      </c>
      <c r="C53" s="28" t="str">
        <f t="shared" si="0"/>
        <v>Singh, Abheek</v>
      </c>
      <c r="D53" s="28" t="s">
        <v>165</v>
      </c>
      <c r="E53" s="28">
        <v>649247479</v>
      </c>
      <c r="F53" s="38">
        <v>95</v>
      </c>
      <c r="G53" s="38">
        <v>75</v>
      </c>
      <c r="H53" s="38">
        <v>100</v>
      </c>
      <c r="I53" s="38">
        <v>90</v>
      </c>
      <c r="J53" s="38"/>
      <c r="K53" s="38">
        <v>95</v>
      </c>
      <c r="L53" s="38">
        <v>90</v>
      </c>
      <c r="M53" s="39">
        <v>90</v>
      </c>
      <c r="N53" s="39">
        <v>96.25</v>
      </c>
      <c r="O53" s="39">
        <v>95</v>
      </c>
      <c r="P53" s="39">
        <v>70</v>
      </c>
      <c r="Q53" s="40"/>
      <c r="R53" s="40"/>
      <c r="S53" s="40">
        <v>40</v>
      </c>
      <c r="T53" s="41">
        <v>100</v>
      </c>
      <c r="U53" s="41">
        <v>36.66666</v>
      </c>
      <c r="V53" s="41">
        <v>40</v>
      </c>
      <c r="W53" s="37">
        <v>87.91</v>
      </c>
      <c r="X53" s="37">
        <v>100</v>
      </c>
      <c r="Y53" s="37">
        <v>100</v>
      </c>
      <c r="Z53" s="37">
        <v>100</v>
      </c>
      <c r="AA53" s="34">
        <v>98</v>
      </c>
      <c r="AB53" s="34"/>
      <c r="AC53" s="34">
        <f t="shared" si="1"/>
        <v>50</v>
      </c>
      <c r="AD53" s="47">
        <f t="shared" si="2"/>
        <v>97.222216666666668</v>
      </c>
      <c r="AE53" s="47">
        <f t="shared" si="3"/>
        <v>87.8125</v>
      </c>
      <c r="AF53" s="47">
        <f t="shared" si="4"/>
        <v>95.969999999999985</v>
      </c>
      <c r="AG53" s="47">
        <f t="shared" si="5"/>
        <v>100</v>
      </c>
      <c r="AH53" s="34">
        <f>_xlfn.XLOOKUP(D53,Attendance!C:C,Attendance!G:G)</f>
        <v>94.117647058823522</v>
      </c>
      <c r="AI53" s="47">
        <f t="shared" si="6"/>
        <v>89.705882352941174</v>
      </c>
      <c r="AJ53" s="47">
        <f t="shared" si="7"/>
        <v>98</v>
      </c>
      <c r="AK53" s="35"/>
      <c r="AL53" s="35"/>
      <c r="AM53" s="35"/>
      <c r="AN53" s="35"/>
    </row>
    <row r="54" spans="1:40" x14ac:dyDescent="0.25">
      <c r="A54" s="28" t="s">
        <v>166</v>
      </c>
      <c r="B54" s="28" t="s">
        <v>167</v>
      </c>
      <c r="C54" s="28" t="str">
        <f t="shared" si="0"/>
        <v>Solt, Anthony</v>
      </c>
      <c r="D54" s="28" t="s">
        <v>168</v>
      </c>
      <c r="E54" s="28">
        <v>787243827</v>
      </c>
      <c r="F54" s="38">
        <v>100</v>
      </c>
      <c r="G54" s="38">
        <v>95</v>
      </c>
      <c r="H54" s="38">
        <v>96</v>
      </c>
      <c r="I54" s="38">
        <v>85</v>
      </c>
      <c r="J54" s="38">
        <v>100</v>
      </c>
      <c r="K54" s="38">
        <v>100</v>
      </c>
      <c r="L54" s="38">
        <v>100</v>
      </c>
      <c r="M54" s="39">
        <v>95</v>
      </c>
      <c r="N54" s="39">
        <v>95</v>
      </c>
      <c r="O54" s="39">
        <v>90</v>
      </c>
      <c r="P54" s="39">
        <v>80</v>
      </c>
      <c r="Q54" s="40"/>
      <c r="R54" s="40"/>
      <c r="S54" s="40">
        <v>0</v>
      </c>
      <c r="T54" s="41">
        <v>100</v>
      </c>
      <c r="U54" s="41">
        <v>40</v>
      </c>
      <c r="V54" s="41">
        <v>25</v>
      </c>
      <c r="W54" s="37">
        <v>96.25</v>
      </c>
      <c r="X54" s="37">
        <v>85</v>
      </c>
      <c r="Y54" s="37">
        <v>100</v>
      </c>
      <c r="Z54" s="37">
        <v>95</v>
      </c>
      <c r="AA54" s="34">
        <v>84</v>
      </c>
      <c r="AB54" s="34"/>
      <c r="AC54" s="34">
        <f t="shared" si="1"/>
        <v>50</v>
      </c>
      <c r="AD54" s="47">
        <f t="shared" si="2"/>
        <v>87.5</v>
      </c>
      <c r="AE54" s="47">
        <f t="shared" si="3"/>
        <v>90</v>
      </c>
      <c r="AF54" s="47">
        <f t="shared" si="4"/>
        <v>97.083333333333329</v>
      </c>
      <c r="AG54" s="47">
        <f t="shared" si="5"/>
        <v>85</v>
      </c>
      <c r="AH54" s="34">
        <f>_xlfn.XLOOKUP(D54,Attendance!C:C,Attendance!G:G)</f>
        <v>94.117647058823522</v>
      </c>
      <c r="AI54" s="47">
        <f t="shared" si="6"/>
        <v>89.705882352941174</v>
      </c>
      <c r="AJ54" s="47">
        <f t="shared" si="7"/>
        <v>87.5</v>
      </c>
      <c r="AK54" s="35"/>
      <c r="AL54" s="35"/>
      <c r="AM54" s="35"/>
      <c r="AN54" s="35"/>
    </row>
    <row r="55" spans="1:40" x14ac:dyDescent="0.25">
      <c r="A55" s="28" t="s">
        <v>169</v>
      </c>
      <c r="B55" s="28" t="s">
        <v>170</v>
      </c>
      <c r="C55" s="28" t="str">
        <f t="shared" si="0"/>
        <v>Spelbring, Hayden</v>
      </c>
      <c r="D55" s="28" t="s">
        <v>171</v>
      </c>
      <c r="E55" s="28">
        <v>553580846</v>
      </c>
      <c r="F55" s="38">
        <v>100</v>
      </c>
      <c r="G55" s="38">
        <v>100</v>
      </c>
      <c r="H55" s="38">
        <v>100</v>
      </c>
      <c r="I55" s="38">
        <v>80</v>
      </c>
      <c r="J55" s="38">
        <v>100</v>
      </c>
      <c r="K55" s="38">
        <v>100</v>
      </c>
      <c r="L55" s="38">
        <v>90</v>
      </c>
      <c r="M55" s="39">
        <v>90</v>
      </c>
      <c r="N55" s="39">
        <v>92.5</v>
      </c>
      <c r="O55" s="39">
        <v>95</v>
      </c>
      <c r="P55" s="39">
        <v>80</v>
      </c>
      <c r="Q55" s="40"/>
      <c r="R55" s="40" t="s">
        <v>24</v>
      </c>
      <c r="S55" s="40">
        <v>20</v>
      </c>
      <c r="T55" s="41">
        <v>100</v>
      </c>
      <c r="U55" s="41">
        <v>30</v>
      </c>
      <c r="V55" s="41">
        <v>5</v>
      </c>
      <c r="W55" s="37">
        <v>96.25</v>
      </c>
      <c r="X55" s="37">
        <v>100</v>
      </c>
      <c r="Y55" s="37">
        <v>100</v>
      </c>
      <c r="Z55" s="37">
        <v>100</v>
      </c>
      <c r="AA55" s="34">
        <v>82.5</v>
      </c>
      <c r="AB55" s="34"/>
      <c r="AC55" s="34">
        <f t="shared" si="1"/>
        <v>90</v>
      </c>
      <c r="AD55" s="47">
        <f t="shared" si="2"/>
        <v>62.5</v>
      </c>
      <c r="AE55" s="47">
        <f t="shared" si="3"/>
        <v>89.375</v>
      </c>
      <c r="AF55" s="47">
        <f t="shared" si="4"/>
        <v>98.75</v>
      </c>
      <c r="AG55" s="47">
        <f t="shared" si="5"/>
        <v>100</v>
      </c>
      <c r="AH55" s="34">
        <f>_xlfn.XLOOKUP(D55,Attendance!C:C,Attendance!G:G)</f>
        <v>88.235294117647058</v>
      </c>
      <c r="AI55" s="47">
        <f t="shared" si="6"/>
        <v>88.411764705882348</v>
      </c>
      <c r="AJ55" s="47">
        <f t="shared" si="7"/>
        <v>82.5</v>
      </c>
      <c r="AK55" s="35"/>
      <c r="AL55" s="35"/>
      <c r="AM55" s="35"/>
      <c r="AN55" s="35"/>
    </row>
    <row r="56" spans="1:40" x14ac:dyDescent="0.25">
      <c r="A56" s="28" t="s">
        <v>172</v>
      </c>
      <c r="B56" s="28" t="s">
        <v>146</v>
      </c>
      <c r="C56" s="28" t="str">
        <f t="shared" si="0"/>
        <v>Stein, Dylan</v>
      </c>
      <c r="D56" s="28" t="s">
        <v>173</v>
      </c>
      <c r="E56" s="28">
        <v>775287895</v>
      </c>
      <c r="F56" s="38">
        <v>100</v>
      </c>
      <c r="G56" s="38">
        <v>100</v>
      </c>
      <c r="H56" s="38">
        <v>100</v>
      </c>
      <c r="I56" s="38">
        <v>70</v>
      </c>
      <c r="J56" s="38">
        <v>100</v>
      </c>
      <c r="K56" s="38">
        <v>90</v>
      </c>
      <c r="L56" s="38">
        <v>90</v>
      </c>
      <c r="M56" s="39">
        <v>90</v>
      </c>
      <c r="N56" s="39">
        <v>90</v>
      </c>
      <c r="O56" s="39">
        <v>90</v>
      </c>
      <c r="P56" s="39">
        <v>80</v>
      </c>
      <c r="Q56" s="40"/>
      <c r="R56" s="40"/>
      <c r="S56" s="40">
        <v>10</v>
      </c>
      <c r="T56" s="41">
        <v>100</v>
      </c>
      <c r="U56" s="41">
        <v>30</v>
      </c>
      <c r="V56" s="41">
        <v>30</v>
      </c>
      <c r="W56" s="37">
        <v>89</v>
      </c>
      <c r="X56" s="37">
        <v>95</v>
      </c>
      <c r="Y56" s="37">
        <v>100</v>
      </c>
      <c r="Z56" s="37">
        <v>90</v>
      </c>
      <c r="AA56" s="34">
        <v>69</v>
      </c>
      <c r="AB56" s="34"/>
      <c r="AC56" s="34">
        <f t="shared" si="1"/>
        <v>50</v>
      </c>
      <c r="AD56" s="47">
        <f t="shared" si="2"/>
        <v>83.333333333333343</v>
      </c>
      <c r="AE56" s="47">
        <f t="shared" si="3"/>
        <v>87.5</v>
      </c>
      <c r="AF56" s="47">
        <f t="shared" si="4"/>
        <v>93</v>
      </c>
      <c r="AG56" s="47">
        <f t="shared" si="5"/>
        <v>95</v>
      </c>
      <c r="AH56" s="34">
        <f>_xlfn.XLOOKUP(D56,Attendance!C:C,Attendance!G:G)</f>
        <v>70.588235294117652</v>
      </c>
      <c r="AI56" s="47">
        <f t="shared" si="6"/>
        <v>68.529411764705884</v>
      </c>
      <c r="AJ56" s="47">
        <f t="shared" si="7"/>
        <v>83.333333333333343</v>
      </c>
      <c r="AK56" s="35"/>
      <c r="AL56" s="35"/>
      <c r="AM56" s="35"/>
      <c r="AN56" s="35"/>
    </row>
    <row r="57" spans="1:40" ht="25" x14ac:dyDescent="0.25">
      <c r="A57" s="28" t="s">
        <v>174</v>
      </c>
      <c r="B57" s="28" t="s">
        <v>175</v>
      </c>
      <c r="C57" s="28" t="str">
        <f t="shared" si="0"/>
        <v>Torres-Garcia, Eduardo</v>
      </c>
      <c r="D57" s="28" t="s">
        <v>176</v>
      </c>
      <c r="E57" s="28">
        <v>936650195</v>
      </c>
      <c r="F57" s="38">
        <v>100</v>
      </c>
      <c r="G57" s="38">
        <v>70</v>
      </c>
      <c r="H57" s="38">
        <v>100</v>
      </c>
      <c r="I57" s="38">
        <v>70</v>
      </c>
      <c r="J57" s="38"/>
      <c r="K57" s="38">
        <v>95</v>
      </c>
      <c r="L57" s="38">
        <v>90</v>
      </c>
      <c r="M57" s="39">
        <v>90</v>
      </c>
      <c r="N57" s="39">
        <v>88.75</v>
      </c>
      <c r="O57" s="39">
        <v>95</v>
      </c>
      <c r="P57" s="39">
        <v>90</v>
      </c>
      <c r="Q57" s="40"/>
      <c r="R57" s="40"/>
      <c r="S57" s="40">
        <v>30</v>
      </c>
      <c r="T57" s="41">
        <v>100</v>
      </c>
      <c r="U57" s="41"/>
      <c r="V57" s="41">
        <v>40</v>
      </c>
      <c r="W57" s="37">
        <v>85</v>
      </c>
      <c r="X57" s="37">
        <v>99</v>
      </c>
      <c r="Y57" s="37">
        <v>95</v>
      </c>
      <c r="Z57" s="37">
        <v>90</v>
      </c>
      <c r="AA57" s="34">
        <v>85</v>
      </c>
      <c r="AB57" s="34"/>
      <c r="AC57" s="34">
        <f t="shared" si="1"/>
        <v>50</v>
      </c>
      <c r="AD57" s="47">
        <f t="shared" si="2"/>
        <v>66.666666666666657</v>
      </c>
      <c r="AE57" s="47">
        <f t="shared" si="3"/>
        <v>90.9375</v>
      </c>
      <c r="AF57" s="47">
        <f t="shared" si="4"/>
        <v>90</v>
      </c>
      <c r="AG57" s="47">
        <f t="shared" si="5"/>
        <v>99</v>
      </c>
      <c r="AH57" s="34">
        <f>_xlfn.XLOOKUP(D57,Attendance!C:C,Attendance!G:G)</f>
        <v>88.235294117647058</v>
      </c>
      <c r="AI57" s="47">
        <f t="shared" si="6"/>
        <v>84.411764705882348</v>
      </c>
      <c r="AJ57" s="47">
        <f t="shared" si="7"/>
        <v>85</v>
      </c>
      <c r="AK57" s="35"/>
      <c r="AL57" s="35"/>
      <c r="AM57" s="35"/>
      <c r="AN57" s="35"/>
    </row>
    <row r="58" spans="1:40" x14ac:dyDescent="0.25">
      <c r="A58" s="28" t="s">
        <v>177</v>
      </c>
      <c r="B58" s="28" t="s">
        <v>178</v>
      </c>
      <c r="C58" s="28" t="str">
        <f t="shared" si="0"/>
        <v>Verma, Kritika</v>
      </c>
      <c r="D58" s="28" t="s">
        <v>179</v>
      </c>
      <c r="E58" s="28">
        <v>311153161</v>
      </c>
      <c r="F58" s="38">
        <v>100</v>
      </c>
      <c r="G58" s="38">
        <v>75</v>
      </c>
      <c r="H58" s="38">
        <v>100</v>
      </c>
      <c r="I58" s="38">
        <v>70</v>
      </c>
      <c r="J58" s="38">
        <v>100</v>
      </c>
      <c r="K58" s="38">
        <v>100</v>
      </c>
      <c r="L58" s="38">
        <v>100</v>
      </c>
      <c r="M58" s="39">
        <v>90</v>
      </c>
      <c r="N58" s="39">
        <v>91.25</v>
      </c>
      <c r="O58" s="39">
        <v>100</v>
      </c>
      <c r="P58" s="39">
        <v>100</v>
      </c>
      <c r="Q58" s="40" t="s">
        <v>24</v>
      </c>
      <c r="R58" s="40"/>
      <c r="S58" s="40">
        <v>20</v>
      </c>
      <c r="T58" s="41">
        <v>100</v>
      </c>
      <c r="U58" s="41">
        <v>26.66666</v>
      </c>
      <c r="V58" s="41">
        <v>40</v>
      </c>
      <c r="W58" s="37">
        <v>96.25</v>
      </c>
      <c r="X58" s="37">
        <v>100</v>
      </c>
      <c r="Y58" s="37">
        <v>100</v>
      </c>
      <c r="Z58" s="37">
        <v>90</v>
      </c>
      <c r="AA58" s="34">
        <v>95</v>
      </c>
      <c r="AB58" s="34"/>
      <c r="AC58" s="34">
        <f t="shared" si="1"/>
        <v>60</v>
      </c>
      <c r="AD58" s="47">
        <f t="shared" si="2"/>
        <v>88.888883333333325</v>
      </c>
      <c r="AE58" s="47">
        <f t="shared" si="3"/>
        <v>95.3125</v>
      </c>
      <c r="AF58" s="47">
        <f t="shared" si="4"/>
        <v>95.416666666666671</v>
      </c>
      <c r="AG58" s="47">
        <f t="shared" si="5"/>
        <v>100</v>
      </c>
      <c r="AH58" s="34">
        <f>_xlfn.XLOOKUP(D58,Attendance!C:C,Attendance!G:G)</f>
        <v>82.35294117647058</v>
      </c>
      <c r="AI58" s="47">
        <f t="shared" si="6"/>
        <v>80.117647058823522</v>
      </c>
      <c r="AJ58" s="47">
        <f t="shared" si="7"/>
        <v>95</v>
      </c>
      <c r="AK58" s="35"/>
      <c r="AL58" s="35"/>
      <c r="AM58" s="35"/>
      <c r="AN58" s="35"/>
    </row>
    <row r="59" spans="1:40" x14ac:dyDescent="0.25">
      <c r="A59" s="28" t="s">
        <v>180</v>
      </c>
      <c r="B59" s="28" t="s">
        <v>181</v>
      </c>
      <c r="C59" s="28" t="str">
        <f t="shared" si="0"/>
        <v>Wang, Zijian</v>
      </c>
      <c r="D59" s="28" t="s">
        <v>182</v>
      </c>
      <c r="E59" s="28">
        <v>493799306</v>
      </c>
      <c r="F59" s="38">
        <v>95</v>
      </c>
      <c r="G59" s="38">
        <v>95</v>
      </c>
      <c r="H59" s="38">
        <v>100</v>
      </c>
      <c r="I59" s="38">
        <v>85</v>
      </c>
      <c r="J59" s="38">
        <v>100</v>
      </c>
      <c r="K59" s="38">
        <v>100</v>
      </c>
      <c r="L59" s="38">
        <v>100</v>
      </c>
      <c r="M59" s="39">
        <v>100</v>
      </c>
      <c r="N59" s="39">
        <v>88.75</v>
      </c>
      <c r="O59" s="39">
        <v>100</v>
      </c>
      <c r="P59" s="39">
        <v>80</v>
      </c>
      <c r="Q59" s="40"/>
      <c r="R59" s="40"/>
      <c r="S59" s="40">
        <v>40</v>
      </c>
      <c r="T59" s="41">
        <v>100</v>
      </c>
      <c r="U59" s="41">
        <v>26.66666</v>
      </c>
      <c r="V59" s="41">
        <v>40</v>
      </c>
      <c r="W59" s="37">
        <v>86</v>
      </c>
      <c r="X59" s="37">
        <v>100</v>
      </c>
      <c r="Y59" s="37">
        <v>100</v>
      </c>
      <c r="Z59" s="37">
        <v>100</v>
      </c>
      <c r="AA59" s="34">
        <v>96</v>
      </c>
      <c r="AB59" s="34"/>
      <c r="AC59" s="34">
        <f t="shared" si="1"/>
        <v>50</v>
      </c>
      <c r="AD59" s="47">
        <f t="shared" si="2"/>
        <v>88.888883333333325</v>
      </c>
      <c r="AE59" s="47">
        <f t="shared" si="3"/>
        <v>92.1875</v>
      </c>
      <c r="AF59" s="47">
        <f t="shared" si="4"/>
        <v>95.333333333333329</v>
      </c>
      <c r="AG59" s="47">
        <f t="shared" si="5"/>
        <v>100</v>
      </c>
      <c r="AH59" s="34">
        <f>_xlfn.XLOOKUP(D59,Attendance!C:C,Attendance!G:G)</f>
        <v>94.117647058823522</v>
      </c>
      <c r="AI59" s="47">
        <f t="shared" si="6"/>
        <v>89.705882352941174</v>
      </c>
      <c r="AJ59" s="47">
        <f t="shared" si="7"/>
        <v>96</v>
      </c>
      <c r="AK59" s="35"/>
      <c r="AL59" s="35"/>
      <c r="AM59" s="35"/>
      <c r="AN59" s="35"/>
    </row>
    <row r="60" spans="1:40" x14ac:dyDescent="0.25">
      <c r="A60" s="28" t="s">
        <v>183</v>
      </c>
      <c r="B60" s="28" t="s">
        <v>184</v>
      </c>
      <c r="C60" s="28" t="str">
        <f t="shared" si="0"/>
        <v>Wong, Brian</v>
      </c>
      <c r="D60" s="28" t="s">
        <v>185</v>
      </c>
      <c r="E60" s="28">
        <v>401013525</v>
      </c>
      <c r="F60" s="38">
        <v>100</v>
      </c>
      <c r="G60" s="38">
        <v>80</v>
      </c>
      <c r="H60" s="38">
        <v>100</v>
      </c>
      <c r="I60" s="38">
        <v>85</v>
      </c>
      <c r="J60" s="38">
        <v>100</v>
      </c>
      <c r="K60" s="38">
        <v>90</v>
      </c>
      <c r="L60" s="38">
        <v>90</v>
      </c>
      <c r="M60" s="39">
        <v>90</v>
      </c>
      <c r="N60" s="39">
        <v>81.25</v>
      </c>
      <c r="O60" s="39">
        <v>80</v>
      </c>
      <c r="P60" s="39">
        <v>80</v>
      </c>
      <c r="Q60" s="40"/>
      <c r="R60" s="40"/>
      <c r="S60" s="40">
        <v>20</v>
      </c>
      <c r="T60" s="41">
        <v>100</v>
      </c>
      <c r="U60" s="41">
        <v>30</v>
      </c>
      <c r="V60" s="41">
        <v>40</v>
      </c>
      <c r="W60" s="37">
        <v>91.25</v>
      </c>
      <c r="X60" s="37">
        <v>100</v>
      </c>
      <c r="Y60" s="37">
        <v>100</v>
      </c>
      <c r="Z60" s="37">
        <v>90</v>
      </c>
      <c r="AA60" s="34">
        <v>88</v>
      </c>
      <c r="AB60" s="34"/>
      <c r="AC60" s="34">
        <f t="shared" si="1"/>
        <v>50</v>
      </c>
      <c r="AD60" s="47">
        <f t="shared" si="2"/>
        <v>91.666666666666657</v>
      </c>
      <c r="AE60" s="47">
        <f t="shared" si="3"/>
        <v>82.8125</v>
      </c>
      <c r="AF60" s="47">
        <f t="shared" si="4"/>
        <v>93.75</v>
      </c>
      <c r="AG60" s="47">
        <f t="shared" si="5"/>
        <v>100</v>
      </c>
      <c r="AH60" s="34">
        <f>_xlfn.XLOOKUP(D60,Attendance!C:C,Attendance!G:G)</f>
        <v>100</v>
      </c>
      <c r="AI60" s="47">
        <f t="shared" si="6"/>
        <v>95</v>
      </c>
      <c r="AJ60" s="47">
        <f t="shared" si="7"/>
        <v>91.666666666666657</v>
      </c>
      <c r="AK60" s="35"/>
      <c r="AL60" s="35"/>
      <c r="AM60" s="35"/>
      <c r="AN60" s="35"/>
    </row>
    <row r="61" spans="1:40" x14ac:dyDescent="0.25">
      <c r="A61" s="28" t="s">
        <v>183</v>
      </c>
      <c r="B61" s="28" t="s">
        <v>115</v>
      </c>
      <c r="C61" s="28" t="str">
        <f t="shared" si="0"/>
        <v>Wong, Ryan</v>
      </c>
      <c r="D61" s="28" t="s">
        <v>186</v>
      </c>
      <c r="E61" s="28">
        <v>528337792</v>
      </c>
      <c r="F61" s="38">
        <v>95</v>
      </c>
      <c r="G61" s="38">
        <v>100</v>
      </c>
      <c r="H61" s="38">
        <v>100</v>
      </c>
      <c r="I61" s="38">
        <v>100</v>
      </c>
      <c r="J61" s="38"/>
      <c r="K61" s="38">
        <v>90</v>
      </c>
      <c r="L61" s="38">
        <v>100</v>
      </c>
      <c r="M61" s="39">
        <v>90</v>
      </c>
      <c r="N61" s="39">
        <v>98.75</v>
      </c>
      <c r="O61" s="39">
        <v>80</v>
      </c>
      <c r="P61" s="39">
        <v>70</v>
      </c>
      <c r="Q61" s="40"/>
      <c r="R61" s="42"/>
      <c r="S61" s="40">
        <v>40</v>
      </c>
      <c r="T61" s="41">
        <v>100</v>
      </c>
      <c r="U61" s="41">
        <v>30</v>
      </c>
      <c r="V61" s="41">
        <v>40</v>
      </c>
      <c r="W61" s="37">
        <v>96.25</v>
      </c>
      <c r="X61" s="37">
        <v>94</v>
      </c>
      <c r="Y61" s="37">
        <v>100</v>
      </c>
      <c r="Z61" s="37">
        <v>100</v>
      </c>
      <c r="AA61" s="34">
        <v>98</v>
      </c>
      <c r="AB61" s="34"/>
      <c r="AC61" s="34">
        <f t="shared" si="1"/>
        <v>50</v>
      </c>
      <c r="AD61" s="47">
        <f t="shared" si="2"/>
        <v>91.666666666666657</v>
      </c>
      <c r="AE61" s="47">
        <f t="shared" si="3"/>
        <v>84.6875</v>
      </c>
      <c r="AF61" s="47">
        <f t="shared" si="4"/>
        <v>98.75</v>
      </c>
      <c r="AG61" s="47">
        <f t="shared" si="5"/>
        <v>94</v>
      </c>
      <c r="AH61" s="34">
        <f>_xlfn.XLOOKUP(D61,Attendance!C:C,Attendance!G:G)</f>
        <v>100</v>
      </c>
      <c r="AI61" s="47">
        <f t="shared" si="6"/>
        <v>95</v>
      </c>
      <c r="AJ61" s="47">
        <f t="shared" si="7"/>
        <v>98</v>
      </c>
      <c r="AK61" s="35"/>
      <c r="AL61" s="35"/>
      <c r="AM61" s="35"/>
      <c r="AN61" s="35"/>
    </row>
    <row r="62" spans="1:40" x14ac:dyDescent="0.25">
      <c r="A62" s="28" t="s">
        <v>187</v>
      </c>
      <c r="B62" s="28" t="s">
        <v>188</v>
      </c>
      <c r="C62" s="28" t="str">
        <f t="shared" si="0"/>
        <v>Yim, Sonya</v>
      </c>
      <c r="D62" s="28" t="s">
        <v>189</v>
      </c>
      <c r="E62" s="28">
        <v>238325185</v>
      </c>
      <c r="F62" s="38">
        <v>100</v>
      </c>
      <c r="G62" s="38">
        <v>100</v>
      </c>
      <c r="H62" s="38">
        <v>100</v>
      </c>
      <c r="I62" s="38">
        <v>85</v>
      </c>
      <c r="J62" s="38">
        <v>100</v>
      </c>
      <c r="K62" s="38">
        <v>90</v>
      </c>
      <c r="L62" s="38">
        <v>100</v>
      </c>
      <c r="M62" s="39">
        <v>90</v>
      </c>
      <c r="N62" s="39">
        <v>100</v>
      </c>
      <c r="O62" s="39">
        <v>90</v>
      </c>
      <c r="P62" s="39">
        <v>90</v>
      </c>
      <c r="Q62" s="40" t="s">
        <v>24</v>
      </c>
      <c r="R62" s="40" t="s">
        <v>24</v>
      </c>
      <c r="S62" s="40">
        <v>0</v>
      </c>
      <c r="T62" s="41">
        <v>100</v>
      </c>
      <c r="U62" s="41">
        <v>25</v>
      </c>
      <c r="V62" s="41">
        <v>30</v>
      </c>
      <c r="W62" s="37">
        <v>92.5</v>
      </c>
      <c r="X62" s="37">
        <v>92</v>
      </c>
      <c r="Y62" s="37">
        <v>100</v>
      </c>
      <c r="Z62" s="37">
        <v>90</v>
      </c>
      <c r="AA62" s="34">
        <v>67</v>
      </c>
      <c r="AB62" s="34"/>
      <c r="AC62" s="34">
        <f t="shared" si="1"/>
        <v>100</v>
      </c>
      <c r="AD62" s="47">
        <f t="shared" si="2"/>
        <v>79.166666666666657</v>
      </c>
      <c r="AE62" s="47">
        <f t="shared" si="3"/>
        <v>92.5</v>
      </c>
      <c r="AF62" s="47">
        <f t="shared" si="4"/>
        <v>94.166666666666671</v>
      </c>
      <c r="AG62" s="47">
        <f t="shared" si="5"/>
        <v>92</v>
      </c>
      <c r="AH62" s="34">
        <f>_xlfn.XLOOKUP(D62,Attendance!C:C,Attendance!G:G)</f>
        <v>88.235294117647058</v>
      </c>
      <c r="AI62" s="47">
        <f t="shared" si="6"/>
        <v>89.411764705882348</v>
      </c>
      <c r="AJ62" s="47">
        <f t="shared" si="7"/>
        <v>79.166666666666657</v>
      </c>
      <c r="AK62" s="35"/>
      <c r="AL62" s="35"/>
      <c r="AM62" s="35"/>
      <c r="AN62" s="35"/>
    </row>
    <row r="63" spans="1:40" x14ac:dyDescent="0.25">
      <c r="A63" s="28" t="s">
        <v>190</v>
      </c>
      <c r="B63" s="28" t="s">
        <v>191</v>
      </c>
      <c r="C63" s="28" t="str">
        <f t="shared" si="0"/>
        <v>Zhang, Weiwei</v>
      </c>
      <c r="D63" s="28" t="s">
        <v>192</v>
      </c>
      <c r="E63" s="28">
        <v>340789697</v>
      </c>
      <c r="F63" s="38">
        <v>100</v>
      </c>
      <c r="G63" s="38">
        <v>100</v>
      </c>
      <c r="H63" s="38">
        <v>100</v>
      </c>
      <c r="I63" s="38">
        <v>70</v>
      </c>
      <c r="J63" s="38"/>
      <c r="K63" s="38">
        <v>90</v>
      </c>
      <c r="L63" s="38">
        <v>90</v>
      </c>
      <c r="M63" s="39">
        <v>95</v>
      </c>
      <c r="N63" s="39"/>
      <c r="O63" s="39"/>
      <c r="P63" s="39"/>
      <c r="Q63" s="40"/>
      <c r="R63" s="40"/>
      <c r="S63" s="40"/>
      <c r="T63" s="41">
        <v>100</v>
      </c>
      <c r="U63" s="41">
        <v>36.66666</v>
      </c>
      <c r="V63" s="41"/>
      <c r="W63" s="37">
        <v>89</v>
      </c>
      <c r="X63" s="43">
        <v>0</v>
      </c>
      <c r="Y63" s="37">
        <v>100</v>
      </c>
      <c r="Z63" s="37">
        <v>90</v>
      </c>
      <c r="AA63" s="34"/>
      <c r="AB63" s="34"/>
      <c r="AC63" s="34">
        <f t="shared" si="1"/>
        <v>0</v>
      </c>
      <c r="AD63" s="47">
        <f t="shared" si="2"/>
        <v>63.888883333333332</v>
      </c>
      <c r="AE63" s="47">
        <f t="shared" si="3"/>
        <v>23.75</v>
      </c>
      <c r="AF63" s="47">
        <f t="shared" si="4"/>
        <v>93</v>
      </c>
      <c r="AG63" s="47">
        <f t="shared" si="5"/>
        <v>0</v>
      </c>
      <c r="AH63" s="34">
        <f>_xlfn.XLOOKUP(D63,Attendance!C:C,Attendance!G:G)</f>
        <v>29.411764705882355</v>
      </c>
      <c r="AI63" s="47">
        <f t="shared" si="6"/>
        <v>26.47058823529412</v>
      </c>
      <c r="AJ63" s="47">
        <f t="shared" si="7"/>
        <v>63.888883333333332</v>
      </c>
      <c r="AK63" s="35"/>
      <c r="AL63" s="35"/>
      <c r="AM63" s="35"/>
      <c r="AN63" s="35"/>
    </row>
    <row r="64" spans="1:40" x14ac:dyDescent="0.25">
      <c r="A64" s="28" t="s">
        <v>193</v>
      </c>
      <c r="B64" s="28" t="s">
        <v>102</v>
      </c>
      <c r="C64" s="28" t="str">
        <f t="shared" si="0"/>
        <v>Zhu, Kevin</v>
      </c>
      <c r="D64" s="28" t="s">
        <v>194</v>
      </c>
      <c r="E64" s="28">
        <v>478407514</v>
      </c>
      <c r="F64" s="38">
        <v>100</v>
      </c>
      <c r="G64" s="38">
        <v>75</v>
      </c>
      <c r="H64" s="38">
        <v>100</v>
      </c>
      <c r="I64" s="38">
        <v>70</v>
      </c>
      <c r="J64" s="38">
        <v>100</v>
      </c>
      <c r="K64" s="38">
        <v>100</v>
      </c>
      <c r="L64" s="38">
        <v>100</v>
      </c>
      <c r="M64" s="39">
        <v>90</v>
      </c>
      <c r="N64" s="39">
        <v>95</v>
      </c>
      <c r="O64" s="39">
        <v>90</v>
      </c>
      <c r="P64" s="39">
        <v>80</v>
      </c>
      <c r="Q64" s="40"/>
      <c r="R64" s="40"/>
      <c r="S64" s="40">
        <v>40</v>
      </c>
      <c r="T64" s="41">
        <v>100</v>
      </c>
      <c r="U64" s="41">
        <v>30</v>
      </c>
      <c r="V64" s="41">
        <v>40</v>
      </c>
      <c r="W64" s="37">
        <v>96.25</v>
      </c>
      <c r="X64" s="37">
        <v>100</v>
      </c>
      <c r="Y64" s="37">
        <v>100</v>
      </c>
      <c r="Z64" s="37">
        <v>90</v>
      </c>
      <c r="AA64" s="34">
        <v>93</v>
      </c>
      <c r="AB64" s="34"/>
      <c r="AC64" s="34">
        <f t="shared" si="1"/>
        <v>50</v>
      </c>
      <c r="AD64" s="47">
        <f t="shared" si="2"/>
        <v>91.666666666666657</v>
      </c>
      <c r="AE64" s="47">
        <f t="shared" si="3"/>
        <v>88.75</v>
      </c>
      <c r="AF64" s="47">
        <f t="shared" si="4"/>
        <v>95.416666666666671</v>
      </c>
      <c r="AG64" s="47">
        <f t="shared" si="5"/>
        <v>100</v>
      </c>
      <c r="AH64" s="34">
        <f>_xlfn.XLOOKUP(D64,Attendance!C:C,Attendance!G:G)</f>
        <v>100</v>
      </c>
      <c r="AI64" s="47">
        <f t="shared" si="6"/>
        <v>95</v>
      </c>
      <c r="AJ64" s="47">
        <f t="shared" si="7"/>
        <v>93</v>
      </c>
      <c r="AK64" s="35"/>
      <c r="AL64" s="35"/>
      <c r="AM64" s="35"/>
      <c r="AN64" s="35"/>
    </row>
    <row r="65" spans="1:40" x14ac:dyDescent="0.25">
      <c r="A65" s="28" t="s">
        <v>193</v>
      </c>
      <c r="B65" s="28" t="s">
        <v>195</v>
      </c>
      <c r="C65" s="28" t="str">
        <f t="shared" si="0"/>
        <v>Zhu, Yi</v>
      </c>
      <c r="D65" s="28" t="s">
        <v>196</v>
      </c>
      <c r="E65" s="28">
        <v>354065558</v>
      </c>
      <c r="F65" s="38">
        <v>95</v>
      </c>
      <c r="G65" s="38">
        <v>95</v>
      </c>
      <c r="H65" s="38">
        <v>100</v>
      </c>
      <c r="I65" s="38">
        <v>85</v>
      </c>
      <c r="J65" s="38">
        <v>100</v>
      </c>
      <c r="K65" s="38">
        <v>100</v>
      </c>
      <c r="L65" s="38">
        <v>100</v>
      </c>
      <c r="M65" s="39">
        <v>100</v>
      </c>
      <c r="N65" s="39">
        <v>83.75</v>
      </c>
      <c r="O65" s="39">
        <v>95</v>
      </c>
      <c r="P65" s="39">
        <v>80</v>
      </c>
      <c r="Q65" s="40"/>
      <c r="R65" s="40"/>
      <c r="S65" s="40">
        <v>40</v>
      </c>
      <c r="T65" s="41">
        <v>100</v>
      </c>
      <c r="U65" s="41">
        <v>30</v>
      </c>
      <c r="V65" s="41">
        <v>40</v>
      </c>
      <c r="W65" s="37">
        <v>86</v>
      </c>
      <c r="X65" s="37">
        <v>100</v>
      </c>
      <c r="Y65" s="37">
        <v>100</v>
      </c>
      <c r="Z65" s="37">
        <v>100</v>
      </c>
      <c r="AA65" s="34">
        <v>91</v>
      </c>
      <c r="AB65" s="34"/>
      <c r="AC65" s="34">
        <f t="shared" si="1"/>
        <v>50</v>
      </c>
      <c r="AD65" s="47">
        <f t="shared" ref="AD65" si="8">(T65/100+U65/40+V65/40)/3*100</f>
        <v>91.666666666666657</v>
      </c>
      <c r="AE65" s="47">
        <f t="shared" si="3"/>
        <v>89.6875</v>
      </c>
      <c r="AF65" s="47">
        <f t="shared" si="4"/>
        <v>95.333333333333329</v>
      </c>
      <c r="AG65" s="47">
        <f t="shared" si="5"/>
        <v>100</v>
      </c>
      <c r="AH65" s="34">
        <f>_xlfn.XLOOKUP(D65,Attendance!C:C,Attendance!G:G)</f>
        <v>100</v>
      </c>
      <c r="AI65" s="47">
        <f t="shared" si="6"/>
        <v>95</v>
      </c>
      <c r="AJ65" s="47">
        <f t="shared" si="7"/>
        <v>91.666666666666657</v>
      </c>
      <c r="AK65" s="35"/>
      <c r="AL65" s="35"/>
      <c r="AM65" s="35"/>
      <c r="AN65" s="35"/>
    </row>
    <row r="66" spans="1:40" x14ac:dyDescent="0.25">
      <c r="P66" s="25"/>
      <c r="Q66" s="27"/>
      <c r="R66" s="27"/>
      <c r="S66" s="27"/>
      <c r="U66" s="24"/>
      <c r="W66" s="26"/>
      <c r="X66" s="26"/>
      <c r="Y66" s="26"/>
      <c r="Z66" s="26"/>
      <c r="AC66" s="35" cm="1">
        <f t="array" ref="AC66">SUM(F66:L66/COUNTA($F$1:$L$1))</f>
        <v>0</v>
      </c>
    </row>
    <row r="67" spans="1:40" x14ac:dyDescent="0.25">
      <c r="P67" s="25"/>
      <c r="Q67" s="27"/>
      <c r="R67" s="27"/>
      <c r="S67" s="27"/>
      <c r="U67" s="24"/>
      <c r="W67" s="26"/>
      <c r="X67" s="26"/>
      <c r="Y67" s="26"/>
      <c r="Z67" s="26"/>
      <c r="AC67" s="35" cm="1">
        <f t="array" ref="AC67">SUM(F67:L67/COUNTA($F$1:$L$1))</f>
        <v>0</v>
      </c>
    </row>
    <row r="68" spans="1:40" x14ac:dyDescent="0.25">
      <c r="AC68" s="35" cm="1">
        <f t="array" ref="AC68">SUM(F68:L68/COUNTA($F$1:$L$1))</f>
        <v>0</v>
      </c>
    </row>
    <row r="69" spans="1:40" x14ac:dyDescent="0.25">
      <c r="AC69" s="35" cm="1">
        <f t="array" ref="AC69">SUM(F69:L69/COUNTA($F$1:$L$1))</f>
        <v>0</v>
      </c>
    </row>
    <row r="70" spans="1:40" x14ac:dyDescent="0.25">
      <c r="AC70" s="35" cm="1">
        <f t="array" ref="AC70">SUM(F70:L70/COUNTA($F$1:$L$1))</f>
        <v>0</v>
      </c>
    </row>
    <row r="71" spans="1:40" x14ac:dyDescent="0.25">
      <c r="AC71" s="35" cm="1">
        <f t="array" ref="AC71">SUM(F71:L71/COUNTA($F$1:$L$1))</f>
        <v>0</v>
      </c>
    </row>
    <row r="72" spans="1:40" x14ac:dyDescent="0.25">
      <c r="AC72" s="35" cm="1">
        <f t="array" ref="AC72">SUM(F72:L72/COUNTA($F$1:$L$1))</f>
        <v>0</v>
      </c>
    </row>
    <row r="73" spans="1:40" x14ac:dyDescent="0.25">
      <c r="AC73" s="35" cm="1">
        <f t="array" ref="AC73">SUM(F73:L73/COUNTA($F$1:$L$1))</f>
        <v>0</v>
      </c>
    </row>
    <row r="74" spans="1:40" x14ac:dyDescent="0.25">
      <c r="AC74" s="35" cm="1">
        <f t="array" ref="AC74">SUM(F74:L74/COUNTA($F$1:$L$1))</f>
        <v>0</v>
      </c>
    </row>
    <row r="75" spans="1:40" x14ac:dyDescent="0.25">
      <c r="AC75" s="35" cm="1">
        <f t="array" ref="AC75">SUM(F75:L75/COUNTA($F$1:$L$1))</f>
        <v>0</v>
      </c>
    </row>
    <row r="76" spans="1:40" x14ac:dyDescent="0.25">
      <c r="AC76" s="35" cm="1">
        <f t="array" ref="AC76">SUM(F76:L76/COUNTA($F$1:$L$1))</f>
        <v>0</v>
      </c>
    </row>
    <row r="77" spans="1:40" x14ac:dyDescent="0.25">
      <c r="AC77" s="35" cm="1">
        <f t="array" ref="AC77">SUM(F77:L77/COUNTA($F$1:$L$1))</f>
        <v>0</v>
      </c>
    </row>
    <row r="78" spans="1:40" x14ac:dyDescent="0.25">
      <c r="AC78" s="35" cm="1">
        <f t="array" ref="AC78">SUM(F78:L78/COUNTA($F$1:$L$1))</f>
        <v>0</v>
      </c>
    </row>
    <row r="79" spans="1:40" x14ac:dyDescent="0.25">
      <c r="AC79" s="35" cm="1">
        <f t="array" ref="AC79">SUM(F79:L79/COUNTA($F$1:$L$1))</f>
        <v>0</v>
      </c>
    </row>
    <row r="80" spans="1:40" x14ac:dyDescent="0.25">
      <c r="AC80" s="35" cm="1">
        <f t="array" ref="AC80">SUM(F80:L80/COUNTA($F$1:$L$1))</f>
        <v>0</v>
      </c>
    </row>
    <row r="81" spans="29:29" x14ac:dyDescent="0.25">
      <c r="AC81" s="35" cm="1">
        <f t="array" ref="AC81">SUM(F81:L81/COUNTA($F$1:$L$1))</f>
        <v>0</v>
      </c>
    </row>
    <row r="82" spans="29:29" x14ac:dyDescent="0.25">
      <c r="AC82" s="35" cm="1">
        <f t="array" ref="AC82">SUM(F82:L82/COUNTA($F$1:$L$1))</f>
        <v>0</v>
      </c>
    </row>
    <row r="83" spans="29:29" x14ac:dyDescent="0.25">
      <c r="AC83" s="35" cm="1">
        <f t="array" ref="AC83">SUM(F83:L83/COUNTA($F$1:$L$1))</f>
        <v>0</v>
      </c>
    </row>
    <row r="84" spans="29:29" x14ac:dyDescent="0.25">
      <c r="AC84" s="35" cm="1">
        <f t="array" ref="AC84">SUM(F84:L84/COUNTA($F$1:$L$1))</f>
        <v>0</v>
      </c>
    </row>
    <row r="85" spans="29:29" x14ac:dyDescent="0.25">
      <c r="AC85" s="35" cm="1">
        <f t="array" ref="AC85">SUM(F85:L85/COUNTA($F$1:$L$1))</f>
        <v>0</v>
      </c>
    </row>
  </sheetData>
  <sortState xmlns:xlrd2="http://schemas.microsoft.com/office/spreadsheetml/2017/richdata2" columnSort="1" ref="F1:AA67">
    <sortCondition sortBy="cellColor" ref="F1:AA1" dxfId="3"/>
    <sortCondition sortBy="cellColor" ref="F1:AA1" dxfId="2"/>
    <sortCondition sortBy="cellColor" ref="F1:AA1" dxfId="1"/>
    <sortCondition sortBy="cellColor" ref="F1:AA1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268A-7954-4510-8DA1-1BF728B94254}">
  <dimension ref="A1:G65"/>
  <sheetViews>
    <sheetView topLeftCell="A15" workbookViewId="0">
      <selection activeCell="G32" sqref="G32"/>
    </sheetView>
  </sheetViews>
  <sheetFormatPr defaultRowHeight="12.5" x14ac:dyDescent="0.25"/>
  <cols>
    <col min="1" max="1" width="12.08984375" bestFit="1" customWidth="1"/>
    <col min="2" max="2" width="10" bestFit="1" customWidth="1"/>
    <col min="3" max="3" width="9.26953125" bestFit="1" customWidth="1"/>
  </cols>
  <sheetData>
    <row r="1" spans="1:7" x14ac:dyDescent="0.25">
      <c r="A1" t="s">
        <v>223</v>
      </c>
      <c r="B1" t="s">
        <v>224</v>
      </c>
      <c r="C1" t="s">
        <v>225</v>
      </c>
      <c r="D1" t="s">
        <v>9</v>
      </c>
      <c r="F1" t="s">
        <v>226</v>
      </c>
      <c r="G1" s="44" t="s">
        <v>227</v>
      </c>
    </row>
    <row r="2" spans="1:7" x14ac:dyDescent="0.25">
      <c r="A2" t="s">
        <v>18</v>
      </c>
      <c r="B2" t="s">
        <v>19</v>
      </c>
      <c r="C2" t="s">
        <v>20</v>
      </c>
      <c r="D2" t="s">
        <v>255</v>
      </c>
      <c r="F2">
        <v>6</v>
      </c>
      <c r="G2" s="44">
        <v>35.294117647058826</v>
      </c>
    </row>
    <row r="3" spans="1:7" x14ac:dyDescent="0.25">
      <c r="A3" t="s">
        <v>21</v>
      </c>
      <c r="B3" t="s">
        <v>22</v>
      </c>
      <c r="C3" t="s">
        <v>23</v>
      </c>
      <c r="D3" t="s">
        <v>233</v>
      </c>
      <c r="F3">
        <v>17</v>
      </c>
      <c r="G3" s="44">
        <v>100</v>
      </c>
    </row>
    <row r="4" spans="1:7" x14ac:dyDescent="0.25">
      <c r="A4" t="s">
        <v>25</v>
      </c>
      <c r="B4" t="s">
        <v>26</v>
      </c>
      <c r="C4" t="s">
        <v>27</v>
      </c>
      <c r="D4" t="s">
        <v>274</v>
      </c>
      <c r="F4">
        <v>10</v>
      </c>
      <c r="G4" s="44">
        <v>58.82352941176471</v>
      </c>
    </row>
    <row r="5" spans="1:7" x14ac:dyDescent="0.25">
      <c r="A5" t="s">
        <v>28</v>
      </c>
      <c r="B5" t="s">
        <v>29</v>
      </c>
      <c r="C5" t="s">
        <v>30</v>
      </c>
      <c r="D5" t="s">
        <v>251</v>
      </c>
      <c r="F5">
        <v>11</v>
      </c>
      <c r="G5" s="44">
        <v>64.705882352941174</v>
      </c>
    </row>
    <row r="6" spans="1:7" x14ac:dyDescent="0.25">
      <c r="A6" t="s">
        <v>31</v>
      </c>
      <c r="B6" t="s">
        <v>32</v>
      </c>
      <c r="C6" t="s">
        <v>33</v>
      </c>
      <c r="D6" t="s">
        <v>258</v>
      </c>
      <c r="F6">
        <v>12</v>
      </c>
      <c r="G6" s="44">
        <v>70.588235294117652</v>
      </c>
    </row>
    <row r="7" spans="1:7" x14ac:dyDescent="0.25">
      <c r="A7" t="s">
        <v>34</v>
      </c>
      <c r="B7" t="s">
        <v>35</v>
      </c>
      <c r="C7" t="s">
        <v>36</v>
      </c>
      <c r="D7" t="s">
        <v>250</v>
      </c>
      <c r="F7">
        <v>16</v>
      </c>
      <c r="G7" s="44">
        <v>94.117647058823522</v>
      </c>
    </row>
    <row r="8" spans="1:7" x14ac:dyDescent="0.25">
      <c r="A8" t="s">
        <v>37</v>
      </c>
      <c r="B8" t="s">
        <v>38</v>
      </c>
      <c r="C8" t="s">
        <v>39</v>
      </c>
      <c r="D8" t="s">
        <v>240</v>
      </c>
      <c r="F8">
        <v>16</v>
      </c>
      <c r="G8" s="44">
        <v>94.117647058823522</v>
      </c>
    </row>
    <row r="9" spans="1:7" x14ac:dyDescent="0.25">
      <c r="A9" t="s">
        <v>40</v>
      </c>
      <c r="B9" t="s">
        <v>41</v>
      </c>
      <c r="C9" t="s">
        <v>42</v>
      </c>
      <c r="D9" t="s">
        <v>264</v>
      </c>
      <c r="F9">
        <v>17</v>
      </c>
      <c r="G9" s="44">
        <v>100</v>
      </c>
    </row>
    <row r="10" spans="1:7" x14ac:dyDescent="0.25">
      <c r="A10" t="s">
        <v>43</v>
      </c>
      <c r="B10" t="s">
        <v>44</v>
      </c>
      <c r="C10" t="s">
        <v>45</v>
      </c>
      <c r="D10" t="s">
        <v>285</v>
      </c>
      <c r="F10">
        <v>15</v>
      </c>
      <c r="G10" s="44">
        <v>88.235294117647058</v>
      </c>
    </row>
    <row r="11" spans="1:7" x14ac:dyDescent="0.25">
      <c r="A11" t="s">
        <v>46</v>
      </c>
      <c r="B11" t="s">
        <v>47</v>
      </c>
      <c r="C11" t="s">
        <v>48</v>
      </c>
      <c r="D11" t="s">
        <v>279</v>
      </c>
      <c r="F11">
        <v>8</v>
      </c>
      <c r="G11" s="44">
        <v>47.058823529411761</v>
      </c>
    </row>
    <row r="12" spans="1:7" x14ac:dyDescent="0.25">
      <c r="A12" t="s">
        <v>49</v>
      </c>
      <c r="B12" t="s">
        <v>50</v>
      </c>
      <c r="C12" t="s">
        <v>51</v>
      </c>
      <c r="D12" t="s">
        <v>231</v>
      </c>
      <c r="F12">
        <v>16</v>
      </c>
      <c r="G12" s="44">
        <v>94.117647058823522</v>
      </c>
    </row>
    <row r="13" spans="1:7" x14ac:dyDescent="0.25">
      <c r="A13" t="s">
        <v>52</v>
      </c>
      <c r="B13" t="s">
        <v>53</v>
      </c>
      <c r="C13" t="s">
        <v>54</v>
      </c>
      <c r="D13" t="s">
        <v>278</v>
      </c>
      <c r="F13">
        <v>16</v>
      </c>
      <c r="G13" s="44">
        <v>94.117647058823522</v>
      </c>
    </row>
    <row r="14" spans="1:7" x14ac:dyDescent="0.25">
      <c r="A14" t="s">
        <v>55</v>
      </c>
      <c r="B14" t="s">
        <v>56</v>
      </c>
      <c r="C14" t="s">
        <v>57</v>
      </c>
      <c r="D14" t="s">
        <v>275</v>
      </c>
      <c r="F14">
        <v>15</v>
      </c>
      <c r="G14" s="44">
        <v>88.235294117647058</v>
      </c>
    </row>
    <row r="15" spans="1:7" x14ac:dyDescent="0.25">
      <c r="A15" t="s">
        <v>58</v>
      </c>
      <c r="B15" t="s">
        <v>59</v>
      </c>
      <c r="C15" t="s">
        <v>60</v>
      </c>
      <c r="D15" t="s">
        <v>232</v>
      </c>
      <c r="F15">
        <v>17</v>
      </c>
      <c r="G15" s="44">
        <v>100</v>
      </c>
    </row>
    <row r="16" spans="1:7" x14ac:dyDescent="0.25">
      <c r="A16" t="s">
        <v>61</v>
      </c>
      <c r="B16" t="s">
        <v>62</v>
      </c>
      <c r="C16" t="s">
        <v>63</v>
      </c>
      <c r="D16" t="s">
        <v>271</v>
      </c>
      <c r="F16">
        <v>17</v>
      </c>
      <c r="G16" s="44">
        <v>100</v>
      </c>
    </row>
    <row r="17" spans="1:7" x14ac:dyDescent="0.25">
      <c r="A17" t="s">
        <v>64</v>
      </c>
      <c r="B17" t="s">
        <v>65</v>
      </c>
      <c r="C17" t="s">
        <v>66</v>
      </c>
      <c r="D17" t="s">
        <v>257</v>
      </c>
      <c r="F17">
        <v>13</v>
      </c>
      <c r="G17" s="44">
        <v>76.470588235294116</v>
      </c>
    </row>
    <row r="18" spans="1:7" x14ac:dyDescent="0.25">
      <c r="A18" t="s">
        <v>67</v>
      </c>
      <c r="B18" t="s">
        <v>68</v>
      </c>
      <c r="C18" t="s">
        <v>69</v>
      </c>
      <c r="D18" t="s">
        <v>239</v>
      </c>
      <c r="F18">
        <v>15</v>
      </c>
      <c r="G18" s="44">
        <v>88.235294117647058</v>
      </c>
    </row>
    <row r="19" spans="1:7" x14ac:dyDescent="0.25">
      <c r="A19" t="s">
        <v>70</v>
      </c>
      <c r="B19" t="s">
        <v>71</v>
      </c>
      <c r="C19" t="s">
        <v>72</v>
      </c>
      <c r="D19" t="s">
        <v>260</v>
      </c>
      <c r="F19">
        <v>15</v>
      </c>
      <c r="G19" s="44">
        <v>88.235294117647058</v>
      </c>
    </row>
    <row r="20" spans="1:7" x14ac:dyDescent="0.25">
      <c r="A20" t="s">
        <v>73</v>
      </c>
      <c r="B20" t="s">
        <v>74</v>
      </c>
      <c r="C20" t="s">
        <v>75</v>
      </c>
      <c r="D20" t="s">
        <v>286</v>
      </c>
      <c r="F20">
        <v>16</v>
      </c>
      <c r="G20" s="44">
        <v>94.117647058823522</v>
      </c>
    </row>
    <row r="21" spans="1:7" x14ac:dyDescent="0.25">
      <c r="A21" t="s">
        <v>76</v>
      </c>
      <c r="B21" t="s">
        <v>77</v>
      </c>
      <c r="C21" t="s">
        <v>78</v>
      </c>
      <c r="D21" t="s">
        <v>269</v>
      </c>
      <c r="F21">
        <v>13</v>
      </c>
      <c r="G21" s="44">
        <v>76.470588235294116</v>
      </c>
    </row>
    <row r="22" spans="1:7" x14ac:dyDescent="0.25">
      <c r="A22" t="s">
        <v>79</v>
      </c>
      <c r="B22" t="s">
        <v>80</v>
      </c>
      <c r="C22" t="s">
        <v>81</v>
      </c>
      <c r="D22" t="s">
        <v>277</v>
      </c>
      <c r="F22">
        <v>17</v>
      </c>
      <c r="G22" s="44">
        <v>100</v>
      </c>
    </row>
    <row r="23" spans="1:7" x14ac:dyDescent="0.25">
      <c r="A23" t="s">
        <v>82</v>
      </c>
      <c r="B23" t="s">
        <v>83</v>
      </c>
      <c r="C23" t="s">
        <v>84</v>
      </c>
      <c r="D23" t="s">
        <v>273</v>
      </c>
      <c r="F23">
        <v>10</v>
      </c>
      <c r="G23" s="44">
        <v>58.82352941176471</v>
      </c>
    </row>
    <row r="24" spans="1:7" x14ac:dyDescent="0.25">
      <c r="A24" t="s">
        <v>85</v>
      </c>
      <c r="B24" t="s">
        <v>86</v>
      </c>
      <c r="C24" t="s">
        <v>87</v>
      </c>
      <c r="D24" t="s">
        <v>262</v>
      </c>
      <c r="F24">
        <v>17</v>
      </c>
      <c r="G24" s="44">
        <v>100</v>
      </c>
    </row>
    <row r="25" spans="1:7" x14ac:dyDescent="0.25">
      <c r="A25" t="s">
        <v>88</v>
      </c>
      <c r="B25" t="s">
        <v>89</v>
      </c>
      <c r="C25" t="s">
        <v>90</v>
      </c>
      <c r="D25" t="s">
        <v>276</v>
      </c>
      <c r="F25">
        <v>15</v>
      </c>
      <c r="G25" s="44">
        <v>88.235294117647058</v>
      </c>
    </row>
    <row r="26" spans="1:7" x14ac:dyDescent="0.25">
      <c r="A26" t="s">
        <v>91</v>
      </c>
      <c r="B26" t="s">
        <v>92</v>
      </c>
      <c r="C26" t="s">
        <v>93</v>
      </c>
      <c r="D26" t="s">
        <v>252</v>
      </c>
      <c r="F26">
        <v>14</v>
      </c>
      <c r="G26" s="44">
        <v>82.35294117647058</v>
      </c>
    </row>
    <row r="27" spans="1:7" x14ac:dyDescent="0.25">
      <c r="A27" t="s">
        <v>94</v>
      </c>
      <c r="B27" t="s">
        <v>95</v>
      </c>
      <c r="C27" t="s">
        <v>96</v>
      </c>
      <c r="D27" t="s">
        <v>246</v>
      </c>
      <c r="F27">
        <v>12</v>
      </c>
      <c r="G27" s="44">
        <v>70.588235294117652</v>
      </c>
    </row>
    <row r="28" spans="1:7" x14ac:dyDescent="0.25">
      <c r="A28" t="s">
        <v>94</v>
      </c>
      <c r="B28" t="s">
        <v>97</v>
      </c>
      <c r="C28" t="s">
        <v>98</v>
      </c>
      <c r="D28" t="s">
        <v>270</v>
      </c>
      <c r="F28">
        <v>17</v>
      </c>
      <c r="G28" s="44">
        <v>100</v>
      </c>
    </row>
    <row r="29" spans="1:7" x14ac:dyDescent="0.25">
      <c r="A29" t="s">
        <v>99</v>
      </c>
      <c r="B29" t="s">
        <v>100</v>
      </c>
      <c r="C29" t="s">
        <v>101</v>
      </c>
      <c r="D29" t="s">
        <v>228</v>
      </c>
      <c r="F29">
        <v>12</v>
      </c>
      <c r="G29" s="44">
        <v>70.588235294117652</v>
      </c>
    </row>
    <row r="30" spans="1:7" x14ac:dyDescent="0.25">
      <c r="A30" t="s">
        <v>99</v>
      </c>
      <c r="B30" t="s">
        <v>102</v>
      </c>
      <c r="C30" t="s">
        <v>103</v>
      </c>
      <c r="D30" t="s">
        <v>265</v>
      </c>
      <c r="F30">
        <v>16</v>
      </c>
      <c r="G30" s="44">
        <v>94.117647058823522</v>
      </c>
    </row>
    <row r="31" spans="1:7" x14ac:dyDescent="0.25">
      <c r="A31" t="s">
        <v>16</v>
      </c>
      <c r="B31" t="s">
        <v>86</v>
      </c>
      <c r="C31" t="s">
        <v>104</v>
      </c>
      <c r="D31" t="s">
        <v>263</v>
      </c>
      <c r="F31">
        <v>12</v>
      </c>
      <c r="G31" s="44">
        <v>70.5</v>
      </c>
    </row>
    <row r="32" spans="1:7" x14ac:dyDescent="0.25">
      <c r="A32" t="s">
        <v>105</v>
      </c>
      <c r="B32" t="s">
        <v>106</v>
      </c>
      <c r="C32" t="s">
        <v>107</v>
      </c>
      <c r="D32" t="s">
        <v>254</v>
      </c>
      <c r="F32">
        <v>17</v>
      </c>
      <c r="G32" s="44">
        <v>100</v>
      </c>
    </row>
    <row r="33" spans="1:7" x14ac:dyDescent="0.25">
      <c r="A33" t="s">
        <v>108</v>
      </c>
      <c r="B33" t="s">
        <v>109</v>
      </c>
      <c r="C33" t="s">
        <v>110</v>
      </c>
      <c r="D33" t="s">
        <v>234</v>
      </c>
      <c r="F33">
        <v>16</v>
      </c>
      <c r="G33" s="44">
        <v>94.117647058823522</v>
      </c>
    </row>
    <row r="34" spans="1:7" x14ac:dyDescent="0.25">
      <c r="A34" t="s">
        <v>111</v>
      </c>
      <c r="B34" t="s">
        <v>112</v>
      </c>
      <c r="C34" t="s">
        <v>113</v>
      </c>
      <c r="D34" t="s">
        <v>242</v>
      </c>
      <c r="F34">
        <v>17</v>
      </c>
      <c r="G34" s="44">
        <v>100</v>
      </c>
    </row>
    <row r="35" spans="1:7" x14ac:dyDescent="0.25">
      <c r="A35" t="s">
        <v>114</v>
      </c>
      <c r="B35" t="s">
        <v>115</v>
      </c>
      <c r="C35" t="s">
        <v>116</v>
      </c>
      <c r="D35" t="s">
        <v>281</v>
      </c>
      <c r="F35">
        <v>15</v>
      </c>
      <c r="G35" s="44">
        <v>88.235294117647058</v>
      </c>
    </row>
    <row r="36" spans="1:7" x14ac:dyDescent="0.25">
      <c r="A36" t="s">
        <v>117</v>
      </c>
      <c r="B36" t="s">
        <v>118</v>
      </c>
      <c r="C36" t="s">
        <v>119</v>
      </c>
      <c r="D36" t="s">
        <v>268</v>
      </c>
      <c r="F36">
        <v>16</v>
      </c>
      <c r="G36" s="44">
        <v>94.117647058823522</v>
      </c>
    </row>
    <row r="37" spans="1:7" x14ac:dyDescent="0.25">
      <c r="A37" t="s">
        <v>120</v>
      </c>
      <c r="B37" t="s">
        <v>121</v>
      </c>
      <c r="C37" t="s">
        <v>122</v>
      </c>
      <c r="D37" t="s">
        <v>245</v>
      </c>
      <c r="F37">
        <v>15</v>
      </c>
      <c r="G37" s="44">
        <v>88.235294117647058</v>
      </c>
    </row>
    <row r="38" spans="1:7" x14ac:dyDescent="0.25">
      <c r="A38" t="s">
        <v>123</v>
      </c>
      <c r="B38" t="s">
        <v>124</v>
      </c>
      <c r="C38" t="s">
        <v>125</v>
      </c>
      <c r="D38" t="s">
        <v>259</v>
      </c>
      <c r="F38">
        <v>13</v>
      </c>
      <c r="G38" s="44">
        <v>76.470588235294116</v>
      </c>
    </row>
    <row r="39" spans="1:7" x14ac:dyDescent="0.25">
      <c r="A39" t="s">
        <v>126</v>
      </c>
      <c r="B39" t="s">
        <v>127</v>
      </c>
      <c r="C39" t="s">
        <v>128</v>
      </c>
      <c r="D39" t="s">
        <v>238</v>
      </c>
      <c r="F39">
        <v>16</v>
      </c>
      <c r="G39" s="44">
        <v>94.117647058823522</v>
      </c>
    </row>
    <row r="40" spans="1:7" x14ac:dyDescent="0.25">
      <c r="A40" t="s">
        <v>129</v>
      </c>
      <c r="B40" t="s">
        <v>130</v>
      </c>
      <c r="C40" t="s">
        <v>131</v>
      </c>
      <c r="D40" t="s">
        <v>244</v>
      </c>
      <c r="F40">
        <v>11</v>
      </c>
      <c r="G40" s="44">
        <v>64.705882352941174</v>
      </c>
    </row>
    <row r="41" spans="1:7" x14ac:dyDescent="0.25">
      <c r="A41" t="s">
        <v>132</v>
      </c>
      <c r="B41" t="s">
        <v>15</v>
      </c>
      <c r="C41" t="s">
        <v>133</v>
      </c>
      <c r="D41" t="s">
        <v>261</v>
      </c>
      <c r="F41">
        <v>17</v>
      </c>
      <c r="G41" s="44">
        <v>100</v>
      </c>
    </row>
    <row r="42" spans="1:7" x14ac:dyDescent="0.25">
      <c r="A42" t="s">
        <v>134</v>
      </c>
      <c r="B42" t="s">
        <v>135</v>
      </c>
      <c r="C42" t="s">
        <v>136</v>
      </c>
      <c r="D42" t="s">
        <v>287</v>
      </c>
      <c r="F42">
        <v>16</v>
      </c>
      <c r="G42" s="44">
        <v>94.117647058823522</v>
      </c>
    </row>
    <row r="43" spans="1:7" x14ac:dyDescent="0.25">
      <c r="A43" t="s">
        <v>137</v>
      </c>
      <c r="B43" t="s">
        <v>138</v>
      </c>
      <c r="C43" t="s">
        <v>139</v>
      </c>
      <c r="D43" t="s">
        <v>230</v>
      </c>
      <c r="F43">
        <v>17</v>
      </c>
      <c r="G43" s="44">
        <v>100</v>
      </c>
    </row>
    <row r="44" spans="1:7" x14ac:dyDescent="0.25">
      <c r="A44" t="s">
        <v>140</v>
      </c>
      <c r="B44" t="s">
        <v>141</v>
      </c>
      <c r="C44" t="s">
        <v>142</v>
      </c>
      <c r="D44" t="s">
        <v>289</v>
      </c>
      <c r="F44">
        <v>17</v>
      </c>
      <c r="G44" s="44">
        <v>100</v>
      </c>
    </row>
    <row r="45" spans="1:7" x14ac:dyDescent="0.25">
      <c r="A45" t="s">
        <v>143</v>
      </c>
      <c r="B45" t="s">
        <v>115</v>
      </c>
      <c r="C45" t="s">
        <v>144</v>
      </c>
      <c r="D45" t="s">
        <v>282</v>
      </c>
      <c r="F45">
        <v>14</v>
      </c>
      <c r="G45" s="44">
        <v>82.35294117647058</v>
      </c>
    </row>
    <row r="46" spans="1:7" x14ac:dyDescent="0.25">
      <c r="A46" t="s">
        <v>145</v>
      </c>
      <c r="B46" t="s">
        <v>146</v>
      </c>
      <c r="C46" t="s">
        <v>147</v>
      </c>
      <c r="D46" t="s">
        <v>247</v>
      </c>
      <c r="F46">
        <v>4</v>
      </c>
      <c r="G46" s="44">
        <v>23.52941176470588</v>
      </c>
    </row>
    <row r="47" spans="1:7" x14ac:dyDescent="0.25">
      <c r="A47" t="s">
        <v>148</v>
      </c>
      <c r="B47" t="s">
        <v>149</v>
      </c>
      <c r="C47" t="s">
        <v>150</v>
      </c>
      <c r="D47" t="s">
        <v>243</v>
      </c>
      <c r="F47">
        <v>16</v>
      </c>
      <c r="G47" s="44">
        <v>94.117647058823522</v>
      </c>
    </row>
    <row r="48" spans="1:7" x14ac:dyDescent="0.25">
      <c r="A48" t="s">
        <v>151</v>
      </c>
      <c r="B48" t="s">
        <v>152</v>
      </c>
      <c r="C48" t="s">
        <v>153</v>
      </c>
      <c r="D48" t="s">
        <v>280</v>
      </c>
      <c r="F48">
        <v>15</v>
      </c>
      <c r="G48" s="44">
        <v>88.235294117647058</v>
      </c>
    </row>
    <row r="49" spans="1:7" x14ac:dyDescent="0.25">
      <c r="A49" t="s">
        <v>154</v>
      </c>
      <c r="B49" t="s">
        <v>109</v>
      </c>
      <c r="C49" t="s">
        <v>155</v>
      </c>
      <c r="D49" t="s">
        <v>235</v>
      </c>
      <c r="F49">
        <v>17</v>
      </c>
      <c r="G49" s="44">
        <v>100</v>
      </c>
    </row>
    <row r="50" spans="1:7" x14ac:dyDescent="0.25">
      <c r="A50" t="s">
        <v>156</v>
      </c>
      <c r="B50" t="s">
        <v>17</v>
      </c>
      <c r="C50" t="s">
        <v>157</v>
      </c>
      <c r="D50" t="s">
        <v>256</v>
      </c>
      <c r="F50">
        <v>13</v>
      </c>
      <c r="G50" s="44">
        <v>76.470588235294116</v>
      </c>
    </row>
    <row r="51" spans="1:7" x14ac:dyDescent="0.25">
      <c r="A51" t="s">
        <v>158</v>
      </c>
      <c r="B51" t="s">
        <v>109</v>
      </c>
      <c r="C51" t="s">
        <v>159</v>
      </c>
      <c r="D51" t="s">
        <v>236</v>
      </c>
      <c r="F51">
        <v>17</v>
      </c>
      <c r="G51" s="44">
        <v>100</v>
      </c>
    </row>
    <row r="52" spans="1:7" x14ac:dyDescent="0.25">
      <c r="A52" t="s">
        <v>160</v>
      </c>
      <c r="B52" t="s">
        <v>161</v>
      </c>
      <c r="C52" t="s">
        <v>162</v>
      </c>
      <c r="D52" t="s">
        <v>272</v>
      </c>
      <c r="F52">
        <v>16</v>
      </c>
      <c r="G52" s="44">
        <v>94.117647058823522</v>
      </c>
    </row>
    <row r="53" spans="1:7" x14ac:dyDescent="0.25">
      <c r="A53" t="s">
        <v>163</v>
      </c>
      <c r="B53" t="s">
        <v>164</v>
      </c>
      <c r="C53" t="s">
        <v>165</v>
      </c>
      <c r="D53" t="s">
        <v>229</v>
      </c>
      <c r="F53">
        <v>16</v>
      </c>
      <c r="G53" s="44">
        <v>94.117647058823522</v>
      </c>
    </row>
    <row r="54" spans="1:7" x14ac:dyDescent="0.25">
      <c r="A54" t="s">
        <v>166</v>
      </c>
      <c r="B54" t="s">
        <v>167</v>
      </c>
      <c r="C54" t="s">
        <v>168</v>
      </c>
      <c r="D54" t="s">
        <v>237</v>
      </c>
      <c r="F54">
        <v>16</v>
      </c>
      <c r="G54" s="44">
        <v>94.117647058823522</v>
      </c>
    </row>
    <row r="55" spans="1:7" x14ac:dyDescent="0.25">
      <c r="A55" t="s">
        <v>169</v>
      </c>
      <c r="B55" t="s">
        <v>170</v>
      </c>
      <c r="C55" t="s">
        <v>171</v>
      </c>
      <c r="D55" t="s">
        <v>253</v>
      </c>
      <c r="F55">
        <v>15</v>
      </c>
      <c r="G55" s="44">
        <v>88.235294117647058</v>
      </c>
    </row>
    <row r="56" spans="1:7" x14ac:dyDescent="0.25">
      <c r="A56" t="s">
        <v>172</v>
      </c>
      <c r="B56" t="s">
        <v>146</v>
      </c>
      <c r="C56" t="s">
        <v>173</v>
      </c>
      <c r="D56" t="s">
        <v>248</v>
      </c>
      <c r="F56">
        <v>12</v>
      </c>
      <c r="G56" s="44">
        <v>70.588235294117652</v>
      </c>
    </row>
    <row r="57" spans="1:7" x14ac:dyDescent="0.25">
      <c r="A57" t="s">
        <v>174</v>
      </c>
      <c r="B57" t="s">
        <v>175</v>
      </c>
      <c r="C57" t="s">
        <v>176</v>
      </c>
      <c r="D57" t="s">
        <v>249</v>
      </c>
      <c r="F57">
        <v>15</v>
      </c>
      <c r="G57" s="44">
        <v>88.235294117647058</v>
      </c>
    </row>
    <row r="58" spans="1:7" x14ac:dyDescent="0.25">
      <c r="A58" t="s">
        <v>177</v>
      </c>
      <c r="B58" t="s">
        <v>178</v>
      </c>
      <c r="C58" t="s">
        <v>179</v>
      </c>
      <c r="D58" t="s">
        <v>267</v>
      </c>
      <c r="F58">
        <v>14</v>
      </c>
      <c r="G58" s="44">
        <v>82.35294117647058</v>
      </c>
    </row>
    <row r="59" spans="1:7" x14ac:dyDescent="0.25">
      <c r="A59" t="s">
        <v>180</v>
      </c>
      <c r="B59" t="s">
        <v>181</v>
      </c>
      <c r="C59" t="s">
        <v>182</v>
      </c>
      <c r="D59" t="s">
        <v>291</v>
      </c>
      <c r="F59">
        <v>16</v>
      </c>
      <c r="G59">
        <v>94.117647058823522</v>
      </c>
    </row>
    <row r="60" spans="1:7" x14ac:dyDescent="0.25">
      <c r="A60" t="s">
        <v>183</v>
      </c>
      <c r="B60" t="s">
        <v>184</v>
      </c>
      <c r="C60" t="s">
        <v>185</v>
      </c>
      <c r="D60" t="s">
        <v>241</v>
      </c>
      <c r="F60">
        <v>17</v>
      </c>
      <c r="G60" s="44">
        <v>100</v>
      </c>
    </row>
    <row r="61" spans="1:7" x14ac:dyDescent="0.25">
      <c r="A61" t="s">
        <v>183</v>
      </c>
      <c r="B61" t="s">
        <v>115</v>
      </c>
      <c r="C61" t="s">
        <v>186</v>
      </c>
      <c r="D61" t="s">
        <v>283</v>
      </c>
      <c r="F61">
        <v>17</v>
      </c>
      <c r="G61" s="44">
        <v>100</v>
      </c>
    </row>
    <row r="62" spans="1:7" x14ac:dyDescent="0.25">
      <c r="A62" t="s">
        <v>187</v>
      </c>
      <c r="B62" t="s">
        <v>188</v>
      </c>
      <c r="C62" t="s">
        <v>189</v>
      </c>
      <c r="D62" t="s">
        <v>284</v>
      </c>
      <c r="F62">
        <v>15</v>
      </c>
      <c r="G62" s="44">
        <v>88.235294117647058</v>
      </c>
    </row>
    <row r="63" spans="1:7" x14ac:dyDescent="0.25">
      <c r="A63" t="s">
        <v>190</v>
      </c>
      <c r="B63" t="s">
        <v>191</v>
      </c>
      <c r="C63" t="s">
        <v>192</v>
      </c>
      <c r="D63" t="s">
        <v>288</v>
      </c>
      <c r="F63">
        <v>5</v>
      </c>
      <c r="G63" s="44">
        <v>29.411764705882355</v>
      </c>
    </row>
    <row r="64" spans="1:7" x14ac:dyDescent="0.25">
      <c r="A64" t="s">
        <v>193</v>
      </c>
      <c r="B64" t="s">
        <v>102</v>
      </c>
      <c r="C64" t="s">
        <v>194</v>
      </c>
      <c r="D64" t="s">
        <v>266</v>
      </c>
      <c r="F64">
        <v>17</v>
      </c>
      <c r="G64" s="44">
        <v>100</v>
      </c>
    </row>
    <row r="65" spans="1:7" x14ac:dyDescent="0.25">
      <c r="A65" t="s">
        <v>193</v>
      </c>
      <c r="B65" t="s">
        <v>195</v>
      </c>
      <c r="C65" t="s">
        <v>196</v>
      </c>
      <c r="D65" t="s">
        <v>290</v>
      </c>
      <c r="F65">
        <v>17</v>
      </c>
      <c r="G65" s="44">
        <v>100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Blackboard</vt:lpstr>
      <vt:lpstr>Attendance</vt:lpstr>
    </vt:vector>
  </TitlesOfParts>
  <Company>Lockheed Martin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J. Waclawski</dc:creator>
  <cp:lastModifiedBy>Joseph Waclawski</cp:lastModifiedBy>
  <cp:lastPrinted>2013-01-23T20:43:12Z</cp:lastPrinted>
  <dcterms:created xsi:type="dcterms:W3CDTF">2000-03-25T15:38:48Z</dcterms:created>
  <dcterms:modified xsi:type="dcterms:W3CDTF">2024-01-08T17:56:50Z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SHFileName">
    <vt:lpwstr>C:\Palm\WaclawJ\qsheet\Personal\Grading.qsh</vt:lpwstr>
  </property>
</Properties>
</file>