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Projects\GIT\CIS453\Core\"/>
    </mc:Choice>
  </mc:AlternateContent>
  <xr:revisionPtr revIDLastSave="0" documentId="8_{6CD3D6AA-270C-476F-A28C-067422B501FA}" xr6:coauthVersionLast="47" xr6:coauthVersionMax="47" xr10:uidLastSave="{00000000-0000-0000-0000-000000000000}"/>
  <bookViews>
    <workbookView xWindow="19005" yWindow="-16320" windowWidth="29040" windowHeight="15720" xr2:uid="{11E1B750-FF8D-4A50-8B3E-E3830DF88CC4}"/>
  </bookViews>
  <sheets>
    <sheet name="Grading_CIS453_Fall2024" sheetId="1" r:id="rId1"/>
    <sheet name="Attendance" sheetId="2" r:id="rId2"/>
    <sheet name="Group Performance Survey" sheetId="3" r:id="rId3"/>
    <sheet name="Groups" sheetId="4" r:id="rId4"/>
  </sheets>
  <definedNames>
    <definedName name="_xlnm._FilterDatabase" localSheetId="0" hidden="1">Grading_CIS453_Fall2024!$A$4:$AL$67</definedName>
    <definedName name="_xlnm._FilterDatabase" localSheetId="2" hidden="1">'Group Performance Survey'!$A$1:$L$466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51" i="1" l="1"/>
  <c r="AF55" i="1"/>
  <c r="AF37" i="1"/>
  <c r="AF44" i="1"/>
  <c r="AF63" i="1"/>
  <c r="AF24" i="1"/>
  <c r="AF31" i="1"/>
  <c r="AF60" i="1"/>
  <c r="AF23" i="1"/>
  <c r="AF33" i="1"/>
  <c r="AF28" i="1"/>
  <c r="AF22" i="1"/>
  <c r="AF19" i="1"/>
  <c r="AF61" i="1"/>
  <c r="AF32" i="1"/>
  <c r="AF17" i="1"/>
  <c r="AF54" i="1"/>
  <c r="AF42" i="1"/>
  <c r="AF49" i="1"/>
  <c r="AF57" i="1"/>
  <c r="AF15" i="1"/>
  <c r="AF14" i="1"/>
  <c r="AF36" i="1"/>
  <c r="AF39" i="1"/>
  <c r="AF46" i="1"/>
  <c r="AF30" i="1"/>
  <c r="AF13" i="1"/>
  <c r="AF25" i="1"/>
  <c r="AF35" i="1"/>
  <c r="AF34" i="1"/>
  <c r="AF10" i="1"/>
  <c r="AF50" i="1"/>
  <c r="AF48" i="1"/>
  <c r="AF40" i="1"/>
  <c r="AF21" i="1"/>
  <c r="AF59" i="1"/>
  <c r="AF9" i="1"/>
  <c r="AF12" i="1"/>
  <c r="AF8" i="1"/>
  <c r="AF53" i="1"/>
  <c r="AF16" i="1"/>
  <c r="AF27" i="1"/>
  <c r="AF7" i="1"/>
  <c r="AF20" i="1"/>
  <c r="AF18" i="1"/>
  <c r="AF47" i="1"/>
  <c r="AF67" i="1"/>
  <c r="AF6" i="1"/>
  <c r="AF11" i="1"/>
  <c r="AF5" i="1"/>
  <c r="AF43" i="1"/>
  <c r="AF62" i="1"/>
  <c r="AF52" i="1"/>
  <c r="AF45" i="1"/>
  <c r="AF38" i="1"/>
  <c r="AF66" i="1"/>
  <c r="AF29" i="1"/>
  <c r="AF65" i="1"/>
  <c r="AF64" i="1"/>
  <c r="AF58" i="1"/>
  <c r="AF41" i="1"/>
  <c r="AF26" i="1"/>
  <c r="AF56" i="1"/>
  <c r="E38" i="1" l="1"/>
  <c r="E66" i="1"/>
  <c r="E29" i="1"/>
  <c r="E65" i="1"/>
  <c r="E31" i="1"/>
  <c r="E28" i="1"/>
  <c r="E22" i="1"/>
  <c r="E19" i="1"/>
  <c r="E61" i="1"/>
  <c r="E32" i="1"/>
  <c r="E17" i="1"/>
  <c r="E54" i="1"/>
  <c r="E49" i="1"/>
  <c r="E14" i="1"/>
  <c r="E36" i="1"/>
  <c r="E30" i="1"/>
  <c r="E13" i="1"/>
  <c r="E25" i="1"/>
  <c r="E35" i="1"/>
  <c r="E12" i="1"/>
  <c r="E8" i="1"/>
  <c r="E27" i="1"/>
  <c r="E7" i="1"/>
  <c r="E20" i="1"/>
  <c r="E62" i="1"/>
  <c r="E52" i="1"/>
  <c r="E45" i="1"/>
  <c r="E42" i="1"/>
  <c r="E57" i="1"/>
  <c r="E40" i="1"/>
  <c r="E53" i="1"/>
  <c r="E64" i="1"/>
  <c r="E41" i="1"/>
  <c r="E26" i="1"/>
  <c r="E37" i="1"/>
  <c r="E39" i="1"/>
  <c r="E11" i="1"/>
  <c r="E5" i="1"/>
  <c r="E43" i="1"/>
  <c r="E21" i="1"/>
  <c r="E58" i="1"/>
  <c r="E44" i="1"/>
  <c r="E63" i="1"/>
  <c r="E24" i="1"/>
  <c r="E60" i="1"/>
  <c r="E23" i="1"/>
  <c r="E33" i="1"/>
  <c r="E15" i="1"/>
  <c r="E46" i="1"/>
  <c r="E59" i="1"/>
  <c r="E9" i="1"/>
  <c r="E16" i="1"/>
  <c r="E18" i="1"/>
  <c r="E47" i="1"/>
  <c r="E67" i="1"/>
  <c r="E6" i="1"/>
  <c r="E51" i="1"/>
  <c r="E55" i="1"/>
  <c r="E34" i="1"/>
  <c r="E10" i="1"/>
  <c r="E50" i="1"/>
  <c r="E48" i="1"/>
  <c r="E56"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4" i="1"/>
  <c r="AH33"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4" i="1"/>
  <c r="AG33"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4" i="1"/>
  <c r="AE33"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5" i="1"/>
  <c r="AD46"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4" i="1"/>
  <c r="AD33" i="1"/>
  <c r="AD35" i="1"/>
  <c r="AD36" i="1"/>
  <c r="AD37" i="1"/>
  <c r="AD38" i="1"/>
  <c r="AD39" i="1"/>
  <c r="AD40" i="1"/>
  <c r="AD41" i="1"/>
  <c r="AD42" i="1"/>
  <c r="AD43" i="1"/>
  <c r="AD44" i="1"/>
  <c r="AD45" i="1"/>
  <c r="AD47" i="1"/>
  <c r="AD48" i="1"/>
  <c r="AD49" i="1"/>
  <c r="AD50" i="1"/>
  <c r="AD51" i="1"/>
  <c r="AD52" i="1"/>
  <c r="AD53" i="1"/>
  <c r="AD54" i="1"/>
  <c r="AD55" i="1"/>
  <c r="AD56" i="1"/>
  <c r="AD57" i="1"/>
  <c r="AD58" i="1"/>
  <c r="AD59" i="1"/>
  <c r="AD60" i="1"/>
  <c r="AD61" i="1"/>
  <c r="AD62" i="1"/>
  <c r="AD63" i="1"/>
  <c r="AD64" i="1"/>
  <c r="AD65" i="1"/>
  <c r="AD66" i="1"/>
  <c r="AD67" i="1"/>
  <c r="AD5"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3" i="1"/>
  <c r="AI34"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M3" i="2"/>
  <c r="AM4" i="2"/>
  <c r="AM5" i="2"/>
  <c r="AM6" i="2"/>
  <c r="AM7" i="2"/>
  <c r="AM8" i="2"/>
  <c r="AM9" i="2"/>
  <c r="AM10" i="2"/>
  <c r="AM11" i="2"/>
  <c r="AM12" i="2"/>
  <c r="AM13" i="2"/>
  <c r="AM14" i="2"/>
  <c r="AM15" i="2"/>
  <c r="AM16" i="2"/>
  <c r="AM17" i="2"/>
  <c r="AM18" i="2"/>
  <c r="AM19" i="2"/>
  <c r="AM20" i="2"/>
  <c r="AM21" i="2"/>
  <c r="AM22" i="2"/>
  <c r="AM23" i="2"/>
  <c r="AM24" i="2"/>
  <c r="AM25" i="2"/>
  <c r="AM26" i="2"/>
  <c r="AM27" i="2"/>
  <c r="AM28" i="2"/>
  <c r="AM29" i="2"/>
  <c r="AM30" i="2"/>
  <c r="AM31" i="2"/>
  <c r="AM32" i="2"/>
  <c r="AM33" i="2"/>
  <c r="AM34" i="2"/>
  <c r="AM35" i="2"/>
  <c r="AM36" i="2"/>
  <c r="AM37" i="2"/>
  <c r="AM38" i="2"/>
  <c r="AM39" i="2"/>
  <c r="AM40" i="2"/>
  <c r="AM41" i="2"/>
  <c r="AM42" i="2"/>
  <c r="AM43" i="2"/>
  <c r="AM44" i="2"/>
  <c r="AM45" i="2"/>
  <c r="AM46" i="2"/>
  <c r="AM47" i="2"/>
  <c r="AM48" i="2"/>
  <c r="AM49" i="2"/>
  <c r="AM50" i="2"/>
  <c r="AM51" i="2"/>
  <c r="AM52" i="2"/>
  <c r="AM53" i="2"/>
  <c r="AM54" i="2"/>
  <c r="AM55" i="2"/>
  <c r="AM56" i="2"/>
  <c r="AM57" i="2"/>
  <c r="AM58" i="2"/>
  <c r="AM59" i="2"/>
  <c r="AM60" i="2"/>
  <c r="AM61" i="2"/>
  <c r="AM62" i="2"/>
  <c r="AM63" i="2"/>
  <c r="AM64" i="2"/>
  <c r="AM65" i="2"/>
  <c r="AM2" i="2"/>
  <c r="AL3" i="2"/>
  <c r="AL4" i="2"/>
  <c r="AL5" i="2"/>
  <c r="AL6" i="2"/>
  <c r="AL7" i="2"/>
  <c r="AL8" i="2"/>
  <c r="AL9" i="2"/>
  <c r="AL10" i="2"/>
  <c r="AL11" i="2"/>
  <c r="AL12" i="2"/>
  <c r="AL13" i="2"/>
  <c r="AL14" i="2"/>
  <c r="AL15" i="2"/>
  <c r="AL16" i="2"/>
  <c r="AL17" i="2"/>
  <c r="AL18" i="2"/>
  <c r="AL19" i="2"/>
  <c r="AL20" i="2"/>
  <c r="AL21" i="2"/>
  <c r="AL22" i="2"/>
  <c r="AL23" i="2"/>
  <c r="AL24" i="2"/>
  <c r="AL25" i="2"/>
  <c r="AL26" i="2"/>
  <c r="AL27" i="2"/>
  <c r="AL28" i="2"/>
  <c r="AL29" i="2"/>
  <c r="AL30" i="2"/>
  <c r="AL31" i="2"/>
  <c r="AL32" i="2"/>
  <c r="AL33" i="2"/>
  <c r="AL34" i="2"/>
  <c r="AL35" i="2"/>
  <c r="AL36" i="2"/>
  <c r="AL37" i="2"/>
  <c r="AL38" i="2"/>
  <c r="AL39" i="2"/>
  <c r="AL40" i="2"/>
  <c r="AL41" i="2"/>
  <c r="AL42" i="2"/>
  <c r="AL43" i="2"/>
  <c r="AL44" i="2"/>
  <c r="AL45" i="2"/>
  <c r="AL46" i="2"/>
  <c r="AL47" i="2"/>
  <c r="AL48" i="2"/>
  <c r="AL49" i="2"/>
  <c r="AL50" i="2"/>
  <c r="AL51" i="2"/>
  <c r="AL52" i="2"/>
  <c r="AL53" i="2"/>
  <c r="AL54" i="2"/>
  <c r="AL55" i="2"/>
  <c r="AL56" i="2"/>
  <c r="AL57" i="2"/>
  <c r="AL58" i="2"/>
  <c r="AL59" i="2"/>
  <c r="AL60" i="2"/>
  <c r="AL61" i="2"/>
  <c r="AL62" i="2"/>
  <c r="AL63" i="2"/>
  <c r="AL64" i="2"/>
  <c r="AL65" i="2"/>
  <c r="AL2" i="2"/>
  <c r="AJ3" i="2"/>
  <c r="AK3" i="2"/>
  <c r="AJ4" i="2"/>
  <c r="AK4" i="2"/>
  <c r="AJ5" i="2"/>
  <c r="AK5" i="2"/>
  <c r="AJ6" i="2"/>
  <c r="AK6" i="2"/>
  <c r="AJ7" i="2"/>
  <c r="AK7" i="2"/>
  <c r="AJ8" i="2"/>
  <c r="AK8" i="2"/>
  <c r="AJ9" i="2"/>
  <c r="AK9" i="2"/>
  <c r="AJ10" i="2"/>
  <c r="AK10" i="2"/>
  <c r="AJ11" i="2"/>
  <c r="AK11" i="2"/>
  <c r="AJ12" i="2"/>
  <c r="AK12" i="2"/>
  <c r="AJ13" i="2"/>
  <c r="AK13" i="2"/>
  <c r="AJ14" i="2"/>
  <c r="AK14" i="2"/>
  <c r="AJ15" i="2"/>
  <c r="AK15" i="2"/>
  <c r="AJ16" i="2"/>
  <c r="AK16" i="2"/>
  <c r="AJ17" i="2"/>
  <c r="AK17" i="2"/>
  <c r="AJ18" i="2"/>
  <c r="AK18" i="2"/>
  <c r="AJ19" i="2"/>
  <c r="AK19" i="2"/>
  <c r="AJ20" i="2"/>
  <c r="AK20" i="2"/>
  <c r="AJ21" i="2"/>
  <c r="AK21" i="2"/>
  <c r="AJ22" i="2"/>
  <c r="AK22" i="2"/>
  <c r="AJ23" i="2"/>
  <c r="AK23" i="2"/>
  <c r="AJ24" i="2"/>
  <c r="AK24" i="2"/>
  <c r="AJ25" i="2"/>
  <c r="AK25" i="2"/>
  <c r="AJ26" i="2"/>
  <c r="AK26" i="2"/>
  <c r="AJ27" i="2"/>
  <c r="AK27" i="2"/>
  <c r="AJ28" i="2"/>
  <c r="AK28" i="2"/>
  <c r="AJ29" i="2"/>
  <c r="AK29" i="2"/>
  <c r="AJ30" i="2"/>
  <c r="AK30" i="2"/>
  <c r="AJ31" i="2"/>
  <c r="AK31" i="2"/>
  <c r="AJ32" i="2"/>
  <c r="AK32" i="2"/>
  <c r="AJ33" i="2"/>
  <c r="AK33" i="2"/>
  <c r="AJ34" i="2"/>
  <c r="AK34" i="2"/>
  <c r="AJ35" i="2"/>
  <c r="AK35" i="2"/>
  <c r="AJ36" i="2"/>
  <c r="AK36" i="2"/>
  <c r="AJ37" i="2"/>
  <c r="AK37" i="2"/>
  <c r="AJ38" i="2"/>
  <c r="AK38" i="2"/>
  <c r="AJ39" i="2"/>
  <c r="AK39" i="2"/>
  <c r="AJ40" i="2"/>
  <c r="AK40" i="2"/>
  <c r="AJ41" i="2"/>
  <c r="AK41" i="2"/>
  <c r="AJ42" i="2"/>
  <c r="AK42" i="2"/>
  <c r="AJ43" i="2"/>
  <c r="AK43" i="2"/>
  <c r="AJ44" i="2"/>
  <c r="AK44" i="2"/>
  <c r="AJ45" i="2"/>
  <c r="AK45" i="2"/>
  <c r="AJ46" i="2"/>
  <c r="AK46" i="2"/>
  <c r="AJ47" i="2"/>
  <c r="AK47" i="2"/>
  <c r="AJ48" i="2"/>
  <c r="AK48" i="2"/>
  <c r="AJ49" i="2"/>
  <c r="AK49" i="2"/>
  <c r="AJ50" i="2"/>
  <c r="AK50" i="2"/>
  <c r="AJ51" i="2"/>
  <c r="AK51" i="2"/>
  <c r="AJ52" i="2"/>
  <c r="AK52" i="2"/>
  <c r="AJ53" i="2"/>
  <c r="AK53" i="2"/>
  <c r="AJ54" i="2"/>
  <c r="AK54" i="2"/>
  <c r="AJ55" i="2"/>
  <c r="AK55" i="2"/>
  <c r="AJ56" i="2"/>
  <c r="AK56" i="2"/>
  <c r="AJ57" i="2"/>
  <c r="AK57" i="2"/>
  <c r="AJ58" i="2"/>
  <c r="AK58" i="2"/>
  <c r="AJ59" i="2"/>
  <c r="AK59" i="2"/>
  <c r="AJ60" i="2"/>
  <c r="AK60" i="2"/>
  <c r="AJ61" i="2"/>
  <c r="AK61" i="2"/>
  <c r="AJ62" i="2"/>
  <c r="AK62" i="2"/>
  <c r="AJ63" i="2"/>
  <c r="AK63" i="2"/>
  <c r="AJ64" i="2"/>
  <c r="AK64" i="2"/>
  <c r="AJ65" i="2"/>
  <c r="AK65" i="2"/>
  <c r="AK2" i="2"/>
  <c r="AJ2" i="2"/>
  <c r="AK39" i="1" l="1"/>
  <c r="AL39" i="1" s="1"/>
  <c r="AK31" i="1"/>
  <c r="AL31" i="1" s="1"/>
  <c r="AK23" i="1"/>
  <c r="AL23" i="1" s="1"/>
  <c r="AK15" i="1"/>
  <c r="AL15" i="1" s="1"/>
  <c r="AK7" i="1"/>
  <c r="AL7" i="1" s="1"/>
  <c r="AK5" i="1"/>
  <c r="AL5" i="1" s="1"/>
  <c r="AK43" i="1"/>
  <c r="AL43" i="1" s="1"/>
  <c r="AK11" i="1"/>
  <c r="AL11" i="1" s="1"/>
  <c r="AK59" i="1"/>
  <c r="AL59" i="1" s="1"/>
  <c r="AK18" i="1"/>
  <c r="AL18" i="1" s="1"/>
  <c r="AK66" i="1"/>
  <c r="AL66" i="1" s="1"/>
  <c r="AK58" i="1"/>
  <c r="AL58" i="1" s="1"/>
  <c r="AK50" i="1"/>
  <c r="AL50" i="1" s="1"/>
  <c r="AK41" i="1"/>
  <c r="AL41" i="1" s="1"/>
  <c r="AK34" i="1"/>
  <c r="AL34" i="1" s="1"/>
  <c r="AK25" i="1"/>
  <c r="AL25" i="1" s="1"/>
  <c r="AK17" i="1"/>
  <c r="AL17" i="1" s="1"/>
  <c r="AK9" i="1"/>
  <c r="AL9" i="1" s="1"/>
  <c r="AK35" i="1"/>
  <c r="AL35" i="1" s="1"/>
  <c r="AK19" i="1"/>
  <c r="AL19" i="1" s="1"/>
  <c r="AK67" i="1"/>
  <c r="AL67" i="1" s="1"/>
  <c r="AK42" i="1"/>
  <c r="AL42" i="1" s="1"/>
  <c r="AK26" i="1"/>
  <c r="AL26" i="1" s="1"/>
  <c r="AK65" i="1"/>
  <c r="AK57" i="1"/>
  <c r="AL57" i="1" s="1"/>
  <c r="AK49" i="1"/>
  <c r="AL49" i="1" s="1"/>
  <c r="AK40" i="1"/>
  <c r="AL40" i="1" s="1"/>
  <c r="AK32" i="1"/>
  <c r="AL32" i="1" s="1"/>
  <c r="AK24" i="1"/>
  <c r="AL24" i="1" s="1"/>
  <c r="AK16" i="1"/>
  <c r="AL16" i="1" s="1"/>
  <c r="AK8" i="1"/>
  <c r="AL8" i="1" s="1"/>
  <c r="AK48" i="1"/>
  <c r="AL48" i="1" s="1"/>
  <c r="AK64" i="1"/>
  <c r="AK56" i="1"/>
  <c r="AL56" i="1" s="1"/>
  <c r="AK63" i="1"/>
  <c r="AL63" i="1" s="1"/>
  <c r="AK55" i="1"/>
  <c r="AL55" i="1" s="1"/>
  <c r="AK47" i="1"/>
  <c r="AL47" i="1" s="1"/>
  <c r="AK38" i="1"/>
  <c r="AL38" i="1" s="1"/>
  <c r="AK30" i="1"/>
  <c r="AL30" i="1" s="1"/>
  <c r="AK22" i="1"/>
  <c r="AL22" i="1" s="1"/>
  <c r="AK14" i="1"/>
  <c r="AK6" i="1"/>
  <c r="AL6" i="1" s="1"/>
  <c r="AK62" i="1"/>
  <c r="AL62" i="1" s="1"/>
  <c r="AK54" i="1"/>
  <c r="AL54" i="1" s="1"/>
  <c r="AK45" i="1"/>
  <c r="AL45" i="1" s="1"/>
  <c r="AK37" i="1"/>
  <c r="AL37" i="1" s="1"/>
  <c r="AK29" i="1"/>
  <c r="AL29" i="1" s="1"/>
  <c r="AK21" i="1"/>
  <c r="AL21" i="1" s="1"/>
  <c r="AK13" i="1"/>
  <c r="AL13" i="1" s="1"/>
  <c r="AK46" i="1"/>
  <c r="AL46" i="1" s="1"/>
  <c r="AK61" i="1"/>
  <c r="AL61" i="1" s="1"/>
  <c r="AK53" i="1"/>
  <c r="AL53" i="1" s="1"/>
  <c r="AK44" i="1"/>
  <c r="AL44" i="1" s="1"/>
  <c r="AK36" i="1"/>
  <c r="AL36" i="1" s="1"/>
  <c r="AK28" i="1"/>
  <c r="AL28" i="1" s="1"/>
  <c r="AK20" i="1"/>
  <c r="AL20" i="1" s="1"/>
  <c r="AK12" i="1"/>
  <c r="AL12" i="1" s="1"/>
  <c r="AK52" i="1"/>
  <c r="AL52" i="1" s="1"/>
  <c r="AK60" i="1"/>
  <c r="AL60" i="1" s="1"/>
  <c r="AK27" i="1"/>
  <c r="AL27" i="1" s="1"/>
  <c r="AK51" i="1"/>
  <c r="AL51" i="1" s="1"/>
  <c r="AK33" i="1"/>
  <c r="AL33" i="1" s="1"/>
  <c r="AK10" i="1"/>
  <c r="AL10" i="1" s="1"/>
  <c r="AL65" i="1"/>
  <c r="AL14" i="1"/>
  <c r="AL64" i="1"/>
  <c r="E251" i="3"/>
  <c r="E252" i="3"/>
  <c r="E253" i="3"/>
  <c r="E254" i="3"/>
  <c r="E255" i="3"/>
  <c r="E256" i="3"/>
  <c r="E257" i="3"/>
  <c r="E282" i="3"/>
  <c r="E283" i="3"/>
  <c r="E284" i="3"/>
  <c r="E285" i="3"/>
  <c r="E286" i="3"/>
  <c r="E287" i="3"/>
  <c r="E288" i="3"/>
  <c r="E289" i="3"/>
  <c r="E386" i="3"/>
  <c r="E387" i="3"/>
  <c r="E388" i="3"/>
  <c r="E389" i="3"/>
  <c r="E390" i="3"/>
  <c r="E391" i="3"/>
  <c r="E392" i="3"/>
  <c r="E393" i="3"/>
  <c r="E394" i="3"/>
  <c r="E395" i="3"/>
  <c r="E396" i="3"/>
  <c r="E397" i="3"/>
  <c r="E398" i="3"/>
  <c r="E399" i="3"/>
  <c r="E400" i="3"/>
  <c r="E401" i="3"/>
  <c r="E290" i="3"/>
  <c r="E291" i="3"/>
  <c r="E292" i="3"/>
  <c r="E293" i="3"/>
  <c r="E294" i="3"/>
  <c r="E295" i="3"/>
  <c r="E296" i="3"/>
  <c r="E297" i="3"/>
  <c r="E66" i="3"/>
  <c r="E67" i="3"/>
  <c r="E68" i="3"/>
  <c r="E69" i="3"/>
  <c r="E70" i="3"/>
  <c r="E71" i="3"/>
  <c r="E72" i="3"/>
  <c r="E73" i="3"/>
  <c r="E314" i="3"/>
  <c r="E315" i="3"/>
  <c r="E316" i="3"/>
  <c r="E317" i="3"/>
  <c r="E318" i="3"/>
  <c r="E319" i="3"/>
  <c r="E320" i="3"/>
  <c r="E321" i="3"/>
  <c r="E74" i="3"/>
  <c r="E75" i="3"/>
  <c r="E76" i="3"/>
  <c r="E77" i="3"/>
  <c r="E78" i="3"/>
  <c r="E79" i="3"/>
  <c r="E80" i="3"/>
  <c r="E81" i="3"/>
  <c r="E258" i="3"/>
  <c r="E259" i="3"/>
  <c r="E260" i="3"/>
  <c r="E261" i="3"/>
  <c r="E262" i="3"/>
  <c r="E263" i="3"/>
  <c r="E264" i="3"/>
  <c r="E265" i="3"/>
  <c r="E218" i="3"/>
  <c r="E219" i="3"/>
  <c r="E220" i="3"/>
  <c r="E221" i="3"/>
  <c r="E222" i="3"/>
  <c r="E223" i="3"/>
  <c r="E224" i="3"/>
  <c r="E225" i="3"/>
  <c r="E226" i="3"/>
  <c r="E227" i="3"/>
  <c r="E228" i="3"/>
  <c r="E229" i="3"/>
  <c r="E230" i="3"/>
  <c r="E231" i="3"/>
  <c r="E232" i="3"/>
  <c r="E233" i="3"/>
  <c r="E194" i="3"/>
  <c r="E195" i="3"/>
  <c r="E196" i="3"/>
  <c r="E197" i="3"/>
  <c r="E198" i="3"/>
  <c r="E199" i="3"/>
  <c r="E200" i="3"/>
  <c r="E201" i="3"/>
  <c r="E162" i="3"/>
  <c r="E163" i="3"/>
  <c r="E164" i="3"/>
  <c r="E165" i="3"/>
  <c r="E166" i="3"/>
  <c r="E167" i="3"/>
  <c r="E168" i="3"/>
  <c r="E169" i="3"/>
  <c r="E234" i="3"/>
  <c r="E235" i="3"/>
  <c r="E236" i="3"/>
  <c r="E237" i="3"/>
  <c r="E238" i="3"/>
  <c r="E239" i="3"/>
  <c r="E240" i="3"/>
  <c r="E241" i="3"/>
  <c r="E50" i="3"/>
  <c r="E51" i="3"/>
  <c r="E52" i="3"/>
  <c r="E53" i="3"/>
  <c r="E54" i="3"/>
  <c r="E55" i="3"/>
  <c r="E56" i="3"/>
  <c r="E57" i="3"/>
  <c r="E98" i="3"/>
  <c r="E99" i="3"/>
  <c r="E100" i="3"/>
  <c r="E101" i="3"/>
  <c r="E102" i="3"/>
  <c r="E103" i="3"/>
  <c r="E104" i="3"/>
  <c r="E105" i="3"/>
  <c r="E402" i="3"/>
  <c r="E403" i="3"/>
  <c r="E404" i="3"/>
  <c r="E405" i="3"/>
  <c r="E406" i="3"/>
  <c r="E407" i="3"/>
  <c r="E408" i="3"/>
  <c r="E409" i="3"/>
  <c r="E410" i="3"/>
  <c r="E411" i="3"/>
  <c r="E412" i="3"/>
  <c r="E413" i="3"/>
  <c r="E414" i="3"/>
  <c r="E415" i="3"/>
  <c r="E416" i="3"/>
  <c r="E417" i="3"/>
  <c r="E58" i="3"/>
  <c r="E59" i="3"/>
  <c r="E60" i="3"/>
  <c r="E61" i="3"/>
  <c r="E62" i="3"/>
  <c r="E63" i="3"/>
  <c r="E64" i="3"/>
  <c r="E65" i="3"/>
  <c r="E18" i="3"/>
  <c r="E19" i="3"/>
  <c r="E20" i="3"/>
  <c r="E21" i="3"/>
  <c r="E22" i="3"/>
  <c r="E23" i="3"/>
  <c r="E24" i="3"/>
  <c r="E25" i="3"/>
  <c r="E362" i="3"/>
  <c r="E363" i="3"/>
  <c r="E364" i="3"/>
  <c r="E365" i="3"/>
  <c r="E366" i="3"/>
  <c r="E367" i="3"/>
  <c r="E368" i="3"/>
  <c r="E369" i="3"/>
  <c r="E130" i="3"/>
  <c r="E131" i="3"/>
  <c r="E132" i="3"/>
  <c r="E133" i="3"/>
  <c r="E134" i="3"/>
  <c r="E135" i="3"/>
  <c r="E136" i="3"/>
  <c r="E137" i="3"/>
  <c r="E418" i="3"/>
  <c r="E419" i="3"/>
  <c r="E420" i="3"/>
  <c r="E421" i="3"/>
  <c r="E422" i="3"/>
  <c r="E423" i="3"/>
  <c r="E424" i="3"/>
  <c r="E425" i="3"/>
  <c r="E26" i="3"/>
  <c r="E27" i="3"/>
  <c r="E28" i="3"/>
  <c r="E29" i="3"/>
  <c r="E30" i="3"/>
  <c r="E31" i="3"/>
  <c r="E32" i="3"/>
  <c r="E33" i="3"/>
  <c r="E138" i="3"/>
  <c r="E139" i="3"/>
  <c r="E140" i="3"/>
  <c r="E141" i="3"/>
  <c r="E142" i="3"/>
  <c r="E143" i="3"/>
  <c r="E144" i="3"/>
  <c r="E145" i="3"/>
  <c r="E338" i="3"/>
  <c r="E339" i="3"/>
  <c r="E340" i="3"/>
  <c r="E341" i="3"/>
  <c r="E342" i="3"/>
  <c r="E343" i="3"/>
  <c r="E344" i="3"/>
  <c r="E345" i="3"/>
  <c r="E34" i="3"/>
  <c r="E35" i="3"/>
  <c r="E36" i="3"/>
  <c r="E37" i="3"/>
  <c r="E38" i="3"/>
  <c r="E39" i="3"/>
  <c r="E40" i="3"/>
  <c r="E41" i="3"/>
  <c r="E106" i="3"/>
  <c r="E107" i="3"/>
  <c r="E108" i="3"/>
  <c r="E109" i="3"/>
  <c r="E110" i="3"/>
  <c r="E111" i="3"/>
  <c r="E112" i="3"/>
  <c r="E113" i="3"/>
  <c r="E2" i="3"/>
  <c r="E3" i="3"/>
  <c r="E4" i="3"/>
  <c r="E5" i="3"/>
  <c r="E6" i="3"/>
  <c r="E7" i="3"/>
  <c r="E8" i="3"/>
  <c r="E9" i="3"/>
  <c r="E170" i="3"/>
  <c r="E171" i="3"/>
  <c r="E172" i="3"/>
  <c r="E173" i="3"/>
  <c r="E174" i="3"/>
  <c r="E175" i="3"/>
  <c r="E176" i="3"/>
  <c r="E177" i="3"/>
  <c r="E178" i="3"/>
  <c r="E179" i="3"/>
  <c r="E180" i="3"/>
  <c r="E181" i="3"/>
  <c r="E182" i="3"/>
  <c r="E183" i="3"/>
  <c r="E184" i="3"/>
  <c r="E185" i="3"/>
  <c r="E442" i="3"/>
  <c r="E443" i="3"/>
  <c r="E444" i="3"/>
  <c r="E445" i="3"/>
  <c r="E446" i="3"/>
  <c r="E447" i="3"/>
  <c r="E448" i="3"/>
  <c r="E449" i="3"/>
  <c r="E298" i="3"/>
  <c r="E299" i="3"/>
  <c r="E300" i="3"/>
  <c r="E301" i="3"/>
  <c r="E302" i="3"/>
  <c r="E303" i="3"/>
  <c r="E304" i="3"/>
  <c r="E305" i="3"/>
  <c r="E266" i="3"/>
  <c r="E267" i="3"/>
  <c r="E268" i="3"/>
  <c r="E269" i="3"/>
  <c r="E270" i="3"/>
  <c r="E271" i="3"/>
  <c r="E272" i="3"/>
  <c r="E273" i="3"/>
  <c r="E146" i="3"/>
  <c r="E147" i="3"/>
  <c r="E148" i="3"/>
  <c r="E149" i="3"/>
  <c r="E150" i="3"/>
  <c r="E151" i="3"/>
  <c r="E152" i="3"/>
  <c r="E153" i="3"/>
  <c r="E274" i="3"/>
  <c r="E275" i="3"/>
  <c r="E276" i="3"/>
  <c r="E277" i="3"/>
  <c r="E278" i="3"/>
  <c r="E279" i="3"/>
  <c r="E280" i="3"/>
  <c r="E281" i="3"/>
  <c r="E426" i="3"/>
  <c r="E427" i="3"/>
  <c r="E428" i="3"/>
  <c r="E429" i="3"/>
  <c r="E430" i="3"/>
  <c r="E431" i="3"/>
  <c r="E432" i="3"/>
  <c r="E433" i="3"/>
  <c r="E10" i="3"/>
  <c r="E11" i="3"/>
  <c r="E12" i="3"/>
  <c r="E13" i="3"/>
  <c r="E14" i="3"/>
  <c r="E15" i="3"/>
  <c r="E16" i="3"/>
  <c r="E17" i="3"/>
  <c r="E370" i="3"/>
  <c r="E371" i="3"/>
  <c r="E372" i="3"/>
  <c r="E373" i="3"/>
  <c r="E374" i="3"/>
  <c r="E375" i="3"/>
  <c r="E376" i="3"/>
  <c r="E377" i="3"/>
  <c r="E42" i="3"/>
  <c r="E43" i="3"/>
  <c r="E44" i="3"/>
  <c r="E45" i="3"/>
  <c r="E46" i="3"/>
  <c r="E47" i="3"/>
  <c r="E48" i="3"/>
  <c r="E49" i="3"/>
  <c r="E322" i="3"/>
  <c r="E323" i="3"/>
  <c r="E324" i="3"/>
  <c r="E325" i="3"/>
  <c r="E326" i="3"/>
  <c r="E327" i="3"/>
  <c r="E328" i="3"/>
  <c r="E329" i="3"/>
  <c r="E306" i="3"/>
  <c r="E307" i="3"/>
  <c r="E308" i="3"/>
  <c r="E309" i="3"/>
  <c r="E310" i="3"/>
  <c r="E311" i="3"/>
  <c r="E312" i="3"/>
  <c r="E313" i="3"/>
  <c r="E242" i="3"/>
  <c r="E243" i="3"/>
  <c r="E244" i="3"/>
  <c r="E245" i="3"/>
  <c r="E246" i="3"/>
  <c r="E247" i="3"/>
  <c r="E248" i="3"/>
  <c r="E249" i="3"/>
  <c r="E202" i="3"/>
  <c r="E203" i="3"/>
  <c r="E204" i="3"/>
  <c r="E205" i="3"/>
  <c r="E206" i="3"/>
  <c r="E207" i="3"/>
  <c r="E208" i="3"/>
  <c r="E209" i="3"/>
  <c r="E114" i="3"/>
  <c r="E115" i="3"/>
  <c r="E116" i="3"/>
  <c r="E117" i="3"/>
  <c r="E118" i="3"/>
  <c r="E119" i="3"/>
  <c r="E120" i="3"/>
  <c r="E121" i="3"/>
  <c r="E378" i="3"/>
  <c r="E379" i="3"/>
  <c r="E380" i="3"/>
  <c r="E381" i="3"/>
  <c r="E382" i="3"/>
  <c r="E383" i="3"/>
  <c r="E384" i="3"/>
  <c r="E385" i="3"/>
  <c r="E82" i="3"/>
  <c r="E83" i="3"/>
  <c r="E84" i="3"/>
  <c r="E85" i="3"/>
  <c r="E86" i="3"/>
  <c r="E87" i="3"/>
  <c r="E88" i="3"/>
  <c r="E89" i="3"/>
  <c r="E122" i="3"/>
  <c r="E123" i="3"/>
  <c r="E124" i="3"/>
  <c r="E125" i="3"/>
  <c r="E126" i="3"/>
  <c r="E127" i="3"/>
  <c r="E128" i="3"/>
  <c r="E129" i="3"/>
  <c r="E186" i="3"/>
  <c r="E187" i="3"/>
  <c r="E188" i="3"/>
  <c r="E189" i="3"/>
  <c r="E190" i="3"/>
  <c r="E191" i="3"/>
  <c r="E192" i="3"/>
  <c r="E193" i="3"/>
  <c r="E450" i="3"/>
  <c r="E451" i="3"/>
  <c r="E452" i="3"/>
  <c r="E453" i="3"/>
  <c r="E454" i="3"/>
  <c r="E455" i="3"/>
  <c r="E456" i="3"/>
  <c r="E457" i="3"/>
  <c r="E210" i="3"/>
  <c r="E211" i="3"/>
  <c r="E212" i="3"/>
  <c r="E213" i="3"/>
  <c r="E214" i="3"/>
  <c r="E215" i="3"/>
  <c r="E216" i="3"/>
  <c r="E217" i="3"/>
  <c r="E330" i="3"/>
  <c r="E331" i="3"/>
  <c r="E332" i="3"/>
  <c r="E333" i="3"/>
  <c r="E334" i="3"/>
  <c r="E335" i="3"/>
  <c r="E336" i="3"/>
  <c r="E337" i="3"/>
  <c r="E154" i="3"/>
  <c r="E155" i="3"/>
  <c r="E156" i="3"/>
  <c r="E157" i="3"/>
  <c r="E158" i="3"/>
  <c r="E159" i="3"/>
  <c r="E160" i="3"/>
  <c r="E161" i="3"/>
  <c r="E458" i="3"/>
  <c r="E459" i="3"/>
  <c r="E460" i="3"/>
  <c r="E461" i="3"/>
  <c r="E462" i="3"/>
  <c r="E463" i="3"/>
  <c r="E464" i="3"/>
  <c r="E465" i="3"/>
  <c r="E346" i="3"/>
  <c r="E347" i="3"/>
  <c r="E348" i="3"/>
  <c r="E349" i="3"/>
  <c r="E350" i="3"/>
  <c r="E351" i="3"/>
  <c r="E352" i="3"/>
  <c r="E353" i="3"/>
  <c r="E354" i="3"/>
  <c r="E355" i="3"/>
  <c r="E356" i="3"/>
  <c r="E357" i="3"/>
  <c r="E358" i="3"/>
  <c r="E359" i="3"/>
  <c r="E360" i="3"/>
  <c r="E361" i="3"/>
  <c r="E434" i="3"/>
  <c r="E435" i="3"/>
  <c r="E436" i="3"/>
  <c r="E437" i="3"/>
  <c r="E438" i="3"/>
  <c r="E439" i="3"/>
  <c r="E440" i="3"/>
  <c r="E441" i="3"/>
  <c r="E90" i="3"/>
  <c r="E91" i="3"/>
  <c r="E92" i="3"/>
  <c r="E93" i="3"/>
  <c r="E94" i="3"/>
  <c r="E95" i="3"/>
  <c r="E96" i="3"/>
  <c r="E97" i="3"/>
  <c r="E250" i="3"/>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3" i="4"/>
  <c r="H65" i="4"/>
  <c r="H64" i="4"/>
  <c r="H63" i="4"/>
  <c r="H62" i="4"/>
  <c r="H61" i="4"/>
  <c r="H60" i="4"/>
  <c r="H59" i="4"/>
  <c r="H58" i="4"/>
  <c r="H57" i="4"/>
  <c r="H56" i="4"/>
  <c r="H55" i="4"/>
  <c r="H54" i="4"/>
  <c r="H53" i="4"/>
  <c r="H52" i="4"/>
  <c r="H51" i="4"/>
  <c r="H50" i="4"/>
  <c r="H49" i="4"/>
  <c r="H48" i="4"/>
  <c r="H47" i="4"/>
  <c r="H46" i="4"/>
  <c r="H45" i="4"/>
  <c r="H44" i="4"/>
  <c r="H43" i="4"/>
  <c r="H42" i="4"/>
  <c r="H41" i="4"/>
  <c r="H40" i="4"/>
  <c r="H39" i="4"/>
  <c r="H38" i="4"/>
  <c r="H37" i="4"/>
  <c r="H36" i="4"/>
  <c r="H35" i="4"/>
  <c r="H34" i="4"/>
  <c r="H33" i="4"/>
  <c r="H32" i="4"/>
  <c r="H31" i="4"/>
  <c r="H30" i="4"/>
  <c r="H29" i="4"/>
  <c r="H28" i="4"/>
  <c r="H27" i="4"/>
  <c r="H26" i="4"/>
  <c r="H25" i="4"/>
  <c r="H24" i="4"/>
  <c r="H23" i="4"/>
  <c r="H22" i="4"/>
  <c r="H21" i="4"/>
  <c r="H20" i="4"/>
  <c r="H19" i="4"/>
  <c r="H18" i="4"/>
  <c r="H17" i="4"/>
  <c r="H16" i="4"/>
  <c r="H15" i="4"/>
  <c r="H14" i="4"/>
  <c r="H13" i="4"/>
  <c r="H12" i="4"/>
  <c r="H11" i="4"/>
  <c r="H10" i="4"/>
  <c r="H9" i="4"/>
  <c r="H8" i="4"/>
  <c r="H7" i="4"/>
  <c r="H6" i="4"/>
  <c r="H5" i="4"/>
  <c r="H4" i="4"/>
  <c r="H3" i="4"/>
  <c r="AP23" i="1" l="1"/>
  <c r="AP24" i="1"/>
  <c r="AP22" i="1"/>
  <c r="AP20" i="1"/>
  <c r="AP27" i="1"/>
  <c r="AP26" i="1"/>
  <c r="AP19" i="1"/>
  <c r="AP21" i="1"/>
  <c r="AP28" i="1"/>
  <c r="AP25" i="1"/>
</calcChain>
</file>

<file path=xl/sharedStrings.xml><?xml version="1.0" encoding="utf-8"?>
<sst xmlns="http://schemas.openxmlformats.org/spreadsheetml/2006/main" count="5138" uniqueCount="631">
  <si>
    <t>Last Name</t>
  </si>
  <si>
    <t>First Name</t>
  </si>
  <si>
    <t>Username</t>
  </si>
  <si>
    <t>Student ID</t>
  </si>
  <si>
    <t>Syllabus Understanding [Total Pts: 4 Complete/Incomplete] |3049583</t>
  </si>
  <si>
    <t>Class Exercise 0 [Total Pts: 10 Score] |3050402</t>
  </si>
  <si>
    <t>Install Visual Paradigm [Total Pts: 10 Score] |3055896</t>
  </si>
  <si>
    <t>Class Exercise 1 - Process Discussion [Total Pts: 10 Score] |3061425</t>
  </si>
  <si>
    <t>Group Member Survey [Total Pts: 0 Complete/Incomplete] |3061276</t>
  </si>
  <si>
    <t>Quiz 1 - SWE Basics [Total Pts: 100 Score] |3065211</t>
  </si>
  <si>
    <t>Sign Team Contract [Total Pts: 10 Score] |3065311</t>
  </si>
  <si>
    <t>Team Project Description - Resubmittals [Total Pts: 100 Score] |3065312</t>
  </si>
  <si>
    <t>Class Exercise 2 - Modern Gas Station [Total Pts: 20 Score] |3073490</t>
  </si>
  <si>
    <t>Implement Visual Paradiagm Cloud Repository [Total Pts: 20 Score] |3073545</t>
  </si>
  <si>
    <t>Use Cases For Modern Gas Pump Requirements [Total Pts: 40 Score] |3077777</t>
  </si>
  <si>
    <t>Scenarios for Modern Gas Station Use Cases [Total Pts: 100 Score] |3084685</t>
  </si>
  <si>
    <t>Midterm Analysis Presentation [Total Pts: 100 Score] |3084706</t>
  </si>
  <si>
    <t>Activity Diagrams for Modern Gas Station [Total Pts: 50 Score] |3105979</t>
  </si>
  <si>
    <t>Final Design Presentation [Total Pts: 80 Score] |3106124</t>
  </si>
  <si>
    <t>Group Performance Survey [Total Pts: 1 Score] |3128672</t>
  </si>
  <si>
    <t>Abraham</t>
  </si>
  <si>
    <t>Yohaan</t>
  </si>
  <si>
    <t>ymabraha</t>
  </si>
  <si>
    <t>An</t>
  </si>
  <si>
    <t>Zhengxu</t>
  </si>
  <si>
    <t>zan105</t>
  </si>
  <si>
    <t>Anthony</t>
  </si>
  <si>
    <t>Brianna</t>
  </si>
  <si>
    <t>bdanthon</t>
  </si>
  <si>
    <t>Azumah</t>
  </si>
  <si>
    <t>Fiona</t>
  </si>
  <si>
    <t>faazumah</t>
  </si>
  <si>
    <t>Bagcal</t>
  </si>
  <si>
    <t>Janjay</t>
  </si>
  <si>
    <t>jkbagcal</t>
  </si>
  <si>
    <t>Barahona-Gonzalez</t>
  </si>
  <si>
    <t>Sebastian</t>
  </si>
  <si>
    <t>sbarahon</t>
  </si>
  <si>
    <t>Basak</t>
  </si>
  <si>
    <t>Niloy</t>
  </si>
  <si>
    <t>nbasak</t>
  </si>
  <si>
    <t>Bello</t>
  </si>
  <si>
    <t>Ziven</t>
  </si>
  <si>
    <t>zlbello</t>
  </si>
  <si>
    <t>Brekke</t>
  </si>
  <si>
    <t>Nathan</t>
  </si>
  <si>
    <t>ntbrekke</t>
  </si>
  <si>
    <t>Cedeno</t>
  </si>
  <si>
    <t>Kayla</t>
  </si>
  <si>
    <t>kncedeno</t>
  </si>
  <si>
    <t>Champagne Jr</t>
  </si>
  <si>
    <t>Andrew</t>
  </si>
  <si>
    <t>amchampa</t>
  </si>
  <si>
    <t>Chang</t>
  </si>
  <si>
    <t>Esther</t>
  </si>
  <si>
    <t>ehchang</t>
  </si>
  <si>
    <t>Chen</t>
  </si>
  <si>
    <t>Jialiang</t>
  </si>
  <si>
    <t>jchen287</t>
  </si>
  <si>
    <t>cheng</t>
  </si>
  <si>
    <t>peter</t>
  </si>
  <si>
    <t>zcheng05</t>
  </si>
  <si>
    <t>Chopliani</t>
  </si>
  <si>
    <t>Nicholas</t>
  </si>
  <si>
    <t>nchoplia</t>
  </si>
  <si>
    <t>Clarke</t>
  </si>
  <si>
    <t>Rahnaya</t>
  </si>
  <si>
    <t>rclark07</t>
  </si>
  <si>
    <t>Cruz</t>
  </si>
  <si>
    <t>Jason</t>
  </si>
  <si>
    <t>jcruz25</t>
  </si>
  <si>
    <t>Czarnecki</t>
  </si>
  <si>
    <t>njczarne</t>
  </si>
  <si>
    <t>Danso</t>
  </si>
  <si>
    <t>Akosua</t>
  </si>
  <si>
    <t>adanso</t>
  </si>
  <si>
    <t>Daubert</t>
  </si>
  <si>
    <t>Philippe</t>
  </si>
  <si>
    <t>padauber</t>
  </si>
  <si>
    <t>Davis</t>
  </si>
  <si>
    <t>ndavis16</t>
  </si>
  <si>
    <t>Dennen</t>
  </si>
  <si>
    <t>Leon</t>
  </si>
  <si>
    <t>ldennen</t>
  </si>
  <si>
    <t>Dubert</t>
  </si>
  <si>
    <t>Annica</t>
  </si>
  <si>
    <t>acdubert</t>
  </si>
  <si>
    <t>Espina</t>
  </si>
  <si>
    <t>Evan</t>
  </si>
  <si>
    <t>ejespina</t>
  </si>
  <si>
    <t>Evans-Cole</t>
  </si>
  <si>
    <t>Spencer</t>
  </si>
  <si>
    <t>sevansco</t>
  </si>
  <si>
    <t>Franco Leon</t>
  </si>
  <si>
    <t>Emiliano</t>
  </si>
  <si>
    <t>fefranco</t>
  </si>
  <si>
    <t>Geiwitz</t>
  </si>
  <si>
    <t>Kelly</t>
  </si>
  <si>
    <t>kjgeiwit</t>
  </si>
  <si>
    <t>Gharibian</t>
  </si>
  <si>
    <t>Aren</t>
  </si>
  <si>
    <t>asgharib</t>
  </si>
  <si>
    <t>Gonzalez</t>
  </si>
  <si>
    <t>Derek</t>
  </si>
  <si>
    <t>dgonza08</t>
  </si>
  <si>
    <t>Meagan</t>
  </si>
  <si>
    <t>mgonza51</t>
  </si>
  <si>
    <t>Gordon</t>
  </si>
  <si>
    <t>Dene'</t>
  </si>
  <si>
    <t>dgordo05</t>
  </si>
  <si>
    <t>Gory</t>
  </si>
  <si>
    <t>Aicha</t>
  </si>
  <si>
    <t>aigory</t>
  </si>
  <si>
    <t>Hai</t>
  </si>
  <si>
    <t>Alexander</t>
  </si>
  <si>
    <t>ahai02</t>
  </si>
  <si>
    <t>Hassan</t>
  </si>
  <si>
    <t>Alisha</t>
  </si>
  <si>
    <t>alhassan</t>
  </si>
  <si>
    <t>Hernandez-Jones</t>
  </si>
  <si>
    <t>Raychel</t>
  </si>
  <si>
    <t>rlhernan</t>
  </si>
  <si>
    <t>Ho</t>
  </si>
  <si>
    <t>Richard</t>
  </si>
  <si>
    <t>rho100</t>
  </si>
  <si>
    <t>Hollensworth-Wooten</t>
  </si>
  <si>
    <t>Isaiah</t>
  </si>
  <si>
    <t>ijhollen</t>
  </si>
  <si>
    <t>Hung</t>
  </si>
  <si>
    <t>Pui Yi Christine</t>
  </si>
  <si>
    <t>puhung</t>
  </si>
  <si>
    <t>Islam</t>
  </si>
  <si>
    <t>Peeal</t>
  </si>
  <si>
    <t>mislam10</t>
  </si>
  <si>
    <t>Ivkovic</t>
  </si>
  <si>
    <t>Aleksa</t>
  </si>
  <si>
    <t>alivkovi</t>
  </si>
  <si>
    <t>Kaminski</t>
  </si>
  <si>
    <t>Brunon</t>
  </si>
  <si>
    <t>bdkamins</t>
  </si>
  <si>
    <t>Laylor</t>
  </si>
  <si>
    <t>Kyle</t>
  </si>
  <si>
    <t>kalaylor</t>
  </si>
  <si>
    <t>Le</t>
  </si>
  <si>
    <t>Han</t>
  </si>
  <si>
    <t>hle112</t>
  </si>
  <si>
    <t>Li</t>
  </si>
  <si>
    <t>Runnan</t>
  </si>
  <si>
    <t>rli136</t>
  </si>
  <si>
    <t>Luo</t>
  </si>
  <si>
    <t>Sophia</t>
  </si>
  <si>
    <t>sluo08</t>
  </si>
  <si>
    <t>Manhardt</t>
  </si>
  <si>
    <t>Jacob</t>
  </si>
  <si>
    <t>jemanhar</t>
  </si>
  <si>
    <t>Olajobi</t>
  </si>
  <si>
    <t>Dominion</t>
  </si>
  <si>
    <t>doolajob</t>
  </si>
  <si>
    <t>Parra</t>
  </si>
  <si>
    <t>Geovanni</t>
  </si>
  <si>
    <t>gfparra</t>
  </si>
  <si>
    <t>Petrie</t>
  </si>
  <si>
    <t>ampetrie</t>
  </si>
  <si>
    <t>Pradhan</t>
  </si>
  <si>
    <t>Amlan</t>
  </si>
  <si>
    <t>ampradha</t>
  </si>
  <si>
    <t>Rakotoarivony</t>
  </si>
  <si>
    <t>David</t>
  </si>
  <si>
    <t>drakotoa</t>
  </si>
  <si>
    <t>S</t>
  </si>
  <si>
    <t>Mallika</t>
  </si>
  <si>
    <t>musaikhe</t>
  </si>
  <si>
    <t>Snow</t>
  </si>
  <si>
    <t>msnow03</t>
  </si>
  <si>
    <t>Sundaresan</t>
  </si>
  <si>
    <t>Nandini</t>
  </si>
  <si>
    <t>nsundare</t>
  </si>
  <si>
    <t>Thomas</t>
  </si>
  <si>
    <t>Javari</t>
  </si>
  <si>
    <t>jthoma62</t>
  </si>
  <si>
    <t>Thongchanh</t>
  </si>
  <si>
    <t>Timasco</t>
  </si>
  <si>
    <t>mvthongc</t>
  </si>
  <si>
    <t>Udedibia</t>
  </si>
  <si>
    <t>Zimuzo</t>
  </si>
  <si>
    <t>zsudedib</t>
  </si>
  <si>
    <t>Vardanyan</t>
  </si>
  <si>
    <t>Arina</t>
  </si>
  <si>
    <t>avardany</t>
  </si>
  <si>
    <t>Villegas Taillefer</t>
  </si>
  <si>
    <t>Cesar</t>
  </si>
  <si>
    <t>cevilleg</t>
  </si>
  <si>
    <t>Waclawski_PreviewUser</t>
  </si>
  <si>
    <t>jjwaclaw_previewuser</t>
  </si>
  <si>
    <t>Weir</t>
  </si>
  <si>
    <t>Samantha</t>
  </si>
  <si>
    <t>smweir</t>
  </si>
  <si>
    <t>Whelan</t>
  </si>
  <si>
    <t>Daniel</t>
  </si>
  <si>
    <t>dzwhelan</t>
  </si>
  <si>
    <t>Yokoo</t>
  </si>
  <si>
    <t>Naomi</t>
  </si>
  <si>
    <t>nlyokoo</t>
  </si>
  <si>
    <t>Zhou</t>
  </si>
  <si>
    <t>Yunya</t>
  </si>
  <si>
    <t>yzhou70</t>
  </si>
  <si>
    <t>Student Id</t>
  </si>
  <si>
    <t>Email</t>
  </si>
  <si>
    <t>Aug 28 (2024-08-28 16:43:16)</t>
  </si>
  <si>
    <t>Sep 02 (2024-09-02 00:00:00)</t>
  </si>
  <si>
    <t>Sep 04 (2024-09-04 16:45:57)</t>
  </si>
  <si>
    <t>Sep 09 (2024-09-09 16:40:31)</t>
  </si>
  <si>
    <t>Sep 11 (2024-09-11 16:32:47)</t>
  </si>
  <si>
    <t>Sep 16 (2024-09-16 16:41:42)</t>
  </si>
  <si>
    <t>Sep 18 (2024-09-18 16:40:56)</t>
  </si>
  <si>
    <t>Sep 23 (2024-09-23 16:54:50)</t>
  </si>
  <si>
    <t>Sep 25 (2024-09-25 00:00:00)</t>
  </si>
  <si>
    <t>Sep 30 (2024-09-30 17:00:53)</t>
  </si>
  <si>
    <t>Oct 02 (2024-10-02 16:37:42)</t>
  </si>
  <si>
    <t>Oct 07 (2024-10-07 16:47:11)</t>
  </si>
  <si>
    <t>Oct 09 (2024-10-09 16:54:33)</t>
  </si>
  <si>
    <t>Oct 14 (2024-10-14 00:00:00)</t>
  </si>
  <si>
    <t>Oct 16 (2024-10-16 16:47:42)</t>
  </si>
  <si>
    <t>Oct 21 (2024-10-21 17:02:55)</t>
  </si>
  <si>
    <t>Oct 23 (2024-10-23 16:53:21)</t>
  </si>
  <si>
    <t>Oct 28 (2024-10-28 16:51:23)</t>
  </si>
  <si>
    <t>Oct 30 (2024-10-30 16:57:13)</t>
  </si>
  <si>
    <t>Nov 04 (2024-11-04 16:57:38)</t>
  </si>
  <si>
    <t>Nov 06 (2024-11-06 16:45:54)</t>
  </si>
  <si>
    <t>Nov 11 (2024-11-11 16:55:46)</t>
  </si>
  <si>
    <t>Nov 13 (2024-11-13 16:58:42)</t>
  </si>
  <si>
    <t>Nov 18 (2024-11-18 16:52:04)</t>
  </si>
  <si>
    <t>Nov 20 (2024-11-20 16:54:05)</t>
  </si>
  <si>
    <t>Nov 25 (2024-11-25 00:00:00)</t>
  </si>
  <si>
    <t>Nov 27 (2024-11-27 00:00:00)</t>
  </si>
  <si>
    <t>Dec 02 (2024-12-02 16:50:51)</t>
  </si>
  <si>
    <t>Dec 04 (2024-12-04 16:40:59)</t>
  </si>
  <si>
    <t>Dec 09 (2024-12-09 16:08:34)</t>
  </si>
  <si>
    <t>Points</t>
  </si>
  <si>
    <t># of Absence</t>
  </si>
  <si>
    <t>Percent Attended</t>
  </si>
  <si>
    <t xml:space="preserve"> Yohaan</t>
  </si>
  <si>
    <t>ymabraha@syr.edu</t>
  </si>
  <si>
    <t>Present</t>
  </si>
  <si>
    <t>Absent</t>
  </si>
  <si>
    <t xml:space="preserve"> Zhengxu</t>
  </si>
  <si>
    <t>zan105@syr.edu</t>
  </si>
  <si>
    <t>Excused</t>
  </si>
  <si>
    <t xml:space="preserve"> Brianna</t>
  </si>
  <si>
    <t>bdanthon@syr.edu</t>
  </si>
  <si>
    <t xml:space="preserve"> Fiona</t>
  </si>
  <si>
    <t>faazumah@syr.edu</t>
  </si>
  <si>
    <t xml:space="preserve"> Janjay</t>
  </si>
  <si>
    <t>jkbagcal@syr.edu</t>
  </si>
  <si>
    <t xml:space="preserve"> Sebastian</t>
  </si>
  <si>
    <t>sbarahon@syr.edu</t>
  </si>
  <si>
    <t xml:space="preserve"> Niloy</t>
  </si>
  <si>
    <t>nbasak@syr.edu</t>
  </si>
  <si>
    <t xml:space="preserve"> Ziven</t>
  </si>
  <si>
    <t>zlbello@syr.edu</t>
  </si>
  <si>
    <t xml:space="preserve"> Nathan</t>
  </si>
  <si>
    <t>ntbrekke@syr.edu</t>
  </si>
  <si>
    <t xml:space="preserve"> Kayla</t>
  </si>
  <si>
    <t>kncedeno@syr.edu</t>
  </si>
  <si>
    <t xml:space="preserve"> Andrew</t>
  </si>
  <si>
    <t>amchampa@syr.edu</t>
  </si>
  <si>
    <t xml:space="preserve"> Esther</t>
  </si>
  <si>
    <t>ehchang@syr.edu</t>
  </si>
  <si>
    <t xml:space="preserve"> Jialiang</t>
  </si>
  <si>
    <t>jchen287@syr.edu</t>
  </si>
  <si>
    <t xml:space="preserve"> Nicholas</t>
  </si>
  <si>
    <t>nchoplia@syr.edu</t>
  </si>
  <si>
    <t xml:space="preserve"> Rahnaya</t>
  </si>
  <si>
    <t>rclark07@syr.edu</t>
  </si>
  <si>
    <t xml:space="preserve"> Jason</t>
  </si>
  <si>
    <t>jcruz25@syr.edu</t>
  </si>
  <si>
    <t>njczarne@syr.edu</t>
  </si>
  <si>
    <t xml:space="preserve"> Akosua</t>
  </si>
  <si>
    <t>adanso@syr.edu</t>
  </si>
  <si>
    <t xml:space="preserve"> Philippe</t>
  </si>
  <si>
    <t>padauber@syr.edu</t>
  </si>
  <si>
    <t>ndavis16@syr.edu</t>
  </si>
  <si>
    <t xml:space="preserve"> Leon</t>
  </si>
  <si>
    <t>ldennen@syr.edu</t>
  </si>
  <si>
    <t xml:space="preserve"> Annica</t>
  </si>
  <si>
    <t>acdubert@syr.edu</t>
  </si>
  <si>
    <t xml:space="preserve"> Evan</t>
  </si>
  <si>
    <t>ejespina@syr.edu</t>
  </si>
  <si>
    <t xml:space="preserve"> Spencer</t>
  </si>
  <si>
    <t>sevansco@syr.edu</t>
  </si>
  <si>
    <t xml:space="preserve"> Emiliano</t>
  </si>
  <si>
    <t>fefranco@syr.edu</t>
  </si>
  <si>
    <t xml:space="preserve"> Kelly</t>
  </si>
  <si>
    <t>kjgeiwit@syr.edu</t>
  </si>
  <si>
    <t xml:space="preserve"> Aren</t>
  </si>
  <si>
    <t>asgharib@syr.edu</t>
  </si>
  <si>
    <t xml:space="preserve"> Derek</t>
  </si>
  <si>
    <t>dgonza08@syr.edu</t>
  </si>
  <si>
    <t xml:space="preserve"> Meagan</t>
  </si>
  <si>
    <t>mgonza51@syr.edu</t>
  </si>
  <si>
    <t xml:space="preserve"> Dene'</t>
  </si>
  <si>
    <t>dgordo05@syr.edu</t>
  </si>
  <si>
    <t xml:space="preserve"> Aicha</t>
  </si>
  <si>
    <t>aigory@syr.edu</t>
  </si>
  <si>
    <t xml:space="preserve"> Alexander</t>
  </si>
  <si>
    <t>ahai02@syr.edu</t>
  </si>
  <si>
    <t xml:space="preserve"> Alisha</t>
  </si>
  <si>
    <t>alhassan@syr.edu</t>
  </si>
  <si>
    <t xml:space="preserve"> Raychel</t>
  </si>
  <si>
    <t>rlhernan@syr.edu</t>
  </si>
  <si>
    <t xml:space="preserve"> Richard</t>
  </si>
  <si>
    <t>rho100@syr.edu</t>
  </si>
  <si>
    <t xml:space="preserve"> Isaiah</t>
  </si>
  <si>
    <t>ijhollen@syr.edu</t>
  </si>
  <si>
    <t xml:space="preserve"> Pui Yi Christine</t>
  </si>
  <si>
    <t>puhung@syr.edu</t>
  </si>
  <si>
    <t xml:space="preserve"> Peeal</t>
  </si>
  <si>
    <t>mislam10@syr.edu</t>
  </si>
  <si>
    <t xml:space="preserve"> Aleksa</t>
  </si>
  <si>
    <t>alivkovi@syr.edu</t>
  </si>
  <si>
    <t xml:space="preserve"> Brunon</t>
  </si>
  <si>
    <t>bdkamins@syr.edu</t>
  </si>
  <si>
    <t xml:space="preserve"> Kyle</t>
  </si>
  <si>
    <t>kalaylor@syr.edu</t>
  </si>
  <si>
    <t xml:space="preserve"> Han</t>
  </si>
  <si>
    <t>hle112@syr.edu</t>
  </si>
  <si>
    <t xml:space="preserve"> Runnan</t>
  </si>
  <si>
    <t>rli136@syr.edu</t>
  </si>
  <si>
    <t xml:space="preserve"> Sophia</t>
  </si>
  <si>
    <t>sluo08@syr.edu</t>
  </si>
  <si>
    <t xml:space="preserve"> Jacob</t>
  </si>
  <si>
    <t>jemanhar@syr.edu</t>
  </si>
  <si>
    <t xml:space="preserve"> Dominion</t>
  </si>
  <si>
    <t>doolajob@syr.edu</t>
  </si>
  <si>
    <t xml:space="preserve"> Geovanni</t>
  </si>
  <si>
    <t>gfparra@syr.edu</t>
  </si>
  <si>
    <t xml:space="preserve"> Anthony</t>
  </si>
  <si>
    <t>ampetrie@syr.edu</t>
  </si>
  <si>
    <t xml:space="preserve"> Amlan</t>
  </si>
  <si>
    <t>ampradha@syr.edu</t>
  </si>
  <si>
    <t xml:space="preserve"> David</t>
  </si>
  <si>
    <t>drakotoa@syr.edu</t>
  </si>
  <si>
    <t xml:space="preserve"> Mallika</t>
  </si>
  <si>
    <t>musaikhe@syr.edu</t>
  </si>
  <si>
    <t>msnow03@syr.edu</t>
  </si>
  <si>
    <t xml:space="preserve"> Nandini</t>
  </si>
  <si>
    <t>nsundare@syr.edu</t>
  </si>
  <si>
    <t xml:space="preserve"> Javari</t>
  </si>
  <si>
    <t>jthoma62@syr.edu</t>
  </si>
  <si>
    <t xml:space="preserve"> Timasco</t>
  </si>
  <si>
    <t>mvthongc@syr.edu</t>
  </si>
  <si>
    <t xml:space="preserve"> Zimuzo</t>
  </si>
  <si>
    <t>zsudedib@syr.edu</t>
  </si>
  <si>
    <t xml:space="preserve"> Arina</t>
  </si>
  <si>
    <t>avardany@syr.edu</t>
  </si>
  <si>
    <t xml:space="preserve"> Cesar</t>
  </si>
  <si>
    <t>cevilleg@syr.edu</t>
  </si>
  <si>
    <t xml:space="preserve"> Joseph</t>
  </si>
  <si>
    <t>jjwaclaw@syr.edu</t>
  </si>
  <si>
    <t xml:space="preserve"> Samantha</t>
  </si>
  <si>
    <t>smweir@syr.edu</t>
  </si>
  <si>
    <t xml:space="preserve"> Daniel</t>
  </si>
  <si>
    <t>dzwhelan@syr.edu</t>
  </si>
  <si>
    <t xml:space="preserve"> Naomi</t>
  </si>
  <si>
    <t>nlyokoo@syr.edu</t>
  </si>
  <si>
    <t xml:space="preserve"> Yunya</t>
  </si>
  <si>
    <t>yzhou70@syr.edu</t>
  </si>
  <si>
    <t xml:space="preserve"> peter</t>
  </si>
  <si>
    <t>zcheng05@syr.edu</t>
  </si>
  <si>
    <t>Full Name</t>
  </si>
  <si>
    <t>Question ID</t>
  </si>
  <si>
    <t>Question</t>
  </si>
  <si>
    <t>Answer</t>
  </si>
  <si>
    <t>Possible Points</t>
  </si>
  <si>
    <t>Auto Score</t>
  </si>
  <si>
    <t>Manual Score</t>
  </si>
  <si>
    <t>Grading Status</t>
  </si>
  <si>
    <t>Dene' Gordon</t>
  </si>
  <si>
    <t xml:space="preserve">I decline to participate. If your answer is True, then you do not need to go further.Otherwise, select False and continue. </t>
  </si>
  <si>
    <t>Please identify (by name) which team member(s) DID NOT fully participate in the In-Class Assignments.</t>
  </si>
  <si>
    <t>&lt;Unanswered&gt;</t>
  </si>
  <si>
    <t>Please identify (by name) which team member(s) DID NOT fully participate in group Homework assignments.</t>
  </si>
  <si>
    <t>Please identify (by name) which team member(s) DID NOT fully participate in Midterm Presentation Development, or who were just difficult to get to participate.</t>
  </si>
  <si>
    <t>Please identify (by name) which team member(s) DID NOT fully participate in Final Presentation Development, or who were just difficult to get to participate.</t>
  </si>
  <si>
    <t>Please identify (by name) which team member(s) DID NOT fully participate in the required weekly meetings, or were just difficult to communicate with .</t>
  </si>
  <si>
    <t>General Comments and Observations about the Group</t>
  </si>
  <si>
    <t>Additional Content</t>
  </si>
  <si>
    <t>Derek Gonzalez</t>
  </si>
  <si>
    <t>N/A</t>
  </si>
  <si>
    <t>Jacob Manhardt</t>
  </si>
  <si>
    <t>Sebastian was definitely the group leader during the end of the semester. He did lots of outside work to help us out. There were times were it was difficult to get on call with everyone. Sometimes it would just be Sebastian, Jason, and me. I tried my best to communicate wherever there was confusion/whenever I worked on a part or what I was going to work on. I feel like at times, I did not know if Jacob would join the calls or what he was working on.</t>
  </si>
  <si>
    <t>Yunya Zhou</t>
  </si>
  <si>
    <t>peter cheng</t>
  </si>
  <si>
    <t xml:space="preserve">Yun ya zhou, zheng xu an </t>
  </si>
  <si>
    <t>yun ya zhou, zheng xu an</t>
  </si>
  <si>
    <t>its usuallt me and han le doing 90% of the work, and the rest of the group member just ghost us</t>
  </si>
  <si>
    <t>Runnan Li</t>
  </si>
  <si>
    <t>Aleksa Ivkovic</t>
  </si>
  <si>
    <t>Jason Cruz</t>
  </si>
  <si>
    <t>I think everyone did there part for the most part</t>
  </si>
  <si>
    <t>Alexander Hai</t>
  </si>
  <si>
    <t>Nathan Brekke</t>
  </si>
  <si>
    <t xml:space="preserve">Nobody, everyone participated </t>
  </si>
  <si>
    <t>Nobody, everyone participated&amp;nbsp;</t>
  </si>
  <si>
    <t>I felt that we worked well together. We did a good job of managing different group members time constraints and other commitments. We worked both remotely and in persona and I was very happy with everyone's commitment to the project and overall very proud of the work we produced, especially the presentations.</t>
  </si>
  <si>
    <t>Aicha Gory</t>
  </si>
  <si>
    <t>Kyle, Raychel</t>
  </si>
  <si>
    <t>Raychel, Kyle</t>
  </si>
  <si>
    <t>Working with my group this semester was definitely challenging. Communication was a major issue since some group members took a long time to respond, which made it hard to stay on track. On top of that, Kyle and Raychel often waited until the last minute to work on their parts of the project, even though we had all agreed to finish things earlier. This made it stressful for the rest of us to pull everything together in time.Honestly, I don't think I would want to work with the same group under this kind of dynamic again. Moving forward, I’ve learned how important it is to set clear expectations from the start and make sure everyone is held accountable for their contributions.</t>
  </si>
  <si>
    <t>Raychel Hernandez-Jones</t>
  </si>
  <si>
    <t>Andrew Snow</t>
  </si>
  <si>
    <t>I asked several times how I was able to participate more in our group and was not given the opportunity to, so I don't want to be penalized if it looks like less work was done on my part.</t>
  </si>
  <si>
    <t>Amlan Pradhan</t>
  </si>
  <si>
    <t>Kayla Cedeno</t>
  </si>
  <si>
    <t xml:space="preserve">N/A </t>
  </si>
  <si>
    <t>Raychel and Kyle</t>
  </si>
  <si>
    <t>Mostly Aicha and I doing the work; when the other members did work its only because we had to beg them to.</t>
  </si>
  <si>
    <t>Dominion Olajobi</t>
  </si>
  <si>
    <t>Everyone participated and did what was asked of them in our group project from start to finish</t>
  </si>
  <si>
    <t>Akosua Danso</t>
  </si>
  <si>
    <t>We all really enjoyed the project and our ideas! I think the team reports messed up our flow a lot, previously in the team contract we were allowed to say when we would plan to meet, but the team reports sorta messed that up and forced us to meet even when we didn't even have time to meet due to other classes, alongside with a lack of real understanding of how the team reports should actually look like until the end, I think the team report is gonna really not reflect how well we did on the project.</t>
  </si>
  <si>
    <t>Han Le</t>
  </si>
  <si>
    <t>None</t>
  </si>
  <si>
    <t>Zhengxu An</t>
  </si>
  <si>
    <t>Isaiah Hollensworth-Wooten</t>
  </si>
  <si>
    <t>&lt;p dir="ltr" style="text-align: left;"&gt;&lt;span style="color: rgb(0,0,0);"&gt;David Rakotoarivony&amp;nbsp;and Dominion Olajobi&lt;/span&gt;&lt;/p&gt;&lt;br&gt;&lt;br&gt;&lt;br&gt;&lt;br&gt;</t>
  </si>
  <si>
    <t>n/a</t>
  </si>
  <si>
    <t xml:space="preserve">As a group, we definitely needed to meet more frequently.  I think not everyone coming to class also played a larger part in that </t>
  </si>
  <si>
    <t>Spencer Evans-Cole</t>
  </si>
  <si>
    <t>&lt;span style="color: rgb(0,0,0);"&gt;Nandini Sundaresan​&lt;/span&gt;</t>
  </si>
  <si>
    <t>&lt;span style="color: rgb(0,0,0);"&gt;Samantha Weir, Nandini Sundaresan&lt;/span&gt;</t>
  </si>
  <si>
    <t>Daniel Whelan and I worked together to complete this project, but Nandini and Samantha never took the initiative to contribute. For the final project, we had to tell them what CRC cards and sequences to do, and they did not make any meaningful contributions. I would not like to work with this group next semester.</t>
  </si>
  <si>
    <t>Annica Dubert</t>
  </si>
  <si>
    <t>Evan Espina</t>
  </si>
  <si>
    <t xml:space="preserve">My group worked together well and were able to get work done and submitted on time. </t>
  </si>
  <si>
    <t>Niloy Basak</t>
  </si>
  <si>
    <t>Everyone did participate overall but I did find myself having to contribute more than initially expected. Whereas in a completely even environment everyone would be doing about a third of the work, I found myself doing closer to 45%. I am considering being part of a different group next semester due to this.</t>
  </si>
  <si>
    <t>Samantha Weir</t>
  </si>
  <si>
    <t>Nathan Czarnecki</t>
  </si>
  <si>
    <t>Nick was absent one class but participated well in all other activities</t>
  </si>
  <si>
    <t>Esther Chang</t>
  </si>
  <si>
    <t>I believe my group worked well together thanks to our group leader, Anthony. Anthony helped us out a lot with organization and punctuality as well as distributing the work.</t>
  </si>
  <si>
    <t>Daniel Whelan</t>
  </si>
  <si>
    <t>Nandini Sundaresan</t>
  </si>
  <si>
    <t>Nandini Sundaresan, Sam Weir</t>
  </si>
  <si>
    <t>Nan and Sam did fair work when instructed, were reluctant to ask questions on topics when it became closer to the presentation deadline</t>
  </si>
  <si>
    <t>Kelly Geiwitz</t>
  </si>
  <si>
    <t>We had a similar mentality as a group and developed a working system that worked excellently despite our schedules. Everyone upheld the pledges that we made in the team agreement at the beginning of the semester. Everyone was able to help provide support through advice or instruction to fill in technical gaps of knowledge. Together, we crafted a project that we were all invested in the idea for. Although if I had known we would be giving up the project next semester, I feel we would have made different design decisions to make the project open to a broader, less niche audience.</t>
  </si>
  <si>
    <t>Mallika S</t>
  </si>
  <si>
    <t>none</t>
  </si>
  <si>
    <t>alisha was hard to communicate with for the group meetings and it took a lot of effort to get her to participate in some weekly meetings at times</t>
  </si>
  <si>
    <t>Naomi was nice to work with and helpful. alisha was hard to communicate with because she'd say it's hard for her to show up to some of the meetings, and i always tried to ask her how we can split up the work but it was difficult to effectively communicate with her and i always felt at more ease trying to discuss things with naomi or to get help from naomi since alisha was not responsive when i tried to reach out to her to work as a team and she'd do stuff on her own. naomi was much more helpful and understanding when i was struggling.</t>
  </si>
  <si>
    <t>Pui Yi Christine Hung</t>
  </si>
  <si>
    <t>Aren Gharibian</t>
  </si>
  <si>
    <t>Brunon Kaminski</t>
  </si>
  <si>
    <t>great group to work with and amazing hardworking people.</t>
  </si>
  <si>
    <t>Sebastian Barahona-Gonzalez</t>
  </si>
  <si>
    <t>Jacob Manhardt, Runnan Li</t>
  </si>
  <si>
    <t>Some of my team just didn't really want to put the work in. I made the class and structure diagrams, made the individual diagrams first so they could see how they looked and worked and even setup their slides in the powerpoint and they didn't record, especially the midterm presentation. The day of the final I was telling them they needed to finish their diagrams and do the recordings for their parts and they told me they were working on them but still took until the day after to submit their parts.</t>
  </si>
  <si>
    <t>Emiliano Franco Leon</t>
  </si>
  <si>
    <t>Nicholas Davis</t>
  </si>
  <si>
    <t>This team project had a lot of steps and it was a long process to complete. Throughout the project, my team was very communicative and completed the requirements they needed to between each meeting. During the midterm presentation, we had a very long meeting session where Nicholas Davis was unable to attend due to him leaving earlier than expected. He completed his work before the meeting happened, and recorded his part on time (so his absence did not affect the team). For the final presentation, we had a similar "issue" (not really since both of them were working remotely through Zoom) but now with &lt;span style="color: rgb(0,0,0);"&gt;Dené Gordon. Both of them being absent on this final 6-8 hour meeting to finish and polish the presentation did not harm the project at all, and they were very communicative throughout the whole meeting remotely.&lt;/span&gt;&lt;span style="color: rgb(0,0,0);"&gt;In conclusion, the team worked on what they were told to do, and were present in all the meetings except for the other two cases stated, but they showed up remotely and completed all their tasks assigned. Great team overall!&lt;/span&gt;</t>
  </si>
  <si>
    <t>Nicholas Chopliani</t>
  </si>
  <si>
    <t>Everyone did a really good job!</t>
  </si>
  <si>
    <t>Yohaan Abraham</t>
  </si>
  <si>
    <t>No complaints</t>
  </si>
  <si>
    <t>Alisha Hassan</t>
  </si>
  <si>
    <t>I think our group worked very well together.</t>
  </si>
  <si>
    <t>Brianna Anthony</t>
  </si>
  <si>
    <t>Richard Ho</t>
  </si>
  <si>
    <t>I would like to point out that Jason from my group did not fully participate in the midterm presentation. He is the reason as to why we submitted late and also did not contribute to the slides. I would also like to point out that another group member had to input most of his work into VP because he did not have the right version and this late into the semester he has not yet joined our repository.</t>
  </si>
  <si>
    <t>N/A Everyone participated when they attended</t>
  </si>
  <si>
    <t>N/A We all pulled our weight in group homework</t>
  </si>
  <si>
    <t xml:space="preserve">We could not figure out how to do it and ran out of time to turn it in since we were so late past the due date. </t>
  </si>
  <si>
    <t xml:space="preserve">Runnan, Did not do his recordings </t>
  </si>
  <si>
    <t>We had a hard time with this because we did not have formal meetings and would chat over text about what we needed to accomplish by the due dates. So, we did not think we had to fill out the team reports since we did not have formal meetings where we would sit down and talk.</t>
  </si>
  <si>
    <t xml:space="preserve">We had difficulty coordinating meetings and would wait until the last minute to work on everything. We needed to have a more set-in-stone style of working through the project. I felt it was very loose, and we began to be lost and had difficulty digging our way out. Sebastion did a good job getting everyone to work on their portions. I personally am not good with communicating electronically. I am working on it, but I know it is not a strong suit of mine, and I feel like I let my group down by not communicating effectively. I am working on improving communication as I advance through my college career. I appreciate this course; it will help me think deeply about how I make my projects in the future. I plan on using what I have learned in this course to plan a side project over the break to boost my resume. I can not wait to learn to work through agile and new code implementation styles. Thank you again for a great semester, and I can not wait to learn more from you next semester.  </t>
  </si>
  <si>
    <t>Kyle Laylor</t>
  </si>
  <si>
    <t>Sophia Luo</t>
  </si>
  <si>
    <t>Meagan Gonzalez</t>
  </si>
  <si>
    <t xml:space="preserve">Great teamwork and accountability </t>
  </si>
  <si>
    <t>Rahnaya Clarke</t>
  </si>
  <si>
    <t>I didn't have any issues with my group. I think we worked well together and got things done when we needed to. They also helped a lot if I was ever confused.</t>
  </si>
  <si>
    <t>Philippe Daubert</t>
  </si>
  <si>
    <t>Timasco Thongchanh</t>
  </si>
  <si>
    <t xml:space="preserve">I think we worked well. We're all very busy but we got our work done before the deadline and my other teammates were very helpful in going over anything anyone was confused on. Everyone took accountability and we just got along in general. It was a very enjoyable group and I really liked the project we came up with. I really hope we can create our little crafting application next semester and I'm really excited to get into implementation. Again, I think we work really well together. </t>
  </si>
  <si>
    <t>Jialiang Chen</t>
  </si>
  <si>
    <t>I like my group, they are all very engaged in doing their part of the project.</t>
  </si>
  <si>
    <t>Geovanni Parra</t>
  </si>
  <si>
    <t xml:space="preserve">All Team Members particiapted in class during in class assignments </t>
  </si>
  <si>
    <t xml:space="preserve">All team members did their part in group homework assignments </t>
  </si>
  <si>
    <t>Everyone did their equal share in the presentation and in the creation of the midterm presentation development</t>
  </si>
  <si>
    <t xml:space="preserve">All group members participated and gave their equal share in the development of the final presentation </t>
  </si>
  <si>
    <t xml:space="preserve">Everyone meet in all group meetings and were good with communicating with </t>
  </si>
  <si>
    <t>The group worked great with only having three members we equally put in our 100% in the assignments assigned</t>
  </si>
  <si>
    <t>Andrew Champagne Jr</t>
  </si>
  <si>
    <t>Javari Thomas</t>
  </si>
  <si>
    <t>Although all members participated, one member Jason Cruz would wait last minute to complete items causing late submission. Even when I gave constant reminders to complete the item.</t>
  </si>
  <si>
    <t>Zimuzo Udedibia</t>
  </si>
  <si>
    <t>Our group is just fine and each member is reliable.</t>
  </si>
  <si>
    <t>&lt;p&gt;Our group is just fine and each member is reliable.&lt;/p&gt;</t>
  </si>
  <si>
    <t>Arina Vardanyan</t>
  </si>
  <si>
    <t xml:space="preserve">My group was very hardworking and nice. </t>
  </si>
  <si>
    <t>Ziven Bello</t>
  </si>
  <si>
    <t>Lead didn't really push for working on the mid term and final projects until the last week to few days. Projects ended up coming down to the wire. Needed to ask a few times for any plan to be set. Communication on progress was lacking overall.</t>
  </si>
  <si>
    <t>Anthony Petrie</t>
  </si>
  <si>
    <t xml:space="preserve">As leader, I found scheduling and management quite difficult to handle. It's my first time doing a project in a manager position. I tried to hold accountability though so my group wouldn't have to stress too much about the projects and homeworks. This did however come at the cost of my own mental health, as I would often skip meals and sleep during projects to ensure they were delivered on time. &lt;br&gt;That being said, my group worked and they worked well from my observations. </t>
  </si>
  <si>
    <t>Peeal Islam</t>
  </si>
  <si>
    <t>All of our team members participate in the in-class assignment.</t>
  </si>
  <si>
    <t>All of our team members participate in the group Homework and everyone was very coperative to each other</t>
  </si>
  <si>
    <t>All of our team members fully participate in the Midterm Presentation Development and everyone was very coperative to each other</t>
  </si>
  <si>
    <t>All of our team members fully participate in the Final Presentation Development and everyone was very coperative to each other</t>
  </si>
  <si>
    <t>All of our team members fully participate in the required weekly meetings and everyone was very coperative to each other</t>
  </si>
  <si>
    <t>Everyone in the team was cooperative, engaged, and contributed positively to the project, making it a successful and enjoyable collaboration</t>
  </si>
  <si>
    <t>Cesar Villegas Taillefer</t>
  </si>
  <si>
    <t>Group Code</t>
  </si>
  <si>
    <t>Name</t>
  </si>
  <si>
    <t>Group Set</t>
  </si>
  <si>
    <t>S,Mallika</t>
  </si>
  <si>
    <t>CIS453_Group_01</t>
  </si>
  <si>
    <t>CIS453</t>
  </si>
  <si>
    <t>Hassan,Alisha</t>
  </si>
  <si>
    <t>Yokoo,Naomi</t>
  </si>
  <si>
    <t>Whelan,Daniel</t>
  </si>
  <si>
    <t>CIS453_Group_02</t>
  </si>
  <si>
    <t>Weir,Samantha</t>
  </si>
  <si>
    <t>Sundaresan,Nandini</t>
  </si>
  <si>
    <t>Evans-Cole,Spencer</t>
  </si>
  <si>
    <t>Dennen,Leon</t>
  </si>
  <si>
    <t>CIS453_Group_03</t>
  </si>
  <si>
    <t>Hollensworth-Wooten,Isaiah</t>
  </si>
  <si>
    <t>Rakotoarivony,David</t>
  </si>
  <si>
    <t>Olajobi,Dominion</t>
  </si>
  <si>
    <t>Daubert,Philippe</t>
  </si>
  <si>
    <t>CIS453_Group_04</t>
  </si>
  <si>
    <t>Hai,Alexander</t>
  </si>
  <si>
    <t>Ivkovic,Aleksa</t>
  </si>
  <si>
    <t>Villegas Taillefer,Cesar</t>
  </si>
  <si>
    <t>Thongchanh,Timasco</t>
  </si>
  <si>
    <t>CIS453_Group_05</t>
  </si>
  <si>
    <t>Gonzalez,Meagan</t>
  </si>
  <si>
    <t>Danso,Akosua</t>
  </si>
  <si>
    <t>Geiwitz,Kelly</t>
  </si>
  <si>
    <t>Espina,Evan</t>
  </si>
  <si>
    <t>CIS453_Group_06</t>
  </si>
  <si>
    <t>Udedibia,Zimuzo</t>
  </si>
  <si>
    <t>Chopliani,Nicholas</t>
  </si>
  <si>
    <t>Czarnecki,Nathan</t>
  </si>
  <si>
    <t>Gharibian,Aren</t>
  </si>
  <si>
    <t>CIS453_Group_07</t>
  </si>
  <si>
    <t>Hung,Pui Yi Christine</t>
  </si>
  <si>
    <t>Pradhan,Amlan</t>
  </si>
  <si>
    <t>Chen,Jialiang</t>
  </si>
  <si>
    <t>Luo,Sophia</t>
  </si>
  <si>
    <t>CIS453_Group_08</t>
  </si>
  <si>
    <t>Champagne Jr,Andrew</t>
  </si>
  <si>
    <t>Snow,Andrew</t>
  </si>
  <si>
    <t>Gory,Aicha</t>
  </si>
  <si>
    <t>CIS453_Group_09</t>
  </si>
  <si>
    <t>Laylor,Kyle</t>
  </si>
  <si>
    <t>Cedeno,Kayla</t>
  </si>
  <si>
    <t>Hernandez-Jones,Raychel</t>
  </si>
  <si>
    <t>Gordon,Dene'</t>
  </si>
  <si>
    <t>CIS453_Group_10</t>
  </si>
  <si>
    <t>Brekke,Nathan</t>
  </si>
  <si>
    <t>Davis,Nicholas</t>
  </si>
  <si>
    <t>Franco Leon,Emiliano</t>
  </si>
  <si>
    <t>Barahona-Gonzalez,Sebastian</t>
  </si>
  <si>
    <t>CIS453_Group_11</t>
  </si>
  <si>
    <t>Li,Runnan</t>
  </si>
  <si>
    <t>Manhardt,Jacob</t>
  </si>
  <si>
    <t>Gonzalez,Derek</t>
  </si>
  <si>
    <t>Ho,Richard</t>
  </si>
  <si>
    <t>CIS453_Group_12</t>
  </si>
  <si>
    <t>Bagcal,Janjay</t>
  </si>
  <si>
    <t>Thomas,Javari</t>
  </si>
  <si>
    <t>Cruz,Jason</t>
  </si>
  <si>
    <t>Petrie,Anthony</t>
  </si>
  <si>
    <t>CIS453_Group_13</t>
  </si>
  <si>
    <t>Bello,Ziven</t>
  </si>
  <si>
    <t>Chang,Esther</t>
  </si>
  <si>
    <t>Azumah,Fiona</t>
  </si>
  <si>
    <t>Dubert,Annica</t>
  </si>
  <si>
    <t>CIS453_Group_14</t>
  </si>
  <si>
    <t>Clarke,Rahnaya</t>
  </si>
  <si>
    <t>Anthony,Brianna</t>
  </si>
  <si>
    <t>cheng,peter</t>
  </si>
  <si>
    <t>CIS453_Group_15</t>
  </si>
  <si>
    <t>Zhou,Yunya</t>
  </si>
  <si>
    <t>Le,Han</t>
  </si>
  <si>
    <t>An,Zhengxu</t>
  </si>
  <si>
    <t>Islam,Peeal</t>
  </si>
  <si>
    <t>CIS453_Group_16</t>
  </si>
  <si>
    <t>Basak,Niloy</t>
  </si>
  <si>
    <t>Abraham,Yohaan</t>
  </si>
  <si>
    <t>Kaminski,Brunon</t>
  </si>
  <si>
    <t>CIS453_Group_17</t>
  </si>
  <si>
    <t>Vardanyan,Arina</t>
  </si>
  <si>
    <t>Parra,Geovanni</t>
  </si>
  <si>
    <t>Group</t>
  </si>
  <si>
    <t>Take-Aways</t>
  </si>
  <si>
    <r>
      <t xml:space="preserve">We all really enjoyed the project and our ideas! I think the team reports messed up our flow a lot, previously in the team contract we were allowed to say when we would plan to meet, but the team reports sorta messed that up and forced us to meet even when we didn't even have time to meet due to other classes, </t>
    </r>
    <r>
      <rPr>
        <b/>
        <sz val="11"/>
        <color rgb="FFFF0000"/>
        <rFont val="Aptos Narrow"/>
        <family val="2"/>
        <scheme val="minor"/>
      </rPr>
      <t>alongside with a lack of real understanding of how the team reports should actually look like until the end, I think the team report is gonna really not reflect how well we did on the project.</t>
    </r>
  </si>
  <si>
    <t>bonus for attending all classes</t>
  </si>
  <si>
    <t>Attendance Credit</t>
  </si>
  <si>
    <t>Individual Assignments</t>
  </si>
  <si>
    <t>Team Assignments</t>
  </si>
  <si>
    <t>Team Midterm Presentation</t>
  </si>
  <si>
    <t>Team Final Presentation</t>
  </si>
  <si>
    <t>Attendance</t>
  </si>
  <si>
    <t>Quizzes/Activities/Surveys</t>
  </si>
  <si>
    <t>Class Exercise 3 - CRC Cards for Group Actions [Total Pts: 100 Score] |3115052</t>
  </si>
  <si>
    <t>Final Grade</t>
  </si>
  <si>
    <t>Letter Grade</t>
  </si>
  <si>
    <t>Raw</t>
  </si>
  <si>
    <t>F</t>
  </si>
  <si>
    <t>D</t>
  </si>
  <si>
    <t>C-</t>
  </si>
  <si>
    <t>C</t>
  </si>
  <si>
    <t>C+</t>
  </si>
  <si>
    <t>B-</t>
  </si>
  <si>
    <t>B</t>
  </si>
  <si>
    <t>B+</t>
  </si>
  <si>
    <t>A-</t>
  </si>
  <si>
    <t>A</t>
  </si>
  <si>
    <t>Edge Adjust</t>
  </si>
  <si>
    <t>11/24/24
Team Reports [Total Pts: 100 Score] |3107797</t>
  </si>
  <si>
    <t>11/10/24
Team Reports [Total Pts: 100 Score] |3107793</t>
  </si>
  <si>
    <t>11/17/24
Team Reports [Total Pts: 100 Score] |3107795</t>
  </si>
  <si>
    <t>12/01/24
Team Reports [Total Pts: 100 Score] |3107801</t>
  </si>
  <si>
    <t>12/08/24
Team Reports [Total Pts: 100 Score] |3107803</t>
  </si>
  <si>
    <t>Optional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</si>
</sst>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theme="6" tint="0.39997558519241921"/>
        <bgColor indexed="64"/>
      </patternFill>
    </fill>
    <fill>
      <patternFill patternType="solid">
        <fgColor rgb="FF92D050"/>
        <bgColor indexed="64"/>
      </patternFill>
    </fill>
    <fill>
      <patternFill patternType="solid">
        <fgColor theme="5" tint="0.59999389629810485"/>
        <bgColor indexed="64"/>
      </patternFill>
    </fill>
    <fill>
      <patternFill patternType="solid">
        <fgColor theme="3" tint="0.749992370372631"/>
        <bgColor indexed="64"/>
      </patternFill>
    </fill>
    <fill>
      <patternFill patternType="solid">
        <fgColor theme="8" tint="0.79998168889431442"/>
        <bgColor indexed="64"/>
      </patternFill>
    </fill>
    <fill>
      <patternFill patternType="solid">
        <fgColor theme="9"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alignment wrapText="1"/>
    </xf>
    <xf numFmtId="0" fontId="0" fillId="33" borderId="0" xfId="0" applyFill="1" applyAlignment="1">
      <alignment wrapText="1"/>
    </xf>
    <xf numFmtId="0" fontId="0" fillId="34" borderId="0" xfId="0" applyFill="1" applyAlignment="1">
      <alignment wrapText="1"/>
    </xf>
    <xf numFmtId="0" fontId="0" fillId="35" borderId="0" xfId="0" applyFill="1" applyAlignment="1">
      <alignment wrapText="1"/>
    </xf>
    <xf numFmtId="0" fontId="0" fillId="36" borderId="0" xfId="0" applyFill="1" applyAlignment="1">
      <alignment wrapText="1"/>
    </xf>
    <xf numFmtId="0" fontId="0" fillId="37" borderId="0" xfId="0" applyFill="1" applyAlignment="1">
      <alignment wrapText="1"/>
    </xf>
    <xf numFmtId="2" fontId="0" fillId="0" borderId="0" xfId="0" applyNumberFormat="1"/>
    <xf numFmtId="0" fontId="0" fillId="38" borderId="0" xfId="0" applyFill="1" applyAlignment="1">
      <alignment wrapText="1"/>
    </xf>
    <xf numFmtId="0" fontId="0" fillId="39" borderId="0" xfId="0" applyFill="1" applyAlignment="1">
      <alignment wrapText="1"/>
    </xf>
    <xf numFmtId="0" fontId="0" fillId="40" borderId="0" xfId="0" applyFill="1" applyAlignment="1">
      <alignment wrapText="1"/>
    </xf>
    <xf numFmtId="0" fontId="0" fillId="41" borderId="0" xfId="0" applyFill="1" applyAlignment="1">
      <alignment wrapText="1"/>
    </xf>
    <xf numFmtId="0" fontId="0" fillId="0" borderId="1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6BF69-7DAF-42CD-A292-201C012F1035}">
  <sheetPr filterMode="1"/>
  <dimension ref="A1:AP67"/>
  <sheetViews>
    <sheetView tabSelected="1" workbookViewId="0">
      <pane xSplit="5" ySplit="4" topLeftCell="L10" activePane="bottomRight" state="frozen"/>
      <selection pane="topRight" activeCell="F1" sqref="F1"/>
      <selection pane="bottomLeft" activeCell="A5" sqref="A5"/>
      <selection pane="bottomRight" activeCell="R50" sqref="R50"/>
    </sheetView>
  </sheetViews>
  <sheetFormatPr defaultRowHeight="14.5" x14ac:dyDescent="0.35"/>
  <cols>
    <col min="1" max="1" width="21.54296875" bestFit="1" customWidth="1"/>
    <col min="2" max="2" width="13.6328125" bestFit="1" customWidth="1"/>
    <col min="3" max="3" width="19.6328125" bestFit="1" customWidth="1"/>
    <col min="4" max="4" width="9.81640625" bestFit="1" customWidth="1"/>
    <col min="5" max="5" width="16.90625" customWidth="1"/>
    <col min="6" max="6" width="10.81640625" customWidth="1"/>
    <col min="7" max="7" width="12.1796875" customWidth="1"/>
    <col min="8" max="8" width="18.1796875" customWidth="1"/>
    <col min="17" max="17" width="12.7265625" customWidth="1"/>
    <col min="18" max="18" width="14.90625" customWidth="1"/>
    <col min="19" max="19" width="14.36328125" customWidth="1"/>
    <col min="20" max="20" width="14.7265625" customWidth="1"/>
    <col min="26" max="26" width="12.7265625" customWidth="1"/>
    <col min="30" max="30" width="11.81640625" customWidth="1"/>
    <col min="31" max="31" width="8.1796875" customWidth="1"/>
    <col min="32" max="32" width="11.81640625" customWidth="1"/>
    <col min="33" max="33" width="12.6328125" customWidth="1"/>
    <col min="34" max="34" width="12.90625" customWidth="1"/>
    <col min="35" max="35" width="10.6328125" customWidth="1"/>
  </cols>
  <sheetData>
    <row r="1" spans="1:38" x14ac:dyDescent="0.35">
      <c r="F1">
        <v>4</v>
      </c>
      <c r="G1">
        <v>5</v>
      </c>
      <c r="H1">
        <v>10</v>
      </c>
      <c r="I1">
        <v>100</v>
      </c>
      <c r="J1">
        <v>10</v>
      </c>
      <c r="K1">
        <v>10</v>
      </c>
      <c r="L1">
        <v>20</v>
      </c>
      <c r="M1">
        <v>100</v>
      </c>
      <c r="N1">
        <v>10</v>
      </c>
      <c r="O1">
        <v>10</v>
      </c>
      <c r="P1">
        <v>20</v>
      </c>
      <c r="Q1">
        <v>40</v>
      </c>
      <c r="R1">
        <v>100</v>
      </c>
      <c r="S1">
        <v>50</v>
      </c>
      <c r="T1">
        <v>100</v>
      </c>
      <c r="U1">
        <v>100</v>
      </c>
      <c r="V1">
        <v>100</v>
      </c>
      <c r="W1">
        <v>100</v>
      </c>
      <c r="X1">
        <v>100</v>
      </c>
      <c r="Y1">
        <v>100</v>
      </c>
      <c r="Z1">
        <v>100</v>
      </c>
      <c r="AA1">
        <v>80</v>
      </c>
      <c r="AD1">
        <v>0.2</v>
      </c>
      <c r="AE1">
        <v>0.1</v>
      </c>
      <c r="AF1">
        <v>0.2</v>
      </c>
      <c r="AG1">
        <v>0.15</v>
      </c>
      <c r="AH1">
        <v>0.2</v>
      </c>
      <c r="AI1">
        <v>0.15</v>
      </c>
    </row>
    <row r="2" spans="1:38" x14ac:dyDescent="0.35">
      <c r="X2" t="s">
        <v>630</v>
      </c>
    </row>
    <row r="3" spans="1:38" s="1" customFormat="1" ht="157" customHeight="1" x14ac:dyDescent="0.35">
      <c r="A3" s="1" t="s">
        <v>0</v>
      </c>
      <c r="B3" s="1" t="s">
        <v>1</v>
      </c>
      <c r="C3" s="1" t="s">
        <v>2</v>
      </c>
      <c r="D3" s="1" t="s">
        <v>3</v>
      </c>
      <c r="E3" s="1" t="s">
        <v>599</v>
      </c>
      <c r="F3" s="8" t="s">
        <v>4</v>
      </c>
      <c r="G3" s="8" t="s">
        <v>8</v>
      </c>
      <c r="H3" s="8" t="s">
        <v>19</v>
      </c>
      <c r="I3" s="8" t="s">
        <v>9</v>
      </c>
      <c r="J3" s="8" t="s">
        <v>5</v>
      </c>
      <c r="K3" s="8" t="s">
        <v>7</v>
      </c>
      <c r="L3" s="8" t="s">
        <v>12</v>
      </c>
      <c r="M3" s="8" t="s">
        <v>610</v>
      </c>
      <c r="N3" s="9" t="s">
        <v>10</v>
      </c>
      <c r="O3" s="9" t="s">
        <v>6</v>
      </c>
      <c r="P3" s="9" t="s">
        <v>13</v>
      </c>
      <c r="Q3" s="9" t="s">
        <v>14</v>
      </c>
      <c r="R3" s="9" t="s">
        <v>15</v>
      </c>
      <c r="S3" s="9" t="s">
        <v>17</v>
      </c>
      <c r="T3" s="10" t="s">
        <v>11</v>
      </c>
      <c r="U3" s="10" t="s">
        <v>626</v>
      </c>
      <c r="V3" s="10" t="s">
        <v>627</v>
      </c>
      <c r="W3" s="10" t="s">
        <v>625</v>
      </c>
      <c r="X3" s="10" t="s">
        <v>628</v>
      </c>
      <c r="Y3" s="10" t="s">
        <v>629</v>
      </c>
      <c r="Z3" s="11" t="s">
        <v>16</v>
      </c>
      <c r="AA3" s="4" t="s">
        <v>18</v>
      </c>
      <c r="AD3" s="9" t="s">
        <v>604</v>
      </c>
      <c r="AE3" s="8" t="s">
        <v>609</v>
      </c>
      <c r="AF3" s="10" t="s">
        <v>605</v>
      </c>
      <c r="AG3" s="11" t="s">
        <v>606</v>
      </c>
      <c r="AH3" s="4" t="s">
        <v>607</v>
      </c>
      <c r="AI3" s="1" t="s">
        <v>608</v>
      </c>
      <c r="AJ3" s="1" t="s">
        <v>624</v>
      </c>
      <c r="AK3" s="1" t="s">
        <v>611</v>
      </c>
      <c r="AL3" s="1" t="s">
        <v>612</v>
      </c>
    </row>
    <row r="4" spans="1:38" s="1" customFormat="1" x14ac:dyDescent="0.35"/>
    <row r="5" spans="1:38" hidden="1" x14ac:dyDescent="0.35">
      <c r="A5" t="s">
        <v>20</v>
      </c>
      <c r="B5" t="s">
        <v>21</v>
      </c>
      <c r="C5" t="s">
        <v>22</v>
      </c>
      <c r="D5">
        <v>374065381</v>
      </c>
      <c r="E5" t="str">
        <f>_xlfn.XLOOKUP(D5,Groups!D:D,Groups!C:C)</f>
        <v>CIS453_Group_16</v>
      </c>
      <c r="F5">
        <v>4</v>
      </c>
      <c r="G5">
        <v>5</v>
      </c>
      <c r="H5">
        <v>10</v>
      </c>
      <c r="I5">
        <v>100</v>
      </c>
      <c r="J5">
        <v>10</v>
      </c>
      <c r="K5">
        <v>10</v>
      </c>
      <c r="L5">
        <v>20</v>
      </c>
      <c r="M5">
        <v>100</v>
      </c>
      <c r="N5">
        <v>10</v>
      </c>
      <c r="O5">
        <v>10</v>
      </c>
      <c r="P5">
        <v>20</v>
      </c>
      <c r="Q5">
        <v>32</v>
      </c>
      <c r="R5">
        <v>80</v>
      </c>
      <c r="S5">
        <v>50</v>
      </c>
      <c r="T5">
        <v>88.75</v>
      </c>
      <c r="U5">
        <v>20</v>
      </c>
      <c r="V5">
        <v>100</v>
      </c>
      <c r="W5">
        <v>100</v>
      </c>
      <c r="X5">
        <v>100</v>
      </c>
      <c r="Y5">
        <v>95</v>
      </c>
      <c r="Z5">
        <v>74</v>
      </c>
      <c r="AA5">
        <v>53</v>
      </c>
      <c r="AD5" s="7">
        <f t="shared" ref="AD5:AD36" si="0">SUM(N5:S5)/SUM($N$1:$S$1)*100*$AD$1</f>
        <v>17.565217391304351</v>
      </c>
      <c r="AE5" s="7">
        <f t="shared" ref="AE5:AE36" si="1">SUM(F5:M5)/SUM($F$1:$M$1)*100*$AE$1</f>
        <v>10</v>
      </c>
      <c r="AF5" s="7">
        <f t="shared" ref="AF5:AF36" si="2">SUM(T5:Y5)/SUM($T$1,$U$1,$V$1,$W$1,$Y$1)*100*$AF$1</f>
        <v>20.150000000000002</v>
      </c>
      <c r="AG5" s="7">
        <f t="shared" ref="AG5:AG36" si="3">SUM(Z5)/SUM($Z$1)*100*$AG$1</f>
        <v>11.1</v>
      </c>
      <c r="AH5" s="7">
        <f t="shared" ref="AH5:AH36" si="4">SUM(AA5)/SUM($AA$1)*100*$AH$1</f>
        <v>13.25</v>
      </c>
      <c r="AI5" s="7">
        <f>_xlfn.XLOOKUP(C5,Attendance!C:C,Attendance!AM:AM)*$AI$1</f>
        <v>13.5</v>
      </c>
      <c r="AJ5">
        <v>0.25</v>
      </c>
      <c r="AK5" s="7">
        <f t="shared" ref="AK5:AK36" si="5">SUM(AD5:AJ5)</f>
        <v>85.815217391304344</v>
      </c>
      <c r="AL5" t="str">
        <f t="shared" ref="AL5:AL36" si="6">LOOKUP(AK5,$AN$19:$AN$28,$AO$19:$AO$28)</f>
        <v>B</v>
      </c>
    </row>
    <row r="6" spans="1:38" hidden="1" x14ac:dyDescent="0.35">
      <c r="A6" t="s">
        <v>23</v>
      </c>
      <c r="B6" t="s">
        <v>24</v>
      </c>
      <c r="C6" t="s">
        <v>25</v>
      </c>
      <c r="D6">
        <v>930853356</v>
      </c>
      <c r="E6" t="str">
        <f>_xlfn.XLOOKUP(D6,Groups!D:D,Groups!C:C)</f>
        <v>CIS453_Group_15</v>
      </c>
      <c r="F6">
        <v>4</v>
      </c>
      <c r="G6">
        <v>5</v>
      </c>
      <c r="H6">
        <v>10</v>
      </c>
      <c r="I6">
        <v>80</v>
      </c>
      <c r="J6">
        <v>10</v>
      </c>
      <c r="K6">
        <v>10</v>
      </c>
      <c r="L6">
        <v>19.5</v>
      </c>
      <c r="M6">
        <v>70</v>
      </c>
      <c r="N6">
        <v>8</v>
      </c>
      <c r="O6">
        <v>10</v>
      </c>
      <c r="P6">
        <v>20</v>
      </c>
      <c r="Q6">
        <v>38</v>
      </c>
      <c r="R6">
        <v>75</v>
      </c>
      <c r="S6">
        <v>24.37</v>
      </c>
      <c r="T6">
        <v>82.75</v>
      </c>
      <c r="U6">
        <v>50</v>
      </c>
      <c r="V6">
        <v>100</v>
      </c>
      <c r="W6">
        <v>100</v>
      </c>
      <c r="X6">
        <v>100</v>
      </c>
      <c r="Y6">
        <v>100</v>
      </c>
      <c r="Z6">
        <v>72</v>
      </c>
      <c r="AA6">
        <v>75</v>
      </c>
      <c r="AD6" s="7">
        <f t="shared" si="0"/>
        <v>15.249565217391305</v>
      </c>
      <c r="AE6" s="7">
        <f t="shared" si="1"/>
        <v>8.0501930501930499</v>
      </c>
      <c r="AF6" s="7">
        <f t="shared" si="2"/>
        <v>21.31</v>
      </c>
      <c r="AG6" s="7">
        <f t="shared" si="3"/>
        <v>10.799999999999999</v>
      </c>
      <c r="AH6" s="7">
        <f t="shared" si="4"/>
        <v>18.75</v>
      </c>
      <c r="AI6" s="7">
        <f>_xlfn.XLOOKUP(C6,Attendance!C:C,Attendance!AM:AM)*$AI$1</f>
        <v>16.5</v>
      </c>
      <c r="AJ6">
        <v>0.25</v>
      </c>
      <c r="AK6" s="7">
        <f t="shared" si="5"/>
        <v>90.909758267584351</v>
      </c>
      <c r="AL6" t="str">
        <f t="shared" si="6"/>
        <v>A-</v>
      </c>
    </row>
    <row r="7" spans="1:38" hidden="1" x14ac:dyDescent="0.35">
      <c r="A7" t="s">
        <v>26</v>
      </c>
      <c r="B7" t="s">
        <v>27</v>
      </c>
      <c r="C7" t="s">
        <v>28</v>
      </c>
      <c r="D7">
        <v>319357124</v>
      </c>
      <c r="E7" t="str">
        <f>_xlfn.XLOOKUP(D7,Groups!D:D,Groups!C:C)</f>
        <v>CIS453_Group_14</v>
      </c>
      <c r="F7">
        <v>4</v>
      </c>
      <c r="G7">
        <v>5</v>
      </c>
      <c r="H7">
        <v>10</v>
      </c>
      <c r="I7">
        <v>100</v>
      </c>
      <c r="J7">
        <v>10</v>
      </c>
      <c r="K7">
        <v>10</v>
      </c>
      <c r="L7">
        <v>20</v>
      </c>
      <c r="M7">
        <v>100</v>
      </c>
      <c r="N7">
        <v>10</v>
      </c>
      <c r="O7">
        <v>10</v>
      </c>
      <c r="P7">
        <v>20</v>
      </c>
      <c r="Q7">
        <v>30</v>
      </c>
      <c r="R7">
        <v>100</v>
      </c>
      <c r="S7">
        <v>46.87</v>
      </c>
      <c r="T7">
        <v>90</v>
      </c>
      <c r="U7">
        <v>50</v>
      </c>
      <c r="V7">
        <v>100</v>
      </c>
      <c r="W7">
        <v>100</v>
      </c>
      <c r="X7">
        <v>100</v>
      </c>
      <c r="Y7">
        <v>75</v>
      </c>
      <c r="Z7">
        <v>100</v>
      </c>
      <c r="AA7">
        <v>80</v>
      </c>
      <c r="AD7" s="7">
        <f t="shared" si="0"/>
        <v>18.858260869565218</v>
      </c>
      <c r="AE7" s="7">
        <f t="shared" si="1"/>
        <v>10</v>
      </c>
      <c r="AF7" s="7">
        <f t="shared" si="2"/>
        <v>20.6</v>
      </c>
      <c r="AG7" s="7">
        <f t="shared" si="3"/>
        <v>15</v>
      </c>
      <c r="AH7" s="7">
        <f t="shared" si="4"/>
        <v>20</v>
      </c>
      <c r="AI7" s="7">
        <f>_xlfn.XLOOKUP(C7,Attendance!C:C,Attendance!AM:AM)*$AI$1</f>
        <v>15</v>
      </c>
      <c r="AJ7">
        <v>0.25</v>
      </c>
      <c r="AK7" s="7">
        <f t="shared" si="5"/>
        <v>99.708260869565223</v>
      </c>
      <c r="AL7" t="str">
        <f t="shared" si="6"/>
        <v>A</v>
      </c>
    </row>
    <row r="8" spans="1:38" hidden="1" x14ac:dyDescent="0.35">
      <c r="A8" t="s">
        <v>29</v>
      </c>
      <c r="B8" t="s">
        <v>30</v>
      </c>
      <c r="C8" t="s">
        <v>31</v>
      </c>
      <c r="D8">
        <v>572825297</v>
      </c>
      <c r="E8" t="str">
        <f>_xlfn.XLOOKUP(D8,Groups!D:D,Groups!C:C)</f>
        <v>CIS453_Group_13</v>
      </c>
      <c r="F8">
        <v>4</v>
      </c>
      <c r="G8">
        <v>5</v>
      </c>
      <c r="H8">
        <v>0</v>
      </c>
      <c r="I8">
        <v>60</v>
      </c>
      <c r="J8">
        <v>10</v>
      </c>
      <c r="K8">
        <v>10</v>
      </c>
      <c r="L8">
        <v>18</v>
      </c>
      <c r="M8">
        <v>100</v>
      </c>
      <c r="N8">
        <v>10</v>
      </c>
      <c r="O8">
        <v>10</v>
      </c>
      <c r="P8">
        <v>20</v>
      </c>
      <c r="Q8">
        <v>40</v>
      </c>
      <c r="R8">
        <v>100</v>
      </c>
      <c r="S8">
        <v>50</v>
      </c>
      <c r="T8">
        <v>89</v>
      </c>
      <c r="U8">
        <v>50</v>
      </c>
      <c r="V8">
        <v>100</v>
      </c>
      <c r="W8">
        <v>100</v>
      </c>
      <c r="X8">
        <v>100</v>
      </c>
      <c r="Y8">
        <v>50</v>
      </c>
      <c r="Z8">
        <v>83</v>
      </c>
      <c r="AA8">
        <v>80</v>
      </c>
      <c r="AD8" s="7">
        <f t="shared" si="0"/>
        <v>20</v>
      </c>
      <c r="AE8" s="7">
        <f t="shared" si="1"/>
        <v>7.9922779922779927</v>
      </c>
      <c r="AF8" s="7">
        <f t="shared" si="2"/>
        <v>19.560000000000002</v>
      </c>
      <c r="AG8" s="7">
        <f t="shared" si="3"/>
        <v>12.45</v>
      </c>
      <c r="AH8" s="7">
        <f t="shared" si="4"/>
        <v>20</v>
      </c>
      <c r="AI8" s="7">
        <f>_xlfn.XLOOKUP(C8,Attendance!C:C,Attendance!AM:AM)*$AI$1</f>
        <v>15</v>
      </c>
      <c r="AJ8">
        <v>0.25</v>
      </c>
      <c r="AK8" s="7">
        <f t="shared" si="5"/>
        <v>95.252277992277996</v>
      </c>
      <c r="AL8" t="str">
        <f t="shared" si="6"/>
        <v>A</v>
      </c>
    </row>
    <row r="9" spans="1:38" hidden="1" x14ac:dyDescent="0.35">
      <c r="A9" t="s">
        <v>32</v>
      </c>
      <c r="B9" t="s">
        <v>33</v>
      </c>
      <c r="C9" t="s">
        <v>34</v>
      </c>
      <c r="D9">
        <v>857437495</v>
      </c>
      <c r="E9" t="str">
        <f>_xlfn.XLOOKUP(D9,Groups!D:D,Groups!C:C)</f>
        <v>CIS453_Group_12</v>
      </c>
      <c r="F9">
        <v>4</v>
      </c>
      <c r="G9">
        <v>5</v>
      </c>
      <c r="H9">
        <v>0</v>
      </c>
      <c r="I9">
        <v>100</v>
      </c>
      <c r="J9">
        <v>10</v>
      </c>
      <c r="K9">
        <v>10</v>
      </c>
      <c r="L9">
        <v>18</v>
      </c>
      <c r="M9">
        <v>100</v>
      </c>
      <c r="N9">
        <v>10</v>
      </c>
      <c r="O9">
        <v>1</v>
      </c>
      <c r="P9">
        <v>20</v>
      </c>
      <c r="Q9">
        <v>37</v>
      </c>
      <c r="R9">
        <v>100</v>
      </c>
      <c r="S9">
        <v>46.25</v>
      </c>
      <c r="T9">
        <v>87.75</v>
      </c>
      <c r="U9">
        <v>50</v>
      </c>
      <c r="V9">
        <v>50</v>
      </c>
      <c r="W9">
        <v>100</v>
      </c>
      <c r="X9">
        <v>100</v>
      </c>
      <c r="Y9">
        <v>75</v>
      </c>
      <c r="Z9">
        <v>100</v>
      </c>
      <c r="AA9">
        <v>73</v>
      </c>
      <c r="AD9" s="7">
        <f t="shared" si="0"/>
        <v>18.630434782608699</v>
      </c>
      <c r="AE9" s="7">
        <f t="shared" si="1"/>
        <v>9.5366795366795358</v>
      </c>
      <c r="AF9" s="7">
        <f t="shared" si="2"/>
        <v>18.510000000000002</v>
      </c>
      <c r="AG9" s="7">
        <f t="shared" si="3"/>
        <v>15</v>
      </c>
      <c r="AH9" s="7">
        <f t="shared" si="4"/>
        <v>18.25</v>
      </c>
      <c r="AI9" s="7">
        <f>_xlfn.XLOOKUP(C9,Attendance!C:C,Attendance!AM:AM)*$AI$1</f>
        <v>10.5</v>
      </c>
      <c r="AJ9">
        <v>0.25</v>
      </c>
      <c r="AK9" s="7">
        <f t="shared" si="5"/>
        <v>90.677114319288236</v>
      </c>
      <c r="AL9" t="str">
        <f t="shared" si="6"/>
        <v>A-</v>
      </c>
    </row>
    <row r="10" spans="1:38" x14ac:dyDescent="0.35">
      <c r="A10" t="s">
        <v>35</v>
      </c>
      <c r="B10" t="s">
        <v>36</v>
      </c>
      <c r="C10" t="s">
        <v>37</v>
      </c>
      <c r="D10">
        <v>341927917</v>
      </c>
      <c r="E10" t="str">
        <f>_xlfn.XLOOKUP(D10,Groups!D:D,Groups!C:C)</f>
        <v>CIS453_Group_11</v>
      </c>
      <c r="F10">
        <v>4</v>
      </c>
      <c r="G10">
        <v>5</v>
      </c>
      <c r="H10">
        <v>10</v>
      </c>
      <c r="I10">
        <v>80</v>
      </c>
      <c r="J10">
        <v>5</v>
      </c>
      <c r="K10">
        <v>10</v>
      </c>
      <c r="L10">
        <v>20</v>
      </c>
      <c r="M10">
        <v>100</v>
      </c>
      <c r="N10">
        <v>8</v>
      </c>
      <c r="O10">
        <v>10</v>
      </c>
      <c r="P10">
        <v>0</v>
      </c>
      <c r="Q10">
        <v>0</v>
      </c>
      <c r="R10">
        <v>96</v>
      </c>
      <c r="S10">
        <v>50</v>
      </c>
      <c r="T10">
        <v>84.25</v>
      </c>
      <c r="U10">
        <v>85</v>
      </c>
      <c r="V10">
        <v>85</v>
      </c>
      <c r="W10">
        <v>85</v>
      </c>
      <c r="X10">
        <v>0</v>
      </c>
      <c r="Y10">
        <v>85</v>
      </c>
      <c r="Z10">
        <v>90</v>
      </c>
      <c r="AA10">
        <v>70</v>
      </c>
      <c r="AD10" s="7">
        <f t="shared" si="0"/>
        <v>14.260869565217391</v>
      </c>
      <c r="AE10" s="7">
        <f t="shared" si="1"/>
        <v>9.0347490347490353</v>
      </c>
      <c r="AF10" s="7">
        <f t="shared" si="2"/>
        <v>16.970000000000002</v>
      </c>
      <c r="AG10" s="7">
        <f t="shared" si="3"/>
        <v>13.5</v>
      </c>
      <c r="AH10" s="7">
        <f t="shared" si="4"/>
        <v>17.5</v>
      </c>
      <c r="AI10" s="7">
        <f>_xlfn.XLOOKUP(C10,Attendance!C:C,Attendance!AM:AM)*$AI$1</f>
        <v>10.5</v>
      </c>
      <c r="AJ10">
        <v>0.25</v>
      </c>
      <c r="AK10" s="7">
        <f t="shared" si="5"/>
        <v>82.01561859996643</v>
      </c>
      <c r="AL10" t="str">
        <f t="shared" si="6"/>
        <v>B</v>
      </c>
    </row>
    <row r="11" spans="1:38" hidden="1" x14ac:dyDescent="0.35">
      <c r="A11" t="s">
        <v>38</v>
      </c>
      <c r="B11" t="s">
        <v>39</v>
      </c>
      <c r="C11" t="s">
        <v>40</v>
      </c>
      <c r="D11">
        <v>895342898</v>
      </c>
      <c r="E11" t="str">
        <f>_xlfn.XLOOKUP(D11,Groups!D:D,Groups!C:C)</f>
        <v>CIS453_Group_16</v>
      </c>
      <c r="F11">
        <v>4</v>
      </c>
      <c r="G11">
        <v>5</v>
      </c>
      <c r="H11">
        <v>10</v>
      </c>
      <c r="I11">
        <v>100</v>
      </c>
      <c r="J11">
        <v>5</v>
      </c>
      <c r="K11">
        <v>10</v>
      </c>
      <c r="L11">
        <v>20</v>
      </c>
      <c r="M11">
        <v>100</v>
      </c>
      <c r="N11">
        <v>10</v>
      </c>
      <c r="O11">
        <v>10</v>
      </c>
      <c r="P11">
        <v>20</v>
      </c>
      <c r="Q11">
        <v>40</v>
      </c>
      <c r="R11">
        <v>100</v>
      </c>
      <c r="S11">
        <v>36.25</v>
      </c>
      <c r="T11">
        <v>88.75</v>
      </c>
      <c r="U11">
        <v>20</v>
      </c>
      <c r="V11">
        <v>100</v>
      </c>
      <c r="W11">
        <v>100</v>
      </c>
      <c r="X11">
        <v>100</v>
      </c>
      <c r="Y11">
        <v>95</v>
      </c>
      <c r="Z11">
        <v>74</v>
      </c>
      <c r="AA11">
        <v>53</v>
      </c>
      <c r="AD11" s="7">
        <f t="shared" si="0"/>
        <v>18.804347826086957</v>
      </c>
      <c r="AE11" s="7">
        <f t="shared" si="1"/>
        <v>9.8069498069498078</v>
      </c>
      <c r="AF11" s="7">
        <f t="shared" si="2"/>
        <v>20.150000000000002</v>
      </c>
      <c r="AG11" s="7">
        <f t="shared" si="3"/>
        <v>11.1</v>
      </c>
      <c r="AH11" s="7">
        <f t="shared" si="4"/>
        <v>13.25</v>
      </c>
      <c r="AI11" s="7">
        <f>_xlfn.XLOOKUP(C11,Attendance!C:C,Attendance!AM:AM)*$AI$1</f>
        <v>15</v>
      </c>
      <c r="AJ11">
        <v>0.25</v>
      </c>
      <c r="AK11" s="7">
        <f t="shared" si="5"/>
        <v>88.36129763303677</v>
      </c>
      <c r="AL11" t="str">
        <f t="shared" si="6"/>
        <v>B+</v>
      </c>
    </row>
    <row r="12" spans="1:38" hidden="1" x14ac:dyDescent="0.35">
      <c r="A12" t="s">
        <v>41</v>
      </c>
      <c r="B12" t="s">
        <v>42</v>
      </c>
      <c r="C12" t="s">
        <v>43</v>
      </c>
      <c r="D12">
        <v>272160585</v>
      </c>
      <c r="E12" t="str">
        <f>_xlfn.XLOOKUP(D12,Groups!D:D,Groups!C:C)</f>
        <v>CIS453_Group_13</v>
      </c>
      <c r="F12">
        <v>4</v>
      </c>
      <c r="G12">
        <v>5</v>
      </c>
      <c r="H12">
        <v>10</v>
      </c>
      <c r="I12">
        <v>100</v>
      </c>
      <c r="J12">
        <v>10</v>
      </c>
      <c r="K12">
        <v>10</v>
      </c>
      <c r="L12">
        <v>18</v>
      </c>
      <c r="M12">
        <v>100</v>
      </c>
      <c r="N12">
        <v>10</v>
      </c>
      <c r="O12">
        <v>10</v>
      </c>
      <c r="P12">
        <v>20</v>
      </c>
      <c r="Q12">
        <v>40</v>
      </c>
      <c r="R12">
        <v>81.25</v>
      </c>
      <c r="S12">
        <v>50</v>
      </c>
      <c r="T12">
        <v>89</v>
      </c>
      <c r="U12">
        <v>50</v>
      </c>
      <c r="V12">
        <v>100</v>
      </c>
      <c r="W12">
        <v>100</v>
      </c>
      <c r="X12">
        <v>100</v>
      </c>
      <c r="Y12">
        <v>50</v>
      </c>
      <c r="Z12">
        <v>83</v>
      </c>
      <c r="AA12">
        <v>80</v>
      </c>
      <c r="AD12" s="7">
        <f t="shared" si="0"/>
        <v>18.369565217391305</v>
      </c>
      <c r="AE12" s="7">
        <f t="shared" si="1"/>
        <v>9.9227799227799238</v>
      </c>
      <c r="AF12" s="7">
        <f t="shared" si="2"/>
        <v>19.560000000000002</v>
      </c>
      <c r="AG12" s="7">
        <f t="shared" si="3"/>
        <v>12.45</v>
      </c>
      <c r="AH12" s="7">
        <f t="shared" si="4"/>
        <v>20</v>
      </c>
      <c r="AI12" s="7">
        <f>_xlfn.XLOOKUP(C12,Attendance!C:C,Attendance!AM:AM)*$AI$1</f>
        <v>16.5</v>
      </c>
      <c r="AJ12">
        <v>0.25</v>
      </c>
      <c r="AK12" s="7">
        <f t="shared" si="5"/>
        <v>97.052345140171226</v>
      </c>
      <c r="AL12" t="str">
        <f t="shared" si="6"/>
        <v>A</v>
      </c>
    </row>
    <row r="13" spans="1:38" hidden="1" x14ac:dyDescent="0.35">
      <c r="A13" t="s">
        <v>44</v>
      </c>
      <c r="B13" t="s">
        <v>45</v>
      </c>
      <c r="C13" t="s">
        <v>46</v>
      </c>
      <c r="D13">
        <v>805789745</v>
      </c>
      <c r="E13" t="str">
        <f>_xlfn.XLOOKUP(D13,Groups!D:D,Groups!C:C)</f>
        <v>CIS453_Group_10</v>
      </c>
      <c r="F13">
        <v>4</v>
      </c>
      <c r="G13">
        <v>5</v>
      </c>
      <c r="H13">
        <v>10</v>
      </c>
      <c r="I13">
        <v>100</v>
      </c>
      <c r="J13">
        <v>10</v>
      </c>
      <c r="K13">
        <v>10</v>
      </c>
      <c r="L13">
        <v>20</v>
      </c>
      <c r="M13">
        <v>65</v>
      </c>
      <c r="N13">
        <v>10</v>
      </c>
      <c r="O13">
        <v>10</v>
      </c>
      <c r="P13">
        <v>20</v>
      </c>
      <c r="Q13">
        <v>35</v>
      </c>
      <c r="R13">
        <v>100</v>
      </c>
      <c r="S13">
        <v>50</v>
      </c>
      <c r="T13">
        <v>98.5</v>
      </c>
      <c r="U13">
        <v>100</v>
      </c>
      <c r="V13">
        <v>100</v>
      </c>
      <c r="W13">
        <v>100</v>
      </c>
      <c r="X13">
        <v>100</v>
      </c>
      <c r="Y13">
        <v>90</v>
      </c>
      <c r="Z13">
        <v>100</v>
      </c>
      <c r="AA13">
        <v>85</v>
      </c>
      <c r="AD13" s="7">
        <f t="shared" si="0"/>
        <v>19.565217391304348</v>
      </c>
      <c r="AE13" s="7">
        <f t="shared" si="1"/>
        <v>8.6486486486486491</v>
      </c>
      <c r="AF13" s="7">
        <f t="shared" si="2"/>
        <v>23.540000000000003</v>
      </c>
      <c r="AG13" s="7">
        <f t="shared" si="3"/>
        <v>15</v>
      </c>
      <c r="AH13" s="7">
        <f t="shared" si="4"/>
        <v>21.25</v>
      </c>
      <c r="AI13" s="7">
        <f>_xlfn.XLOOKUP(C13,Attendance!C:C,Attendance!AM:AM)*$AI$1</f>
        <v>15</v>
      </c>
      <c r="AJ13">
        <v>0.25</v>
      </c>
      <c r="AK13" s="7">
        <f t="shared" si="5"/>
        <v>103.253866039953</v>
      </c>
      <c r="AL13" t="str">
        <f t="shared" si="6"/>
        <v>A</v>
      </c>
    </row>
    <row r="14" spans="1:38" hidden="1" x14ac:dyDescent="0.35">
      <c r="A14" t="s">
        <v>47</v>
      </c>
      <c r="B14" t="s">
        <v>48</v>
      </c>
      <c r="C14" t="s">
        <v>49</v>
      </c>
      <c r="D14">
        <v>411411933</v>
      </c>
      <c r="E14" t="str">
        <f>_xlfn.XLOOKUP(D14,Groups!D:D,Groups!C:C)</f>
        <v>CIS453_Group_09</v>
      </c>
      <c r="F14">
        <v>4</v>
      </c>
      <c r="G14">
        <v>5</v>
      </c>
      <c r="H14">
        <v>10</v>
      </c>
      <c r="I14">
        <v>100</v>
      </c>
      <c r="J14">
        <v>10</v>
      </c>
      <c r="K14">
        <v>10</v>
      </c>
      <c r="L14">
        <v>20</v>
      </c>
      <c r="M14">
        <v>55</v>
      </c>
      <c r="N14">
        <v>10</v>
      </c>
      <c r="O14">
        <v>10</v>
      </c>
      <c r="P14">
        <v>20</v>
      </c>
      <c r="Q14">
        <v>40</v>
      </c>
      <c r="R14">
        <v>100</v>
      </c>
      <c r="S14">
        <v>33.75</v>
      </c>
      <c r="T14">
        <v>93.5</v>
      </c>
      <c r="U14">
        <v>50</v>
      </c>
      <c r="V14">
        <v>50</v>
      </c>
      <c r="W14">
        <v>100</v>
      </c>
      <c r="X14">
        <v>100</v>
      </c>
      <c r="Y14">
        <v>100</v>
      </c>
      <c r="Z14">
        <v>91</v>
      </c>
      <c r="AA14">
        <v>80</v>
      </c>
      <c r="AD14" s="7">
        <f t="shared" si="0"/>
        <v>18.586956521739133</v>
      </c>
      <c r="AE14" s="7">
        <f t="shared" si="1"/>
        <v>8.2625482625482629</v>
      </c>
      <c r="AF14" s="7">
        <f t="shared" si="2"/>
        <v>19.740000000000002</v>
      </c>
      <c r="AG14" s="7">
        <f t="shared" si="3"/>
        <v>13.65</v>
      </c>
      <c r="AH14" s="7">
        <f t="shared" si="4"/>
        <v>20</v>
      </c>
      <c r="AI14" s="7">
        <f>_xlfn.XLOOKUP(C14,Attendance!C:C,Attendance!AM:AM)*$AI$1</f>
        <v>15</v>
      </c>
      <c r="AJ14">
        <v>0.25</v>
      </c>
      <c r="AK14" s="7">
        <f t="shared" si="5"/>
        <v>95.489504784287391</v>
      </c>
      <c r="AL14" t="str">
        <f t="shared" si="6"/>
        <v>A</v>
      </c>
    </row>
    <row r="15" spans="1:38" hidden="1" x14ac:dyDescent="0.35">
      <c r="A15" t="s">
        <v>50</v>
      </c>
      <c r="B15" t="s">
        <v>51</v>
      </c>
      <c r="C15" t="s">
        <v>52</v>
      </c>
      <c r="D15">
        <v>835875847</v>
      </c>
      <c r="E15" t="str">
        <f>_xlfn.XLOOKUP(D15,Groups!D:D,Groups!C:C)</f>
        <v>CIS453_Group_08</v>
      </c>
      <c r="F15">
        <v>4</v>
      </c>
      <c r="G15">
        <v>5</v>
      </c>
      <c r="H15">
        <v>10</v>
      </c>
      <c r="I15">
        <v>20</v>
      </c>
      <c r="J15">
        <v>10</v>
      </c>
      <c r="K15">
        <v>10</v>
      </c>
      <c r="L15">
        <v>18</v>
      </c>
      <c r="M15">
        <v>75</v>
      </c>
      <c r="N15">
        <v>10</v>
      </c>
      <c r="O15">
        <v>10</v>
      </c>
      <c r="P15">
        <v>20</v>
      </c>
      <c r="Q15">
        <v>36</v>
      </c>
      <c r="R15">
        <v>93.75</v>
      </c>
      <c r="S15">
        <v>50</v>
      </c>
      <c r="T15">
        <v>100</v>
      </c>
      <c r="U15">
        <v>50</v>
      </c>
      <c r="V15">
        <v>100</v>
      </c>
      <c r="W15">
        <v>100</v>
      </c>
      <c r="X15">
        <v>100</v>
      </c>
      <c r="Y15">
        <v>95</v>
      </c>
      <c r="Z15">
        <v>100</v>
      </c>
      <c r="AA15">
        <v>70</v>
      </c>
      <c r="AD15" s="7">
        <f t="shared" si="0"/>
        <v>19.108695652173914</v>
      </c>
      <c r="AE15" s="7">
        <f t="shared" si="1"/>
        <v>5.8687258687258694</v>
      </c>
      <c r="AF15" s="7">
        <f t="shared" si="2"/>
        <v>21.800000000000004</v>
      </c>
      <c r="AG15" s="7">
        <f t="shared" si="3"/>
        <v>15</v>
      </c>
      <c r="AH15" s="7">
        <f t="shared" si="4"/>
        <v>17.5</v>
      </c>
      <c r="AI15" s="7">
        <f>_xlfn.XLOOKUP(C15,Attendance!C:C,Attendance!AM:AM)*$AI$1</f>
        <v>13.5</v>
      </c>
      <c r="AJ15">
        <v>0.25</v>
      </c>
      <c r="AK15" s="7">
        <f t="shared" si="5"/>
        <v>93.027421520899793</v>
      </c>
      <c r="AL15" t="str">
        <f t="shared" si="6"/>
        <v>A</v>
      </c>
    </row>
    <row r="16" spans="1:38" hidden="1" x14ac:dyDescent="0.35">
      <c r="A16" t="s">
        <v>53</v>
      </c>
      <c r="B16" t="s">
        <v>54</v>
      </c>
      <c r="C16" t="s">
        <v>55</v>
      </c>
      <c r="D16">
        <v>563729675</v>
      </c>
      <c r="E16" t="str">
        <f>_xlfn.XLOOKUP(D16,Groups!D:D,Groups!C:C)</f>
        <v>CIS453_Group_13</v>
      </c>
      <c r="F16">
        <v>4</v>
      </c>
      <c r="G16">
        <v>5</v>
      </c>
      <c r="H16">
        <v>10</v>
      </c>
      <c r="I16">
        <v>40</v>
      </c>
      <c r="J16">
        <v>10</v>
      </c>
      <c r="K16">
        <v>10</v>
      </c>
      <c r="L16">
        <v>18</v>
      </c>
      <c r="M16">
        <v>100</v>
      </c>
      <c r="N16">
        <v>10</v>
      </c>
      <c r="O16">
        <v>10</v>
      </c>
      <c r="P16">
        <v>20</v>
      </c>
      <c r="Q16">
        <v>40</v>
      </c>
      <c r="R16">
        <v>75</v>
      </c>
      <c r="S16">
        <v>43.75</v>
      </c>
      <c r="T16">
        <v>89</v>
      </c>
      <c r="U16">
        <v>50</v>
      </c>
      <c r="V16">
        <v>100</v>
      </c>
      <c r="W16">
        <v>100</v>
      </c>
      <c r="X16">
        <v>100</v>
      </c>
      <c r="Y16">
        <v>50</v>
      </c>
      <c r="Z16">
        <v>83</v>
      </c>
      <c r="AA16">
        <v>80</v>
      </c>
      <c r="AD16" s="7">
        <f t="shared" si="0"/>
        <v>17.282608695652172</v>
      </c>
      <c r="AE16" s="7">
        <f t="shared" si="1"/>
        <v>7.6061776061776074</v>
      </c>
      <c r="AF16" s="7">
        <f t="shared" si="2"/>
        <v>19.560000000000002</v>
      </c>
      <c r="AG16" s="7">
        <f t="shared" si="3"/>
        <v>12.45</v>
      </c>
      <c r="AH16" s="7">
        <f t="shared" si="4"/>
        <v>20</v>
      </c>
      <c r="AI16" s="7">
        <f>_xlfn.XLOOKUP(C16,Attendance!C:C,Attendance!AM:AM)*$AI$1</f>
        <v>15</v>
      </c>
      <c r="AJ16">
        <v>0.25</v>
      </c>
      <c r="AK16" s="7">
        <f t="shared" si="5"/>
        <v>92.148786301829787</v>
      </c>
      <c r="AL16" t="str">
        <f t="shared" si="6"/>
        <v>A</v>
      </c>
    </row>
    <row r="17" spans="1:42" hidden="1" x14ac:dyDescent="0.35">
      <c r="A17" t="s">
        <v>56</v>
      </c>
      <c r="B17" t="s">
        <v>57</v>
      </c>
      <c r="C17" t="s">
        <v>58</v>
      </c>
      <c r="D17">
        <v>668714884</v>
      </c>
      <c r="E17" t="str">
        <f>_xlfn.XLOOKUP(D17,Groups!D:D,Groups!C:C)</f>
        <v>CIS453_Group_07</v>
      </c>
      <c r="F17">
        <v>4</v>
      </c>
      <c r="G17">
        <v>5</v>
      </c>
      <c r="H17">
        <v>10</v>
      </c>
      <c r="I17">
        <v>100</v>
      </c>
      <c r="J17">
        <v>10</v>
      </c>
      <c r="K17">
        <v>10</v>
      </c>
      <c r="L17">
        <v>20</v>
      </c>
      <c r="M17">
        <v>100</v>
      </c>
      <c r="N17">
        <v>10</v>
      </c>
      <c r="O17">
        <v>10</v>
      </c>
      <c r="P17">
        <v>20</v>
      </c>
      <c r="Q17">
        <v>32</v>
      </c>
      <c r="R17">
        <v>100</v>
      </c>
      <c r="S17">
        <v>46.87</v>
      </c>
      <c r="T17">
        <v>94</v>
      </c>
      <c r="U17">
        <v>100</v>
      </c>
      <c r="V17">
        <v>75</v>
      </c>
      <c r="W17">
        <v>100</v>
      </c>
      <c r="X17">
        <v>0</v>
      </c>
      <c r="Y17">
        <v>95</v>
      </c>
      <c r="Z17">
        <v>100</v>
      </c>
      <c r="AA17">
        <v>76</v>
      </c>
      <c r="AD17" s="7">
        <f t="shared" si="0"/>
        <v>19.032173913043479</v>
      </c>
      <c r="AE17" s="7">
        <f t="shared" si="1"/>
        <v>10</v>
      </c>
      <c r="AF17" s="7">
        <f t="shared" si="2"/>
        <v>18.560000000000002</v>
      </c>
      <c r="AG17" s="7">
        <f t="shared" si="3"/>
        <v>15</v>
      </c>
      <c r="AH17" s="7">
        <f t="shared" si="4"/>
        <v>19</v>
      </c>
      <c r="AI17" s="7">
        <f>_xlfn.XLOOKUP(C17,Attendance!C:C,Attendance!AM:AM)*$AI$1</f>
        <v>15</v>
      </c>
      <c r="AJ17">
        <v>0.25</v>
      </c>
      <c r="AK17" s="7">
        <f t="shared" si="5"/>
        <v>96.842173913043482</v>
      </c>
      <c r="AL17" t="str">
        <f t="shared" si="6"/>
        <v>A</v>
      </c>
    </row>
    <row r="18" spans="1:42" hidden="1" x14ac:dyDescent="0.35">
      <c r="A18" t="s">
        <v>59</v>
      </c>
      <c r="B18" t="s">
        <v>60</v>
      </c>
      <c r="C18" t="s">
        <v>61</v>
      </c>
      <c r="D18">
        <v>919895894</v>
      </c>
      <c r="E18" t="str">
        <f>_xlfn.XLOOKUP(D18,Groups!D:D,Groups!C:C)</f>
        <v>CIS453_Group_15</v>
      </c>
      <c r="F18">
        <v>4</v>
      </c>
      <c r="G18">
        <v>5</v>
      </c>
      <c r="H18">
        <v>10</v>
      </c>
      <c r="I18">
        <v>100</v>
      </c>
      <c r="J18">
        <v>5</v>
      </c>
      <c r="K18">
        <v>10</v>
      </c>
      <c r="L18">
        <v>19.5</v>
      </c>
      <c r="M18">
        <v>70</v>
      </c>
      <c r="N18">
        <v>8</v>
      </c>
      <c r="O18">
        <v>10</v>
      </c>
      <c r="P18">
        <v>20</v>
      </c>
      <c r="Q18">
        <v>40</v>
      </c>
      <c r="R18">
        <v>87.5</v>
      </c>
      <c r="S18">
        <v>46.87</v>
      </c>
      <c r="T18">
        <v>82.75</v>
      </c>
      <c r="U18">
        <v>50</v>
      </c>
      <c r="V18">
        <v>100</v>
      </c>
      <c r="W18">
        <v>100</v>
      </c>
      <c r="X18">
        <v>100</v>
      </c>
      <c r="Y18">
        <v>100</v>
      </c>
      <c r="Z18">
        <v>72</v>
      </c>
      <c r="AA18">
        <v>75</v>
      </c>
      <c r="AD18" s="7">
        <f t="shared" si="0"/>
        <v>18.466956521739132</v>
      </c>
      <c r="AE18" s="7">
        <f t="shared" si="1"/>
        <v>8.6293436293436301</v>
      </c>
      <c r="AF18" s="7">
        <f t="shared" si="2"/>
        <v>21.31</v>
      </c>
      <c r="AG18" s="7">
        <f t="shared" si="3"/>
        <v>10.799999999999999</v>
      </c>
      <c r="AH18" s="7">
        <f t="shared" si="4"/>
        <v>18.75</v>
      </c>
      <c r="AI18" s="7">
        <f>_xlfn.XLOOKUP(C18,Attendance!C:C,Attendance!AM:AM)*$AI$1</f>
        <v>15</v>
      </c>
      <c r="AJ18">
        <v>0.25</v>
      </c>
      <c r="AK18" s="7">
        <f t="shared" si="5"/>
        <v>93.206300151082758</v>
      </c>
      <c r="AL18" t="str">
        <f t="shared" si="6"/>
        <v>A</v>
      </c>
      <c r="AP18" t="s">
        <v>613</v>
      </c>
    </row>
    <row r="19" spans="1:42" hidden="1" x14ac:dyDescent="0.35">
      <c r="A19" t="s">
        <v>62</v>
      </c>
      <c r="B19" t="s">
        <v>63</v>
      </c>
      <c r="C19" t="s">
        <v>64</v>
      </c>
      <c r="D19">
        <v>812650207</v>
      </c>
      <c r="E19" t="str">
        <f>_xlfn.XLOOKUP(D19,Groups!D:D,Groups!C:C)</f>
        <v>CIS453_Group_06</v>
      </c>
      <c r="F19">
        <v>4</v>
      </c>
      <c r="G19">
        <v>5</v>
      </c>
      <c r="H19">
        <v>10</v>
      </c>
      <c r="I19">
        <v>100</v>
      </c>
      <c r="J19">
        <v>5</v>
      </c>
      <c r="K19">
        <v>10</v>
      </c>
      <c r="L19">
        <v>19</v>
      </c>
      <c r="M19">
        <v>100</v>
      </c>
      <c r="N19">
        <v>10</v>
      </c>
      <c r="O19">
        <v>10</v>
      </c>
      <c r="P19">
        <v>20</v>
      </c>
      <c r="Q19">
        <v>39</v>
      </c>
      <c r="R19">
        <v>100</v>
      </c>
      <c r="S19">
        <v>11.87</v>
      </c>
      <c r="T19">
        <v>93.75</v>
      </c>
      <c r="U19">
        <v>100</v>
      </c>
      <c r="V19">
        <v>50</v>
      </c>
      <c r="W19">
        <v>100</v>
      </c>
      <c r="X19">
        <v>100</v>
      </c>
      <c r="Y19">
        <v>100</v>
      </c>
      <c r="Z19">
        <v>100</v>
      </c>
      <c r="AA19">
        <v>83</v>
      </c>
      <c r="AD19" s="7">
        <f t="shared" si="0"/>
        <v>16.597391304347827</v>
      </c>
      <c r="AE19" s="7">
        <f t="shared" si="1"/>
        <v>9.7683397683397697</v>
      </c>
      <c r="AF19" s="7">
        <f t="shared" si="2"/>
        <v>21.75</v>
      </c>
      <c r="AG19" s="7">
        <f t="shared" si="3"/>
        <v>15</v>
      </c>
      <c r="AH19" s="7">
        <f t="shared" si="4"/>
        <v>20.750000000000004</v>
      </c>
      <c r="AI19" s="7">
        <f>_xlfn.XLOOKUP(C19,Attendance!C:C,Attendance!AM:AM)*$AI$1</f>
        <v>15</v>
      </c>
      <c r="AJ19">
        <v>0.25</v>
      </c>
      <c r="AK19" s="7">
        <f t="shared" si="5"/>
        <v>99.115731072687595</v>
      </c>
      <c r="AL19" t="str">
        <f t="shared" si="6"/>
        <v>A</v>
      </c>
      <c r="AN19" s="12">
        <v>0</v>
      </c>
      <c r="AO19" s="12" t="s">
        <v>614</v>
      </c>
      <c r="AP19">
        <f>COUNTIF(AL:AL,AO19)</f>
        <v>0</v>
      </c>
    </row>
    <row r="20" spans="1:42" hidden="1" x14ac:dyDescent="0.35">
      <c r="A20" t="s">
        <v>65</v>
      </c>
      <c r="B20" t="s">
        <v>66</v>
      </c>
      <c r="C20" t="s">
        <v>67</v>
      </c>
      <c r="D20">
        <v>270229233</v>
      </c>
      <c r="E20" t="str">
        <f>_xlfn.XLOOKUP(D20,Groups!D:D,Groups!C:C)</f>
        <v>CIS453_Group_14</v>
      </c>
      <c r="F20">
        <v>4</v>
      </c>
      <c r="G20">
        <v>5</v>
      </c>
      <c r="H20">
        <v>10</v>
      </c>
      <c r="I20">
        <v>60</v>
      </c>
      <c r="J20">
        <v>10</v>
      </c>
      <c r="K20">
        <v>10</v>
      </c>
      <c r="L20">
        <v>20</v>
      </c>
      <c r="M20">
        <v>100</v>
      </c>
      <c r="N20">
        <v>10</v>
      </c>
      <c r="O20">
        <v>10</v>
      </c>
      <c r="P20">
        <v>20</v>
      </c>
      <c r="Q20">
        <v>40</v>
      </c>
      <c r="R20">
        <v>100</v>
      </c>
      <c r="S20">
        <v>30.62</v>
      </c>
      <c r="T20">
        <v>90</v>
      </c>
      <c r="U20">
        <v>50</v>
      </c>
      <c r="V20">
        <v>100</v>
      </c>
      <c r="W20">
        <v>100</v>
      </c>
      <c r="X20">
        <v>100</v>
      </c>
      <c r="Y20">
        <v>75</v>
      </c>
      <c r="Z20">
        <v>100</v>
      </c>
      <c r="AA20">
        <v>80</v>
      </c>
      <c r="AD20" s="7">
        <f t="shared" si="0"/>
        <v>18.314782608695651</v>
      </c>
      <c r="AE20" s="7">
        <f t="shared" si="1"/>
        <v>8.4555984555984551</v>
      </c>
      <c r="AF20" s="7">
        <f t="shared" si="2"/>
        <v>20.6</v>
      </c>
      <c r="AG20" s="7">
        <f t="shared" si="3"/>
        <v>15</v>
      </c>
      <c r="AH20" s="7">
        <f t="shared" si="4"/>
        <v>20</v>
      </c>
      <c r="AI20" s="7">
        <f>_xlfn.XLOOKUP(C20,Attendance!C:C,Attendance!AM:AM)*$AI$1</f>
        <v>13.5</v>
      </c>
      <c r="AJ20">
        <v>0.25</v>
      </c>
      <c r="AK20" s="7">
        <f t="shared" si="5"/>
        <v>96.120381064294108</v>
      </c>
      <c r="AL20" t="str">
        <f t="shared" si="6"/>
        <v>A</v>
      </c>
      <c r="AN20" s="12">
        <v>59.5</v>
      </c>
      <c r="AO20" s="12" t="s">
        <v>615</v>
      </c>
      <c r="AP20">
        <f t="shared" ref="AP20:AP28" si="7">COUNTIF(AL:AL,AO20)</f>
        <v>0</v>
      </c>
    </row>
    <row r="21" spans="1:42" hidden="1" x14ac:dyDescent="0.35">
      <c r="A21" t="s">
        <v>68</v>
      </c>
      <c r="B21" t="s">
        <v>69</v>
      </c>
      <c r="C21" t="s">
        <v>70</v>
      </c>
      <c r="D21">
        <v>288994879</v>
      </c>
      <c r="E21" t="str">
        <f>_xlfn.XLOOKUP(D21,Groups!D:D,Groups!C:C)</f>
        <v>CIS453_Group_12</v>
      </c>
      <c r="F21">
        <v>4</v>
      </c>
      <c r="G21">
        <v>5</v>
      </c>
      <c r="H21">
        <v>10</v>
      </c>
      <c r="I21">
        <v>40</v>
      </c>
      <c r="J21">
        <v>10</v>
      </c>
      <c r="K21">
        <v>10</v>
      </c>
      <c r="L21">
        <v>18</v>
      </c>
      <c r="M21">
        <v>100</v>
      </c>
      <c r="N21">
        <v>10</v>
      </c>
      <c r="O21">
        <v>10</v>
      </c>
      <c r="P21">
        <v>20</v>
      </c>
      <c r="Q21">
        <v>32</v>
      </c>
      <c r="R21">
        <v>0</v>
      </c>
      <c r="S21">
        <v>34.369999999999997</v>
      </c>
      <c r="T21">
        <v>87.75</v>
      </c>
      <c r="U21">
        <v>50</v>
      </c>
      <c r="V21">
        <v>50</v>
      </c>
      <c r="W21">
        <v>100</v>
      </c>
      <c r="X21">
        <v>100</v>
      </c>
      <c r="Y21">
        <v>75</v>
      </c>
      <c r="Z21">
        <v>100</v>
      </c>
      <c r="AA21">
        <v>73</v>
      </c>
      <c r="AD21" s="7">
        <f t="shared" si="0"/>
        <v>9.2495652173913054</v>
      </c>
      <c r="AE21" s="7">
        <f t="shared" si="1"/>
        <v>7.6061776061776074</v>
      </c>
      <c r="AF21" s="7">
        <f t="shared" si="2"/>
        <v>18.510000000000002</v>
      </c>
      <c r="AG21" s="7">
        <f t="shared" si="3"/>
        <v>15</v>
      </c>
      <c r="AH21" s="7">
        <f t="shared" si="4"/>
        <v>18.25</v>
      </c>
      <c r="AI21" s="7">
        <f>_xlfn.XLOOKUP(C21,Attendance!C:C,Attendance!AM:AM)*$AI$1</f>
        <v>15</v>
      </c>
      <c r="AJ21">
        <v>0.25</v>
      </c>
      <c r="AK21" s="7">
        <f t="shared" si="5"/>
        <v>83.865742823568922</v>
      </c>
      <c r="AL21" t="str">
        <f t="shared" si="6"/>
        <v>B</v>
      </c>
      <c r="AN21" s="12">
        <v>69.5</v>
      </c>
      <c r="AO21" s="12" t="s">
        <v>616</v>
      </c>
      <c r="AP21">
        <f t="shared" si="7"/>
        <v>0</v>
      </c>
    </row>
    <row r="22" spans="1:42" hidden="1" x14ac:dyDescent="0.35">
      <c r="A22" t="s">
        <v>71</v>
      </c>
      <c r="B22" t="s">
        <v>45</v>
      </c>
      <c r="C22" t="s">
        <v>72</v>
      </c>
      <c r="D22">
        <v>383772164</v>
      </c>
      <c r="E22" t="str">
        <f>_xlfn.XLOOKUP(D22,Groups!D:D,Groups!C:C)</f>
        <v>CIS453_Group_06</v>
      </c>
      <c r="F22">
        <v>4</v>
      </c>
      <c r="G22">
        <v>5</v>
      </c>
      <c r="H22">
        <v>10</v>
      </c>
      <c r="I22">
        <v>60</v>
      </c>
      <c r="J22">
        <v>10</v>
      </c>
      <c r="K22">
        <v>10</v>
      </c>
      <c r="L22">
        <v>19</v>
      </c>
      <c r="M22">
        <v>100</v>
      </c>
      <c r="N22">
        <v>10</v>
      </c>
      <c r="O22">
        <v>10</v>
      </c>
      <c r="P22">
        <v>20</v>
      </c>
      <c r="Q22">
        <v>40</v>
      </c>
      <c r="R22">
        <v>95</v>
      </c>
      <c r="S22">
        <v>50</v>
      </c>
      <c r="T22">
        <v>93.75</v>
      </c>
      <c r="U22">
        <v>100</v>
      </c>
      <c r="V22">
        <v>50</v>
      </c>
      <c r="W22">
        <v>100</v>
      </c>
      <c r="X22">
        <v>100</v>
      </c>
      <c r="Y22">
        <v>100</v>
      </c>
      <c r="Z22">
        <v>100</v>
      </c>
      <c r="AA22">
        <v>83</v>
      </c>
      <c r="AD22" s="7">
        <f t="shared" si="0"/>
        <v>19.565217391304348</v>
      </c>
      <c r="AE22" s="7">
        <f t="shared" si="1"/>
        <v>8.416988416988417</v>
      </c>
      <c r="AF22" s="7">
        <f t="shared" si="2"/>
        <v>21.75</v>
      </c>
      <c r="AG22" s="7">
        <f t="shared" si="3"/>
        <v>15</v>
      </c>
      <c r="AH22" s="7">
        <f t="shared" si="4"/>
        <v>20.750000000000004</v>
      </c>
      <c r="AI22" s="7">
        <f>_xlfn.XLOOKUP(C22,Attendance!C:C,Attendance!AM:AM)*$AI$1</f>
        <v>16.5</v>
      </c>
      <c r="AJ22">
        <v>0.25</v>
      </c>
      <c r="AK22" s="7">
        <f t="shared" si="5"/>
        <v>102.23220580829276</v>
      </c>
      <c r="AL22" t="str">
        <f t="shared" si="6"/>
        <v>A</v>
      </c>
      <c r="AN22" s="12">
        <v>71.5</v>
      </c>
      <c r="AO22" s="12" t="s">
        <v>617</v>
      </c>
      <c r="AP22">
        <f t="shared" si="7"/>
        <v>3</v>
      </c>
    </row>
    <row r="23" spans="1:42" hidden="1" x14ac:dyDescent="0.35">
      <c r="A23" t="s">
        <v>73</v>
      </c>
      <c r="B23" t="s">
        <v>74</v>
      </c>
      <c r="C23" t="s">
        <v>75</v>
      </c>
      <c r="D23">
        <v>973257027</v>
      </c>
      <c r="E23" t="str">
        <f>_xlfn.XLOOKUP(D23,Groups!D:D,Groups!C:C)</f>
        <v>CIS453_Group_05</v>
      </c>
      <c r="F23">
        <v>4</v>
      </c>
      <c r="G23">
        <v>5</v>
      </c>
      <c r="H23">
        <v>10</v>
      </c>
      <c r="I23">
        <v>100</v>
      </c>
      <c r="J23">
        <v>10</v>
      </c>
      <c r="K23">
        <v>10</v>
      </c>
      <c r="L23">
        <v>19</v>
      </c>
      <c r="M23">
        <v>100</v>
      </c>
      <c r="N23">
        <v>10</v>
      </c>
      <c r="O23">
        <v>5</v>
      </c>
      <c r="P23">
        <v>20</v>
      </c>
      <c r="Q23">
        <v>27</v>
      </c>
      <c r="R23">
        <v>100</v>
      </c>
      <c r="S23">
        <v>50</v>
      </c>
      <c r="T23">
        <v>97.5</v>
      </c>
      <c r="U23">
        <v>100</v>
      </c>
      <c r="V23">
        <v>75</v>
      </c>
      <c r="W23">
        <v>0</v>
      </c>
      <c r="X23">
        <v>0</v>
      </c>
      <c r="Y23">
        <v>50</v>
      </c>
      <c r="Z23">
        <v>100</v>
      </c>
      <c r="AA23">
        <v>80</v>
      </c>
      <c r="AD23" s="7">
        <f t="shared" si="0"/>
        <v>18.434782608695652</v>
      </c>
      <c r="AE23" s="7">
        <f t="shared" si="1"/>
        <v>9.9613899613899619</v>
      </c>
      <c r="AF23" s="7">
        <f t="shared" si="2"/>
        <v>12.9</v>
      </c>
      <c r="AG23" s="7">
        <f t="shared" si="3"/>
        <v>15</v>
      </c>
      <c r="AH23" s="7">
        <f t="shared" si="4"/>
        <v>20</v>
      </c>
      <c r="AI23" s="7">
        <f>_xlfn.XLOOKUP(C23,Attendance!C:C,Attendance!AM:AM)*$AI$1</f>
        <v>15</v>
      </c>
      <c r="AJ23">
        <v>0.25</v>
      </c>
      <c r="AK23" s="7">
        <f t="shared" si="5"/>
        <v>91.546172570085616</v>
      </c>
      <c r="AL23" t="str">
        <f t="shared" si="6"/>
        <v>A</v>
      </c>
      <c r="AN23" s="12">
        <v>76.5</v>
      </c>
      <c r="AO23" s="12" t="s">
        <v>618</v>
      </c>
      <c r="AP23">
        <f t="shared" si="7"/>
        <v>1</v>
      </c>
    </row>
    <row r="24" spans="1:42" hidden="1" x14ac:dyDescent="0.35">
      <c r="A24" t="s">
        <v>76</v>
      </c>
      <c r="B24" t="s">
        <v>77</v>
      </c>
      <c r="C24" t="s">
        <v>78</v>
      </c>
      <c r="D24">
        <v>461114968</v>
      </c>
      <c r="E24" t="str">
        <f>_xlfn.XLOOKUP(D24,Groups!D:D,Groups!C:C)</f>
        <v>CIS453_Group_04</v>
      </c>
      <c r="F24">
        <v>4</v>
      </c>
      <c r="G24">
        <v>5</v>
      </c>
      <c r="H24">
        <v>10</v>
      </c>
      <c r="I24">
        <v>100</v>
      </c>
      <c r="J24">
        <v>10</v>
      </c>
      <c r="K24">
        <v>10</v>
      </c>
      <c r="L24">
        <v>20</v>
      </c>
      <c r="M24">
        <v>70</v>
      </c>
      <c r="N24">
        <v>10</v>
      </c>
      <c r="O24">
        <v>5</v>
      </c>
      <c r="P24">
        <v>20</v>
      </c>
      <c r="Q24">
        <v>10</v>
      </c>
      <c r="R24">
        <v>100</v>
      </c>
      <c r="S24">
        <v>33.119999999999997</v>
      </c>
      <c r="T24">
        <v>43.5</v>
      </c>
      <c r="U24">
        <v>100</v>
      </c>
      <c r="V24">
        <v>100</v>
      </c>
      <c r="W24">
        <v>100</v>
      </c>
      <c r="X24">
        <v>0</v>
      </c>
      <c r="Y24">
        <v>75</v>
      </c>
      <c r="Z24">
        <v>97</v>
      </c>
      <c r="AA24">
        <v>76</v>
      </c>
      <c r="AD24" s="7">
        <f t="shared" si="0"/>
        <v>15.488695652173915</v>
      </c>
      <c r="AE24" s="7">
        <f t="shared" si="1"/>
        <v>8.8416988416988413</v>
      </c>
      <c r="AF24" s="7">
        <f t="shared" si="2"/>
        <v>16.740000000000002</v>
      </c>
      <c r="AG24" s="7">
        <f t="shared" si="3"/>
        <v>14.549999999999999</v>
      </c>
      <c r="AH24" s="7">
        <f t="shared" si="4"/>
        <v>19</v>
      </c>
      <c r="AI24" s="7">
        <f>_xlfn.XLOOKUP(C24,Attendance!C:C,Attendance!AM:AM)*$AI$1</f>
        <v>15</v>
      </c>
      <c r="AJ24">
        <v>0.25</v>
      </c>
      <c r="AK24" s="7">
        <f t="shared" si="5"/>
        <v>89.870394493872752</v>
      </c>
      <c r="AL24" t="str">
        <f t="shared" si="6"/>
        <v>A-</v>
      </c>
      <c r="AN24" s="12">
        <v>79.5</v>
      </c>
      <c r="AO24" s="12" t="s">
        <v>619</v>
      </c>
      <c r="AP24">
        <f t="shared" si="7"/>
        <v>0</v>
      </c>
    </row>
    <row r="25" spans="1:42" hidden="1" x14ac:dyDescent="0.35">
      <c r="A25" t="s">
        <v>79</v>
      </c>
      <c r="B25" t="s">
        <v>63</v>
      </c>
      <c r="C25" t="s">
        <v>80</v>
      </c>
      <c r="D25">
        <v>813952761</v>
      </c>
      <c r="E25" t="str">
        <f>_xlfn.XLOOKUP(D25,Groups!D:D,Groups!C:C)</f>
        <v>CIS453_Group_10</v>
      </c>
      <c r="F25">
        <v>4</v>
      </c>
      <c r="G25">
        <v>5</v>
      </c>
      <c r="H25">
        <v>10</v>
      </c>
      <c r="I25">
        <v>60</v>
      </c>
      <c r="J25">
        <v>10</v>
      </c>
      <c r="K25">
        <v>10</v>
      </c>
      <c r="L25">
        <v>20</v>
      </c>
      <c r="M25">
        <v>65</v>
      </c>
      <c r="N25">
        <v>10</v>
      </c>
      <c r="O25">
        <v>10</v>
      </c>
      <c r="P25">
        <v>20</v>
      </c>
      <c r="Q25">
        <v>32</v>
      </c>
      <c r="R25">
        <v>100</v>
      </c>
      <c r="S25">
        <v>46.87</v>
      </c>
      <c r="T25">
        <v>98.5</v>
      </c>
      <c r="U25">
        <v>100</v>
      </c>
      <c r="V25">
        <v>100</v>
      </c>
      <c r="W25">
        <v>100</v>
      </c>
      <c r="X25">
        <v>100</v>
      </c>
      <c r="Y25">
        <v>90</v>
      </c>
      <c r="Z25">
        <v>100</v>
      </c>
      <c r="AA25">
        <v>85</v>
      </c>
      <c r="AD25" s="7">
        <f t="shared" si="0"/>
        <v>19.032173913043479</v>
      </c>
      <c r="AE25" s="7">
        <f t="shared" si="1"/>
        <v>7.1042471042471051</v>
      </c>
      <c r="AF25" s="7">
        <f t="shared" si="2"/>
        <v>23.540000000000003</v>
      </c>
      <c r="AG25" s="7">
        <f t="shared" si="3"/>
        <v>15</v>
      </c>
      <c r="AH25" s="7">
        <f t="shared" si="4"/>
        <v>21.25</v>
      </c>
      <c r="AI25" s="7">
        <f>_xlfn.XLOOKUP(C25,Attendance!C:C,Attendance!AM:AM)*$AI$1</f>
        <v>13.5</v>
      </c>
      <c r="AJ25">
        <v>0.25</v>
      </c>
      <c r="AK25" s="7">
        <f t="shared" si="5"/>
        <v>99.676421017290579</v>
      </c>
      <c r="AL25" t="str">
        <f t="shared" si="6"/>
        <v>A</v>
      </c>
      <c r="AN25" s="12">
        <v>81.5</v>
      </c>
      <c r="AO25" s="12" t="s">
        <v>620</v>
      </c>
      <c r="AP25">
        <f t="shared" si="7"/>
        <v>6</v>
      </c>
    </row>
    <row r="26" spans="1:42" hidden="1" x14ac:dyDescent="0.35">
      <c r="A26" t="s">
        <v>81</v>
      </c>
      <c r="B26" t="s">
        <v>82</v>
      </c>
      <c r="C26" t="s">
        <v>83</v>
      </c>
      <c r="D26">
        <v>875013833</v>
      </c>
      <c r="E26" t="str">
        <f>_xlfn.XLOOKUP(D26,Groups!D:D,Groups!C:C)</f>
        <v>CIS453_Group_03</v>
      </c>
      <c r="F26">
        <v>4</v>
      </c>
      <c r="G26">
        <v>5</v>
      </c>
      <c r="H26">
        <v>0</v>
      </c>
      <c r="I26">
        <v>100</v>
      </c>
      <c r="J26">
        <v>10</v>
      </c>
      <c r="K26">
        <v>10</v>
      </c>
      <c r="L26">
        <v>19</v>
      </c>
      <c r="M26">
        <v>100</v>
      </c>
      <c r="N26">
        <v>10</v>
      </c>
      <c r="O26">
        <v>10</v>
      </c>
      <c r="P26">
        <v>20</v>
      </c>
      <c r="Q26">
        <v>20</v>
      </c>
      <c r="R26">
        <v>100</v>
      </c>
      <c r="S26">
        <v>50</v>
      </c>
      <c r="T26">
        <v>85</v>
      </c>
      <c r="U26">
        <v>5</v>
      </c>
      <c r="V26">
        <v>80</v>
      </c>
      <c r="W26">
        <v>100</v>
      </c>
      <c r="X26">
        <v>0</v>
      </c>
      <c r="Y26">
        <v>75</v>
      </c>
      <c r="Z26">
        <v>85</v>
      </c>
      <c r="AA26">
        <v>64</v>
      </c>
      <c r="AD26" s="7">
        <f t="shared" si="0"/>
        <v>18.260869565217391</v>
      </c>
      <c r="AE26" s="7">
        <f t="shared" si="1"/>
        <v>9.5752895752895757</v>
      </c>
      <c r="AF26" s="7">
        <f t="shared" si="2"/>
        <v>13.8</v>
      </c>
      <c r="AG26" s="7">
        <f t="shared" si="3"/>
        <v>12.75</v>
      </c>
      <c r="AH26" s="7">
        <f t="shared" si="4"/>
        <v>16</v>
      </c>
      <c r="AI26" s="7">
        <f>_xlfn.XLOOKUP(C26,Attendance!C:C,Attendance!AM:AM)*$AI$1</f>
        <v>13.5</v>
      </c>
      <c r="AJ26">
        <v>0.25</v>
      </c>
      <c r="AK26" s="7">
        <f t="shared" si="5"/>
        <v>84.136159140506962</v>
      </c>
      <c r="AL26" t="str">
        <f t="shared" si="6"/>
        <v>B</v>
      </c>
      <c r="AN26" s="12">
        <v>86.5</v>
      </c>
      <c r="AO26" s="12" t="s">
        <v>621</v>
      </c>
      <c r="AP26">
        <f t="shared" si="7"/>
        <v>5</v>
      </c>
    </row>
    <row r="27" spans="1:42" hidden="1" x14ac:dyDescent="0.35">
      <c r="A27" t="s">
        <v>84</v>
      </c>
      <c r="B27" t="s">
        <v>85</v>
      </c>
      <c r="C27" t="s">
        <v>86</v>
      </c>
      <c r="D27">
        <v>345513928</v>
      </c>
      <c r="E27" t="str">
        <f>_xlfn.XLOOKUP(D27,Groups!D:D,Groups!C:C)</f>
        <v>CIS453_Group_14</v>
      </c>
      <c r="F27">
        <v>4</v>
      </c>
      <c r="G27">
        <v>5</v>
      </c>
      <c r="H27">
        <v>10</v>
      </c>
      <c r="I27">
        <v>100</v>
      </c>
      <c r="J27">
        <v>10</v>
      </c>
      <c r="K27">
        <v>10</v>
      </c>
      <c r="L27">
        <v>20</v>
      </c>
      <c r="M27">
        <v>100</v>
      </c>
      <c r="N27">
        <v>10</v>
      </c>
      <c r="O27">
        <v>10</v>
      </c>
      <c r="P27">
        <v>20</v>
      </c>
      <c r="Q27">
        <v>40</v>
      </c>
      <c r="R27">
        <v>100</v>
      </c>
      <c r="S27">
        <v>50</v>
      </c>
      <c r="T27">
        <v>90</v>
      </c>
      <c r="U27">
        <v>50</v>
      </c>
      <c r="V27">
        <v>100</v>
      </c>
      <c r="W27">
        <v>100</v>
      </c>
      <c r="X27">
        <v>100</v>
      </c>
      <c r="Y27">
        <v>75</v>
      </c>
      <c r="Z27">
        <v>100</v>
      </c>
      <c r="AA27">
        <v>80</v>
      </c>
      <c r="AD27" s="7">
        <f t="shared" si="0"/>
        <v>20</v>
      </c>
      <c r="AE27" s="7">
        <f t="shared" si="1"/>
        <v>10</v>
      </c>
      <c r="AF27" s="7">
        <f t="shared" si="2"/>
        <v>20.6</v>
      </c>
      <c r="AG27" s="7">
        <f t="shared" si="3"/>
        <v>15</v>
      </c>
      <c r="AH27" s="7">
        <f t="shared" si="4"/>
        <v>20</v>
      </c>
      <c r="AI27" s="7">
        <f>_xlfn.XLOOKUP(C27,Attendance!C:C,Attendance!AM:AM)*$AI$1</f>
        <v>16.5</v>
      </c>
      <c r="AJ27">
        <v>0.25</v>
      </c>
      <c r="AK27" s="7">
        <f t="shared" si="5"/>
        <v>102.35</v>
      </c>
      <c r="AL27" t="str">
        <f t="shared" si="6"/>
        <v>A</v>
      </c>
      <c r="AN27" s="12">
        <v>89.5</v>
      </c>
      <c r="AO27" s="12" t="s">
        <v>622</v>
      </c>
      <c r="AP27">
        <f t="shared" si="7"/>
        <v>6</v>
      </c>
    </row>
    <row r="28" spans="1:42" hidden="1" x14ac:dyDescent="0.35">
      <c r="A28" t="s">
        <v>87</v>
      </c>
      <c r="B28" t="s">
        <v>88</v>
      </c>
      <c r="C28" t="s">
        <v>89</v>
      </c>
      <c r="D28">
        <v>363388593</v>
      </c>
      <c r="E28" t="str">
        <f>_xlfn.XLOOKUP(D28,Groups!D:D,Groups!C:C)</f>
        <v>CIS453_Group_06</v>
      </c>
      <c r="F28">
        <v>4</v>
      </c>
      <c r="G28">
        <v>5</v>
      </c>
      <c r="H28">
        <v>10</v>
      </c>
      <c r="I28">
        <v>100</v>
      </c>
      <c r="J28">
        <v>10</v>
      </c>
      <c r="K28">
        <v>10</v>
      </c>
      <c r="L28">
        <v>19</v>
      </c>
      <c r="M28">
        <v>100</v>
      </c>
      <c r="N28">
        <v>10</v>
      </c>
      <c r="O28">
        <v>10</v>
      </c>
      <c r="P28">
        <v>20</v>
      </c>
      <c r="Q28">
        <v>40</v>
      </c>
      <c r="R28">
        <v>93.75</v>
      </c>
      <c r="S28">
        <v>50</v>
      </c>
      <c r="T28">
        <v>93.75</v>
      </c>
      <c r="U28">
        <v>100</v>
      </c>
      <c r="V28">
        <v>50</v>
      </c>
      <c r="W28">
        <v>100</v>
      </c>
      <c r="X28">
        <v>100</v>
      </c>
      <c r="Y28">
        <v>100</v>
      </c>
      <c r="Z28">
        <v>100</v>
      </c>
      <c r="AA28">
        <v>83</v>
      </c>
      <c r="AD28" s="7">
        <f t="shared" si="0"/>
        <v>19.456521739130437</v>
      </c>
      <c r="AE28" s="7">
        <f t="shared" si="1"/>
        <v>9.9613899613899619</v>
      </c>
      <c r="AF28" s="7">
        <f t="shared" si="2"/>
        <v>21.75</v>
      </c>
      <c r="AG28" s="7">
        <f t="shared" si="3"/>
        <v>15</v>
      </c>
      <c r="AH28" s="7">
        <f t="shared" si="4"/>
        <v>20.750000000000004</v>
      </c>
      <c r="AI28" s="7">
        <f>_xlfn.XLOOKUP(C28,Attendance!C:C,Attendance!AM:AM)*$AI$1</f>
        <v>16.5</v>
      </c>
      <c r="AJ28">
        <v>0.25</v>
      </c>
      <c r="AK28" s="7">
        <f t="shared" si="5"/>
        <v>103.66791170052039</v>
      </c>
      <c r="AL28" t="str">
        <f t="shared" si="6"/>
        <v>A</v>
      </c>
      <c r="AN28" s="12">
        <v>91.5</v>
      </c>
      <c r="AO28" s="12" t="s">
        <v>623</v>
      </c>
      <c r="AP28">
        <f t="shared" si="7"/>
        <v>42</v>
      </c>
    </row>
    <row r="29" spans="1:42" hidden="1" x14ac:dyDescent="0.35">
      <c r="A29" t="s">
        <v>90</v>
      </c>
      <c r="B29" t="s">
        <v>91</v>
      </c>
      <c r="C29" t="s">
        <v>92</v>
      </c>
      <c r="D29">
        <v>286964037</v>
      </c>
      <c r="E29" t="str">
        <f>_xlfn.XLOOKUP(D29,Groups!D:D,Groups!C:C)</f>
        <v>CIS453_Group_02</v>
      </c>
      <c r="F29">
        <v>4</v>
      </c>
      <c r="G29">
        <v>5</v>
      </c>
      <c r="H29">
        <v>10</v>
      </c>
      <c r="I29">
        <v>100</v>
      </c>
      <c r="J29">
        <v>10</v>
      </c>
      <c r="K29">
        <v>10</v>
      </c>
      <c r="L29">
        <v>19</v>
      </c>
      <c r="M29">
        <v>95</v>
      </c>
      <c r="N29">
        <v>8</v>
      </c>
      <c r="O29">
        <v>10</v>
      </c>
      <c r="P29">
        <v>20</v>
      </c>
      <c r="Q29">
        <v>37</v>
      </c>
      <c r="R29">
        <v>100</v>
      </c>
      <c r="S29">
        <v>50</v>
      </c>
      <c r="T29">
        <v>91.25</v>
      </c>
      <c r="U29">
        <v>100</v>
      </c>
      <c r="V29">
        <v>75</v>
      </c>
      <c r="W29">
        <v>100</v>
      </c>
      <c r="X29">
        <v>0</v>
      </c>
      <c r="Y29">
        <v>75</v>
      </c>
      <c r="Z29">
        <v>94</v>
      </c>
      <c r="AA29">
        <v>90</v>
      </c>
      <c r="AD29" s="7">
        <f t="shared" si="0"/>
        <v>19.565217391304348</v>
      </c>
      <c r="AE29" s="7">
        <f t="shared" si="1"/>
        <v>9.7683397683397697</v>
      </c>
      <c r="AF29" s="7">
        <f t="shared" si="2"/>
        <v>17.650000000000002</v>
      </c>
      <c r="AG29" s="7">
        <f t="shared" si="3"/>
        <v>14.1</v>
      </c>
      <c r="AH29" s="7">
        <f t="shared" si="4"/>
        <v>22.5</v>
      </c>
      <c r="AI29" s="7">
        <f>_xlfn.XLOOKUP(C29,Attendance!C:C,Attendance!AM:AM)*$AI$1</f>
        <v>16.5</v>
      </c>
      <c r="AJ29">
        <v>0.25</v>
      </c>
      <c r="AK29" s="7">
        <f t="shared" si="5"/>
        <v>100.33355715964413</v>
      </c>
      <c r="AL29" t="str">
        <f t="shared" si="6"/>
        <v>A</v>
      </c>
    </row>
    <row r="30" spans="1:42" hidden="1" x14ac:dyDescent="0.35">
      <c r="A30" t="s">
        <v>93</v>
      </c>
      <c r="B30" t="s">
        <v>94</v>
      </c>
      <c r="C30" t="s">
        <v>95</v>
      </c>
      <c r="D30">
        <v>669470374</v>
      </c>
      <c r="E30" t="str">
        <f>_xlfn.XLOOKUP(D30,Groups!D:D,Groups!C:C)</f>
        <v>CIS453_Group_10</v>
      </c>
      <c r="F30">
        <v>4</v>
      </c>
      <c r="G30">
        <v>5</v>
      </c>
      <c r="H30">
        <v>10</v>
      </c>
      <c r="I30">
        <v>100</v>
      </c>
      <c r="J30">
        <v>10</v>
      </c>
      <c r="K30">
        <v>10</v>
      </c>
      <c r="L30">
        <v>20</v>
      </c>
      <c r="M30">
        <v>65</v>
      </c>
      <c r="N30">
        <v>10</v>
      </c>
      <c r="O30">
        <v>10</v>
      </c>
      <c r="P30">
        <v>20</v>
      </c>
      <c r="Q30">
        <v>30</v>
      </c>
      <c r="R30">
        <v>100</v>
      </c>
      <c r="S30">
        <v>50</v>
      </c>
      <c r="T30">
        <v>98.5</v>
      </c>
      <c r="U30">
        <v>100</v>
      </c>
      <c r="V30">
        <v>100</v>
      </c>
      <c r="W30">
        <v>100</v>
      </c>
      <c r="X30">
        <v>100</v>
      </c>
      <c r="Y30">
        <v>90</v>
      </c>
      <c r="Z30">
        <v>100</v>
      </c>
      <c r="AA30">
        <v>85</v>
      </c>
      <c r="AD30" s="7">
        <f t="shared" si="0"/>
        <v>19.130434782608699</v>
      </c>
      <c r="AE30" s="7">
        <f t="shared" si="1"/>
        <v>8.6486486486486491</v>
      </c>
      <c r="AF30" s="7">
        <f t="shared" si="2"/>
        <v>23.540000000000003</v>
      </c>
      <c r="AG30" s="7">
        <f t="shared" si="3"/>
        <v>15</v>
      </c>
      <c r="AH30" s="7">
        <f t="shared" si="4"/>
        <v>21.25</v>
      </c>
      <c r="AI30" s="7">
        <f>_xlfn.XLOOKUP(C30,Attendance!C:C,Attendance!AM:AM)*$AI$1</f>
        <v>16.5</v>
      </c>
      <c r="AJ30">
        <v>0.25</v>
      </c>
      <c r="AK30" s="7">
        <f t="shared" si="5"/>
        <v>104.31908343125735</v>
      </c>
      <c r="AL30" t="str">
        <f t="shared" si="6"/>
        <v>A</v>
      </c>
    </row>
    <row r="31" spans="1:42" hidden="1" x14ac:dyDescent="0.35">
      <c r="A31" t="s">
        <v>96</v>
      </c>
      <c r="B31" t="s">
        <v>97</v>
      </c>
      <c r="C31" t="s">
        <v>98</v>
      </c>
      <c r="D31">
        <v>713231171</v>
      </c>
      <c r="E31" t="str">
        <f>_xlfn.XLOOKUP(D31,Groups!D:D,Groups!C:C)</f>
        <v>CIS453_Group_05</v>
      </c>
      <c r="F31">
        <v>4</v>
      </c>
      <c r="G31">
        <v>5</v>
      </c>
      <c r="H31">
        <v>10</v>
      </c>
      <c r="I31">
        <v>100</v>
      </c>
      <c r="J31">
        <v>10</v>
      </c>
      <c r="K31">
        <v>10</v>
      </c>
      <c r="L31">
        <v>19</v>
      </c>
      <c r="M31">
        <v>100</v>
      </c>
      <c r="N31">
        <v>10</v>
      </c>
      <c r="O31">
        <v>10</v>
      </c>
      <c r="P31">
        <v>20</v>
      </c>
      <c r="Q31">
        <v>40</v>
      </c>
      <c r="R31">
        <v>100</v>
      </c>
      <c r="S31">
        <v>50</v>
      </c>
      <c r="T31">
        <v>97.5</v>
      </c>
      <c r="U31">
        <v>100</v>
      </c>
      <c r="V31">
        <v>75</v>
      </c>
      <c r="W31">
        <v>0</v>
      </c>
      <c r="X31">
        <v>0</v>
      </c>
      <c r="Y31">
        <v>50</v>
      </c>
      <c r="Z31">
        <v>100</v>
      </c>
      <c r="AA31">
        <v>80</v>
      </c>
      <c r="AD31" s="7">
        <f t="shared" si="0"/>
        <v>20</v>
      </c>
      <c r="AE31" s="7">
        <f t="shared" si="1"/>
        <v>9.9613899613899619</v>
      </c>
      <c r="AF31" s="7">
        <f t="shared" si="2"/>
        <v>12.9</v>
      </c>
      <c r="AG31" s="7">
        <f t="shared" si="3"/>
        <v>15</v>
      </c>
      <c r="AH31" s="7">
        <f t="shared" si="4"/>
        <v>20</v>
      </c>
      <c r="AI31" s="7">
        <f>_xlfn.XLOOKUP(C31,Attendance!C:C,Attendance!AM:AM)*$AI$1</f>
        <v>16.5</v>
      </c>
      <c r="AJ31">
        <v>0.25</v>
      </c>
      <c r="AK31" s="7">
        <f t="shared" si="5"/>
        <v>94.61138996138996</v>
      </c>
      <c r="AL31" t="str">
        <f t="shared" si="6"/>
        <v>A</v>
      </c>
    </row>
    <row r="32" spans="1:42" hidden="1" x14ac:dyDescent="0.35">
      <c r="A32" t="s">
        <v>99</v>
      </c>
      <c r="B32" t="s">
        <v>100</v>
      </c>
      <c r="C32" t="s">
        <v>101</v>
      </c>
      <c r="D32">
        <v>308094612</v>
      </c>
      <c r="E32" t="str">
        <f>_xlfn.XLOOKUP(D32,Groups!D:D,Groups!C:C)</f>
        <v>CIS453_Group_07</v>
      </c>
      <c r="F32">
        <v>4</v>
      </c>
      <c r="G32">
        <v>5</v>
      </c>
      <c r="H32">
        <v>10</v>
      </c>
      <c r="I32">
        <v>100</v>
      </c>
      <c r="J32">
        <v>10</v>
      </c>
      <c r="K32">
        <v>10</v>
      </c>
      <c r="L32">
        <v>20</v>
      </c>
      <c r="M32">
        <v>100</v>
      </c>
      <c r="N32">
        <v>10</v>
      </c>
      <c r="O32">
        <v>10</v>
      </c>
      <c r="P32">
        <v>20</v>
      </c>
      <c r="Q32">
        <v>40</v>
      </c>
      <c r="R32">
        <v>100</v>
      </c>
      <c r="S32">
        <v>50</v>
      </c>
      <c r="T32">
        <v>94</v>
      </c>
      <c r="U32">
        <v>100</v>
      </c>
      <c r="V32">
        <v>75</v>
      </c>
      <c r="W32">
        <v>100</v>
      </c>
      <c r="X32">
        <v>0</v>
      </c>
      <c r="Y32">
        <v>95</v>
      </c>
      <c r="Z32">
        <v>100</v>
      </c>
      <c r="AA32">
        <v>76</v>
      </c>
      <c r="AD32" s="7">
        <f t="shared" si="0"/>
        <v>20</v>
      </c>
      <c r="AE32" s="7">
        <f t="shared" si="1"/>
        <v>10</v>
      </c>
      <c r="AF32" s="7">
        <f t="shared" si="2"/>
        <v>18.560000000000002</v>
      </c>
      <c r="AG32" s="7">
        <f t="shared" si="3"/>
        <v>15</v>
      </c>
      <c r="AH32" s="7">
        <f t="shared" si="4"/>
        <v>19</v>
      </c>
      <c r="AI32" s="7">
        <f>_xlfn.XLOOKUP(C32,Attendance!C:C,Attendance!AM:AM)*$AI$1</f>
        <v>15</v>
      </c>
      <c r="AJ32">
        <v>0.25</v>
      </c>
      <c r="AK32" s="7">
        <f t="shared" si="5"/>
        <v>97.81</v>
      </c>
      <c r="AL32" t="str">
        <f t="shared" si="6"/>
        <v>A</v>
      </c>
    </row>
    <row r="33" spans="1:38" hidden="1" x14ac:dyDescent="0.35">
      <c r="A33" t="s">
        <v>102</v>
      </c>
      <c r="B33" t="s">
        <v>105</v>
      </c>
      <c r="C33" t="s">
        <v>106</v>
      </c>
      <c r="D33">
        <v>233635297</v>
      </c>
      <c r="E33" t="str">
        <f>_xlfn.XLOOKUP(D33,Groups!D:D,Groups!C:C)</f>
        <v>CIS453_Group_05</v>
      </c>
      <c r="F33">
        <v>4</v>
      </c>
      <c r="G33">
        <v>5</v>
      </c>
      <c r="H33">
        <v>10</v>
      </c>
      <c r="I33">
        <v>80</v>
      </c>
      <c r="J33">
        <v>10</v>
      </c>
      <c r="K33">
        <v>10</v>
      </c>
      <c r="L33">
        <v>19</v>
      </c>
      <c r="M33">
        <v>100</v>
      </c>
      <c r="N33">
        <v>10</v>
      </c>
      <c r="O33">
        <v>10</v>
      </c>
      <c r="P33">
        <v>20</v>
      </c>
      <c r="Q33">
        <v>25</v>
      </c>
      <c r="R33">
        <v>90</v>
      </c>
      <c r="S33">
        <v>43.87</v>
      </c>
      <c r="T33">
        <v>97.5</v>
      </c>
      <c r="U33">
        <v>100</v>
      </c>
      <c r="V33">
        <v>75</v>
      </c>
      <c r="W33">
        <v>0</v>
      </c>
      <c r="X33">
        <v>0</v>
      </c>
      <c r="Y33">
        <v>50</v>
      </c>
      <c r="Z33">
        <v>100</v>
      </c>
      <c r="AA33">
        <v>80</v>
      </c>
      <c r="AD33" s="7">
        <f t="shared" si="0"/>
        <v>17.29304347826087</v>
      </c>
      <c r="AE33" s="7">
        <f t="shared" si="1"/>
        <v>9.1891891891891913</v>
      </c>
      <c r="AF33" s="7">
        <f t="shared" si="2"/>
        <v>12.9</v>
      </c>
      <c r="AG33" s="7">
        <f t="shared" si="3"/>
        <v>15</v>
      </c>
      <c r="AH33" s="7">
        <f t="shared" si="4"/>
        <v>20</v>
      </c>
      <c r="AI33" s="7">
        <f>_xlfn.XLOOKUP(C33,Attendance!C:C,Attendance!AM:AM)*$AI$1</f>
        <v>16.5</v>
      </c>
      <c r="AJ33">
        <v>0.25</v>
      </c>
      <c r="AK33" s="7">
        <f t="shared" si="5"/>
        <v>91.132232667450069</v>
      </c>
      <c r="AL33" t="str">
        <f t="shared" si="6"/>
        <v>A-</v>
      </c>
    </row>
    <row r="34" spans="1:38" x14ac:dyDescent="0.35">
      <c r="A34" t="s">
        <v>102</v>
      </c>
      <c r="B34" t="s">
        <v>103</v>
      </c>
      <c r="C34" t="s">
        <v>104</v>
      </c>
      <c r="D34">
        <v>411038842</v>
      </c>
      <c r="E34" t="str">
        <f>_xlfn.XLOOKUP(D34,Groups!D:D,Groups!C:C)</f>
        <v>CIS453_Group_11</v>
      </c>
      <c r="F34">
        <v>4</v>
      </c>
      <c r="G34">
        <v>5</v>
      </c>
      <c r="H34">
        <v>10</v>
      </c>
      <c r="I34">
        <v>100</v>
      </c>
      <c r="J34">
        <v>10</v>
      </c>
      <c r="K34">
        <v>10</v>
      </c>
      <c r="L34">
        <v>20</v>
      </c>
      <c r="M34">
        <v>100</v>
      </c>
      <c r="N34">
        <v>8</v>
      </c>
      <c r="O34">
        <v>10</v>
      </c>
      <c r="P34">
        <v>0</v>
      </c>
      <c r="Q34">
        <v>0</v>
      </c>
      <c r="R34">
        <v>100</v>
      </c>
      <c r="S34">
        <v>50</v>
      </c>
      <c r="T34">
        <v>84.25</v>
      </c>
      <c r="U34">
        <v>75</v>
      </c>
      <c r="V34">
        <v>75</v>
      </c>
      <c r="W34">
        <v>75</v>
      </c>
      <c r="X34">
        <v>0</v>
      </c>
      <c r="Y34">
        <v>75</v>
      </c>
      <c r="Z34">
        <v>50</v>
      </c>
      <c r="AA34">
        <v>70</v>
      </c>
      <c r="AD34" s="7">
        <f t="shared" si="0"/>
        <v>14.608695652173914</v>
      </c>
      <c r="AE34" s="7">
        <f t="shared" si="1"/>
        <v>10</v>
      </c>
      <c r="AF34" s="7">
        <f t="shared" si="2"/>
        <v>15.37</v>
      </c>
      <c r="AG34" s="7">
        <f t="shared" si="3"/>
        <v>7.5</v>
      </c>
      <c r="AH34" s="7">
        <f t="shared" si="4"/>
        <v>17.5</v>
      </c>
      <c r="AI34" s="7">
        <f>_xlfn.XLOOKUP(C34,Attendance!C:C,Attendance!AM:AM)*$AI$1</f>
        <v>16.5</v>
      </c>
      <c r="AJ34">
        <v>0.25</v>
      </c>
      <c r="AK34" s="7">
        <f t="shared" si="5"/>
        <v>81.728695652173911</v>
      </c>
      <c r="AL34" t="str">
        <f t="shared" si="6"/>
        <v>B</v>
      </c>
    </row>
    <row r="35" spans="1:38" hidden="1" x14ac:dyDescent="0.35">
      <c r="A35" t="s">
        <v>107</v>
      </c>
      <c r="B35" t="s">
        <v>108</v>
      </c>
      <c r="C35" t="s">
        <v>109</v>
      </c>
      <c r="D35">
        <v>455785655</v>
      </c>
      <c r="E35" t="str">
        <f>_xlfn.XLOOKUP(D35,Groups!D:D,Groups!C:C)</f>
        <v>CIS453_Group_10</v>
      </c>
      <c r="F35">
        <v>4</v>
      </c>
      <c r="G35">
        <v>5</v>
      </c>
      <c r="H35">
        <v>10</v>
      </c>
      <c r="I35">
        <v>100</v>
      </c>
      <c r="J35">
        <v>10</v>
      </c>
      <c r="K35">
        <v>10</v>
      </c>
      <c r="L35">
        <v>20</v>
      </c>
      <c r="M35">
        <v>65</v>
      </c>
      <c r="N35">
        <v>10</v>
      </c>
      <c r="O35">
        <v>10</v>
      </c>
      <c r="P35">
        <v>20</v>
      </c>
      <c r="Q35">
        <v>30</v>
      </c>
      <c r="R35">
        <v>90</v>
      </c>
      <c r="S35">
        <v>25.62</v>
      </c>
      <c r="T35">
        <v>98.5</v>
      </c>
      <c r="U35">
        <v>100</v>
      </c>
      <c r="V35">
        <v>100</v>
      </c>
      <c r="W35">
        <v>100</v>
      </c>
      <c r="X35">
        <v>100</v>
      </c>
      <c r="Y35">
        <v>90</v>
      </c>
      <c r="Z35">
        <v>100</v>
      </c>
      <c r="AA35">
        <v>85</v>
      </c>
      <c r="AD35" s="7">
        <f t="shared" si="0"/>
        <v>16.140869565217393</v>
      </c>
      <c r="AE35" s="7">
        <f t="shared" si="1"/>
        <v>8.6486486486486491</v>
      </c>
      <c r="AF35" s="7">
        <f t="shared" si="2"/>
        <v>23.540000000000003</v>
      </c>
      <c r="AG35" s="7">
        <f t="shared" si="3"/>
        <v>15</v>
      </c>
      <c r="AH35" s="7">
        <f t="shared" si="4"/>
        <v>21.25</v>
      </c>
      <c r="AI35" s="7">
        <f>_xlfn.XLOOKUP(C35,Attendance!C:C,Attendance!AM:AM)*$AI$1</f>
        <v>13.5</v>
      </c>
      <c r="AJ35">
        <v>0.25</v>
      </c>
      <c r="AK35" s="7">
        <f t="shared" si="5"/>
        <v>98.329518213866038</v>
      </c>
      <c r="AL35" t="str">
        <f t="shared" si="6"/>
        <v>A</v>
      </c>
    </row>
    <row r="36" spans="1:38" hidden="1" x14ac:dyDescent="0.35">
      <c r="A36" t="s">
        <v>110</v>
      </c>
      <c r="B36" t="s">
        <v>111</v>
      </c>
      <c r="C36" t="s">
        <v>112</v>
      </c>
      <c r="D36">
        <v>991118899</v>
      </c>
      <c r="E36" t="str">
        <f>_xlfn.XLOOKUP(D36,Groups!D:D,Groups!C:C)</f>
        <v>CIS453_Group_09</v>
      </c>
      <c r="F36">
        <v>4</v>
      </c>
      <c r="G36">
        <v>5</v>
      </c>
      <c r="H36">
        <v>10</v>
      </c>
      <c r="I36">
        <v>100</v>
      </c>
      <c r="J36">
        <v>10</v>
      </c>
      <c r="K36">
        <v>10</v>
      </c>
      <c r="L36">
        <v>20</v>
      </c>
      <c r="M36">
        <v>55</v>
      </c>
      <c r="N36">
        <v>10</v>
      </c>
      <c r="O36">
        <v>10</v>
      </c>
      <c r="P36">
        <v>20</v>
      </c>
      <c r="Q36">
        <v>40</v>
      </c>
      <c r="R36">
        <v>100</v>
      </c>
      <c r="S36">
        <v>31.87</v>
      </c>
      <c r="T36">
        <v>93.5</v>
      </c>
      <c r="U36">
        <v>50</v>
      </c>
      <c r="V36">
        <v>50</v>
      </c>
      <c r="W36">
        <v>100</v>
      </c>
      <c r="X36">
        <v>100</v>
      </c>
      <c r="Y36">
        <v>100</v>
      </c>
      <c r="Z36">
        <v>91</v>
      </c>
      <c r="AA36">
        <v>80</v>
      </c>
      <c r="AD36" s="7">
        <f t="shared" si="0"/>
        <v>18.423478260869569</v>
      </c>
      <c r="AE36" s="7">
        <f t="shared" si="1"/>
        <v>8.2625482625482629</v>
      </c>
      <c r="AF36" s="7">
        <f t="shared" si="2"/>
        <v>19.740000000000002</v>
      </c>
      <c r="AG36" s="7">
        <f t="shared" si="3"/>
        <v>13.65</v>
      </c>
      <c r="AH36" s="7">
        <f t="shared" si="4"/>
        <v>20</v>
      </c>
      <c r="AI36" s="7">
        <f>_xlfn.XLOOKUP(C36,Attendance!C:C,Attendance!AM:AM)*$AI$1</f>
        <v>15</v>
      </c>
      <c r="AJ36">
        <v>0.25</v>
      </c>
      <c r="AK36" s="7">
        <f t="shared" si="5"/>
        <v>95.326026523417823</v>
      </c>
      <c r="AL36" t="str">
        <f t="shared" si="6"/>
        <v>A</v>
      </c>
    </row>
    <row r="37" spans="1:38" hidden="1" x14ac:dyDescent="0.35">
      <c r="A37" t="s">
        <v>113</v>
      </c>
      <c r="B37" t="s">
        <v>114</v>
      </c>
      <c r="C37" t="s">
        <v>115</v>
      </c>
      <c r="D37">
        <v>454980140</v>
      </c>
      <c r="E37" t="str">
        <f>_xlfn.XLOOKUP(D37,Groups!D:D,Groups!C:C)</f>
        <v>CIS453_Group_04</v>
      </c>
      <c r="F37">
        <v>4</v>
      </c>
      <c r="G37">
        <v>5</v>
      </c>
      <c r="H37">
        <v>10</v>
      </c>
      <c r="I37">
        <v>100</v>
      </c>
      <c r="J37">
        <v>10</v>
      </c>
      <c r="K37">
        <v>10</v>
      </c>
      <c r="L37">
        <v>20</v>
      </c>
      <c r="M37">
        <v>70</v>
      </c>
      <c r="N37">
        <v>10</v>
      </c>
      <c r="O37">
        <v>10</v>
      </c>
      <c r="P37">
        <v>20</v>
      </c>
      <c r="Q37">
        <v>30</v>
      </c>
      <c r="R37">
        <v>87.5</v>
      </c>
      <c r="S37">
        <v>50</v>
      </c>
      <c r="T37">
        <v>43.5</v>
      </c>
      <c r="U37">
        <v>100</v>
      </c>
      <c r="V37">
        <v>100</v>
      </c>
      <c r="W37">
        <v>100</v>
      </c>
      <c r="X37">
        <v>0</v>
      </c>
      <c r="Y37">
        <v>75</v>
      </c>
      <c r="Z37">
        <v>97</v>
      </c>
      <c r="AA37">
        <v>76</v>
      </c>
      <c r="AD37" s="7">
        <f t="shared" ref="AD37:AD67" si="8">SUM(N37:S37)/SUM($N$1:$S$1)*100*$AD$1</f>
        <v>18.043478260869566</v>
      </c>
      <c r="AE37" s="7">
        <f t="shared" ref="AE37:AE67" si="9">SUM(F37:M37)/SUM($F$1:$M$1)*100*$AE$1</f>
        <v>8.8416988416988413</v>
      </c>
      <c r="AF37" s="7">
        <f t="shared" ref="AF37:AF67" si="10">SUM(T37:Y37)/SUM($T$1,$U$1,$V$1,$W$1,$Y$1)*100*$AF$1</f>
        <v>16.740000000000002</v>
      </c>
      <c r="AG37" s="7">
        <f t="shared" ref="AG37:AG67" si="11">SUM(Z37)/SUM($Z$1)*100*$AG$1</f>
        <v>14.549999999999999</v>
      </c>
      <c r="AH37" s="7">
        <f t="shared" ref="AH37:AH67" si="12">SUM(AA37)/SUM($AA$1)*100*$AH$1</f>
        <v>19</v>
      </c>
      <c r="AI37" s="7">
        <f>_xlfn.XLOOKUP(C37,Attendance!C:C,Attendance!AM:AM)*$AI$1</f>
        <v>12</v>
      </c>
      <c r="AJ37">
        <v>0.25</v>
      </c>
      <c r="AK37" s="7">
        <f t="shared" ref="AK37:AK68" si="13">SUM(AD37:AJ37)</f>
        <v>89.425177102568398</v>
      </c>
      <c r="AL37" t="str">
        <f t="shared" ref="AL37:AL68" si="14">LOOKUP(AK37,$AN$19:$AN$28,$AO$19:$AO$28)</f>
        <v>B+</v>
      </c>
    </row>
    <row r="38" spans="1:38" hidden="1" x14ac:dyDescent="0.35">
      <c r="A38" t="s">
        <v>116</v>
      </c>
      <c r="B38" t="s">
        <v>117</v>
      </c>
      <c r="C38" t="s">
        <v>118</v>
      </c>
      <c r="D38">
        <v>336295204</v>
      </c>
      <c r="E38" t="str">
        <f>_xlfn.XLOOKUP(D38,Groups!D:D,Groups!C:C)</f>
        <v>CIS453_Group_01</v>
      </c>
      <c r="F38">
        <v>4</v>
      </c>
      <c r="G38">
        <v>5</v>
      </c>
      <c r="H38">
        <v>10</v>
      </c>
      <c r="I38">
        <v>60</v>
      </c>
      <c r="J38">
        <v>10</v>
      </c>
      <c r="K38">
        <v>10</v>
      </c>
      <c r="L38">
        <v>17</v>
      </c>
      <c r="M38">
        <v>40</v>
      </c>
      <c r="N38">
        <v>5</v>
      </c>
      <c r="O38">
        <v>10</v>
      </c>
      <c r="P38">
        <v>20</v>
      </c>
      <c r="Q38">
        <v>40</v>
      </c>
      <c r="R38">
        <v>100</v>
      </c>
      <c r="S38">
        <v>50</v>
      </c>
      <c r="T38">
        <v>90</v>
      </c>
      <c r="U38">
        <v>50</v>
      </c>
      <c r="V38">
        <v>100</v>
      </c>
      <c r="W38">
        <v>100</v>
      </c>
      <c r="X38">
        <v>100</v>
      </c>
      <c r="Y38">
        <v>100</v>
      </c>
      <c r="Z38">
        <v>94</v>
      </c>
      <c r="AA38">
        <v>80</v>
      </c>
      <c r="AD38" s="7">
        <f t="shared" si="8"/>
        <v>19.565217391304348</v>
      </c>
      <c r="AE38" s="7">
        <f t="shared" si="9"/>
        <v>6.0231660231660236</v>
      </c>
      <c r="AF38" s="7">
        <f t="shared" si="10"/>
        <v>21.6</v>
      </c>
      <c r="AG38" s="7">
        <f t="shared" si="11"/>
        <v>14.1</v>
      </c>
      <c r="AH38" s="7">
        <f t="shared" si="12"/>
        <v>20</v>
      </c>
      <c r="AI38" s="7">
        <f>_xlfn.XLOOKUP(C38,Attendance!C:C,Attendance!AM:AM)*$AI$1</f>
        <v>16.5</v>
      </c>
      <c r="AJ38">
        <v>0.25</v>
      </c>
      <c r="AK38" s="7">
        <f t="shared" si="13"/>
        <v>98.038383414470374</v>
      </c>
      <c r="AL38" t="str">
        <f t="shared" si="14"/>
        <v>A</v>
      </c>
    </row>
    <row r="39" spans="1:38" hidden="1" x14ac:dyDescent="0.35">
      <c r="A39" t="s">
        <v>119</v>
      </c>
      <c r="B39" t="s">
        <v>120</v>
      </c>
      <c r="C39" t="s">
        <v>121</v>
      </c>
      <c r="D39">
        <v>332754821</v>
      </c>
      <c r="E39" t="str">
        <f>_xlfn.XLOOKUP(D39,Groups!D:D,Groups!C:C)</f>
        <v>CIS453_Group_09</v>
      </c>
      <c r="F39">
        <v>4</v>
      </c>
      <c r="G39">
        <v>5</v>
      </c>
      <c r="H39">
        <v>10</v>
      </c>
      <c r="I39">
        <v>0</v>
      </c>
      <c r="J39">
        <v>10</v>
      </c>
      <c r="K39">
        <v>10</v>
      </c>
      <c r="L39">
        <v>20</v>
      </c>
      <c r="M39">
        <v>55</v>
      </c>
      <c r="N39">
        <v>10</v>
      </c>
      <c r="O39">
        <v>10</v>
      </c>
      <c r="P39">
        <v>20</v>
      </c>
      <c r="Q39">
        <v>37</v>
      </c>
      <c r="R39">
        <v>90</v>
      </c>
      <c r="S39">
        <v>24.5</v>
      </c>
      <c r="T39">
        <v>93.5</v>
      </c>
      <c r="U39">
        <v>50</v>
      </c>
      <c r="V39">
        <v>50</v>
      </c>
      <c r="W39">
        <v>100</v>
      </c>
      <c r="X39">
        <v>100</v>
      </c>
      <c r="Y39">
        <v>100</v>
      </c>
      <c r="Z39">
        <v>91</v>
      </c>
      <c r="AA39">
        <v>80</v>
      </c>
      <c r="AD39" s="7">
        <f t="shared" si="8"/>
        <v>16.65217391304348</v>
      </c>
      <c r="AE39" s="7">
        <f t="shared" si="9"/>
        <v>4.4015444015444016</v>
      </c>
      <c r="AF39" s="7">
        <f t="shared" si="10"/>
        <v>19.740000000000002</v>
      </c>
      <c r="AG39" s="7">
        <f t="shared" si="11"/>
        <v>13.65</v>
      </c>
      <c r="AH39" s="7">
        <f t="shared" si="12"/>
        <v>20</v>
      </c>
      <c r="AI39" s="7">
        <f>_xlfn.XLOOKUP(C39,Attendance!C:C,Attendance!AM:AM)*$AI$1</f>
        <v>13.5</v>
      </c>
      <c r="AJ39">
        <v>0.25</v>
      </c>
      <c r="AK39" s="7">
        <f t="shared" si="13"/>
        <v>88.193718314587883</v>
      </c>
      <c r="AL39" t="str">
        <f t="shared" si="14"/>
        <v>B+</v>
      </c>
    </row>
    <row r="40" spans="1:38" hidden="1" x14ac:dyDescent="0.35">
      <c r="A40" t="s">
        <v>122</v>
      </c>
      <c r="B40" t="s">
        <v>123</v>
      </c>
      <c r="C40" t="s">
        <v>124</v>
      </c>
      <c r="D40">
        <v>533405416</v>
      </c>
      <c r="E40" t="str">
        <f>_xlfn.XLOOKUP(D40,Groups!D:D,Groups!C:C)</f>
        <v>CIS453_Group_12</v>
      </c>
      <c r="F40">
        <v>4</v>
      </c>
      <c r="G40">
        <v>5</v>
      </c>
      <c r="H40">
        <v>10</v>
      </c>
      <c r="I40">
        <v>60</v>
      </c>
      <c r="J40">
        <v>10</v>
      </c>
      <c r="K40">
        <v>10</v>
      </c>
      <c r="L40">
        <v>18</v>
      </c>
      <c r="M40">
        <v>100</v>
      </c>
      <c r="N40">
        <v>10</v>
      </c>
      <c r="O40">
        <v>10</v>
      </c>
      <c r="P40">
        <v>20</v>
      </c>
      <c r="Q40">
        <v>30</v>
      </c>
      <c r="R40">
        <v>100</v>
      </c>
      <c r="S40">
        <v>46.87</v>
      </c>
      <c r="T40">
        <v>87.75</v>
      </c>
      <c r="U40">
        <v>50</v>
      </c>
      <c r="V40">
        <v>50</v>
      </c>
      <c r="W40">
        <v>100</v>
      </c>
      <c r="X40">
        <v>100</v>
      </c>
      <c r="Y40">
        <v>75</v>
      </c>
      <c r="Z40">
        <v>100</v>
      </c>
      <c r="AA40">
        <v>73</v>
      </c>
      <c r="AD40" s="7">
        <f t="shared" si="8"/>
        <v>18.858260869565218</v>
      </c>
      <c r="AE40" s="7">
        <f t="shared" si="9"/>
        <v>8.378378378378379</v>
      </c>
      <c r="AF40" s="7">
        <f t="shared" si="10"/>
        <v>18.510000000000002</v>
      </c>
      <c r="AG40" s="7">
        <f t="shared" si="11"/>
        <v>15</v>
      </c>
      <c r="AH40" s="7">
        <f t="shared" si="12"/>
        <v>18.25</v>
      </c>
      <c r="AI40" s="7">
        <f>_xlfn.XLOOKUP(C40,Attendance!C:C,Attendance!AM:AM)*$AI$1</f>
        <v>15</v>
      </c>
      <c r="AJ40">
        <v>0.25</v>
      </c>
      <c r="AK40" s="7">
        <f t="shared" si="13"/>
        <v>94.246639247943591</v>
      </c>
      <c r="AL40" t="str">
        <f t="shared" si="14"/>
        <v>A</v>
      </c>
    </row>
    <row r="41" spans="1:38" hidden="1" x14ac:dyDescent="0.35">
      <c r="A41" t="s">
        <v>125</v>
      </c>
      <c r="B41" t="s">
        <v>126</v>
      </c>
      <c r="C41" t="s">
        <v>127</v>
      </c>
      <c r="D41">
        <v>591376330</v>
      </c>
      <c r="E41" t="str">
        <f>_xlfn.XLOOKUP(D41,Groups!D:D,Groups!C:C)</f>
        <v>CIS453_Group_03</v>
      </c>
      <c r="F41">
        <v>4</v>
      </c>
      <c r="G41">
        <v>5</v>
      </c>
      <c r="H41">
        <v>10</v>
      </c>
      <c r="I41">
        <v>100</v>
      </c>
      <c r="J41">
        <v>10</v>
      </c>
      <c r="K41">
        <v>10</v>
      </c>
      <c r="L41">
        <v>19</v>
      </c>
      <c r="M41">
        <v>100</v>
      </c>
      <c r="N41">
        <v>10</v>
      </c>
      <c r="O41">
        <v>10</v>
      </c>
      <c r="P41">
        <v>20</v>
      </c>
      <c r="Q41">
        <v>37</v>
      </c>
      <c r="R41">
        <v>100</v>
      </c>
      <c r="S41">
        <v>50</v>
      </c>
      <c r="T41">
        <v>85</v>
      </c>
      <c r="U41">
        <v>5</v>
      </c>
      <c r="V41">
        <v>80</v>
      </c>
      <c r="W41">
        <v>100</v>
      </c>
      <c r="X41">
        <v>0</v>
      </c>
      <c r="Y41">
        <v>75</v>
      </c>
      <c r="Z41">
        <v>85</v>
      </c>
      <c r="AA41">
        <v>64</v>
      </c>
      <c r="AD41" s="7">
        <f t="shared" si="8"/>
        <v>19.739130434782609</v>
      </c>
      <c r="AE41" s="7">
        <f t="shared" si="9"/>
        <v>9.9613899613899619</v>
      </c>
      <c r="AF41" s="7">
        <f t="shared" si="10"/>
        <v>13.8</v>
      </c>
      <c r="AG41" s="7">
        <f t="shared" si="11"/>
        <v>12.75</v>
      </c>
      <c r="AH41" s="7">
        <f t="shared" si="12"/>
        <v>16</v>
      </c>
      <c r="AI41" s="7">
        <f>_xlfn.XLOOKUP(C41,Attendance!C:C,Attendance!AM:AM)*$AI$1</f>
        <v>16.5</v>
      </c>
      <c r="AJ41">
        <v>0.25</v>
      </c>
      <c r="AK41" s="7">
        <f t="shared" si="13"/>
        <v>89.000520396172575</v>
      </c>
      <c r="AL41" t="str">
        <f t="shared" si="14"/>
        <v>B+</v>
      </c>
    </row>
    <row r="42" spans="1:38" hidden="1" x14ac:dyDescent="0.35">
      <c r="A42" t="s">
        <v>128</v>
      </c>
      <c r="B42" t="s">
        <v>129</v>
      </c>
      <c r="C42" t="s">
        <v>130</v>
      </c>
      <c r="D42">
        <v>361252686</v>
      </c>
      <c r="E42" t="str">
        <f>_xlfn.XLOOKUP(D42,Groups!D:D,Groups!C:C)</f>
        <v>CIS453_Group_07</v>
      </c>
      <c r="F42">
        <v>4</v>
      </c>
      <c r="G42">
        <v>5</v>
      </c>
      <c r="H42">
        <v>10</v>
      </c>
      <c r="I42">
        <v>100</v>
      </c>
      <c r="J42">
        <v>10</v>
      </c>
      <c r="K42">
        <v>10</v>
      </c>
      <c r="L42">
        <v>20</v>
      </c>
      <c r="M42">
        <v>100</v>
      </c>
      <c r="N42">
        <v>10</v>
      </c>
      <c r="O42">
        <v>10</v>
      </c>
      <c r="P42">
        <v>20</v>
      </c>
      <c r="Q42">
        <v>32</v>
      </c>
      <c r="R42">
        <v>75</v>
      </c>
      <c r="S42">
        <v>50</v>
      </c>
      <c r="T42">
        <v>94</v>
      </c>
      <c r="U42">
        <v>100</v>
      </c>
      <c r="V42">
        <v>75</v>
      </c>
      <c r="W42">
        <v>100</v>
      </c>
      <c r="X42">
        <v>0</v>
      </c>
      <c r="Y42">
        <v>95</v>
      </c>
      <c r="Z42">
        <v>100</v>
      </c>
      <c r="AA42">
        <v>76</v>
      </c>
      <c r="AD42" s="7">
        <f t="shared" si="8"/>
        <v>17.130434782608699</v>
      </c>
      <c r="AE42" s="7">
        <f t="shared" si="9"/>
        <v>10</v>
      </c>
      <c r="AF42" s="7">
        <f t="shared" si="10"/>
        <v>18.560000000000002</v>
      </c>
      <c r="AG42" s="7">
        <f t="shared" si="11"/>
        <v>15</v>
      </c>
      <c r="AH42" s="7">
        <f t="shared" si="12"/>
        <v>19</v>
      </c>
      <c r="AI42" s="7">
        <f>_xlfn.XLOOKUP(C42,Attendance!C:C,Attendance!AM:AM)*$AI$1</f>
        <v>13.5</v>
      </c>
      <c r="AJ42">
        <v>0.25</v>
      </c>
      <c r="AK42" s="7">
        <f t="shared" si="13"/>
        <v>93.440434782608705</v>
      </c>
      <c r="AL42" t="str">
        <f t="shared" si="14"/>
        <v>A</v>
      </c>
    </row>
    <row r="43" spans="1:38" hidden="1" x14ac:dyDescent="0.35">
      <c r="A43" t="s">
        <v>131</v>
      </c>
      <c r="B43" t="s">
        <v>132</v>
      </c>
      <c r="C43" t="s">
        <v>133</v>
      </c>
      <c r="D43">
        <v>686695249</v>
      </c>
      <c r="E43" t="str">
        <f>_xlfn.XLOOKUP(D43,Groups!D:D,Groups!C:C)</f>
        <v>CIS453_Group_16</v>
      </c>
      <c r="F43">
        <v>4</v>
      </c>
      <c r="G43">
        <v>5</v>
      </c>
      <c r="H43">
        <v>10</v>
      </c>
      <c r="I43">
        <v>60</v>
      </c>
      <c r="J43">
        <v>5</v>
      </c>
      <c r="K43">
        <v>10</v>
      </c>
      <c r="L43">
        <v>20</v>
      </c>
      <c r="M43">
        <v>100</v>
      </c>
      <c r="N43">
        <v>10</v>
      </c>
      <c r="O43">
        <v>10</v>
      </c>
      <c r="P43">
        <v>20</v>
      </c>
      <c r="Q43">
        <v>40</v>
      </c>
      <c r="R43">
        <v>100</v>
      </c>
      <c r="S43">
        <v>40.119999999999997</v>
      </c>
      <c r="T43">
        <v>88.75</v>
      </c>
      <c r="U43">
        <v>20</v>
      </c>
      <c r="V43">
        <v>100</v>
      </c>
      <c r="W43">
        <v>100</v>
      </c>
      <c r="X43">
        <v>100</v>
      </c>
      <c r="Y43">
        <v>95</v>
      </c>
      <c r="Z43">
        <v>74</v>
      </c>
      <c r="AA43">
        <v>53</v>
      </c>
      <c r="AD43" s="7">
        <f t="shared" si="8"/>
        <v>19.140869565217393</v>
      </c>
      <c r="AE43" s="7">
        <f t="shared" si="9"/>
        <v>8.2625482625482629</v>
      </c>
      <c r="AF43" s="7">
        <f t="shared" si="10"/>
        <v>20.150000000000002</v>
      </c>
      <c r="AG43" s="7">
        <f t="shared" si="11"/>
        <v>11.1</v>
      </c>
      <c r="AH43" s="7">
        <f t="shared" si="12"/>
        <v>13.25</v>
      </c>
      <c r="AI43" s="7">
        <f>_xlfn.XLOOKUP(C43,Attendance!C:C,Attendance!AM:AM)*$AI$1</f>
        <v>13.5</v>
      </c>
      <c r="AJ43">
        <v>0.25</v>
      </c>
      <c r="AK43" s="7">
        <f t="shared" si="13"/>
        <v>85.653417827765651</v>
      </c>
      <c r="AL43" t="str">
        <f t="shared" si="14"/>
        <v>B</v>
      </c>
    </row>
    <row r="44" spans="1:38" hidden="1" x14ac:dyDescent="0.35">
      <c r="A44" t="s">
        <v>134</v>
      </c>
      <c r="B44" t="s">
        <v>135</v>
      </c>
      <c r="C44" t="s">
        <v>136</v>
      </c>
      <c r="D44">
        <v>963597173</v>
      </c>
      <c r="E44" t="str">
        <f>_xlfn.XLOOKUP(D44,Groups!D:D,Groups!C:C)</f>
        <v>CIS453_Group_04</v>
      </c>
      <c r="F44">
        <v>4</v>
      </c>
      <c r="G44">
        <v>5</v>
      </c>
      <c r="H44">
        <v>10</v>
      </c>
      <c r="I44">
        <v>100</v>
      </c>
      <c r="J44">
        <v>10</v>
      </c>
      <c r="K44">
        <v>10</v>
      </c>
      <c r="L44">
        <v>20</v>
      </c>
      <c r="M44">
        <v>70</v>
      </c>
      <c r="N44">
        <v>10</v>
      </c>
      <c r="O44">
        <v>10</v>
      </c>
      <c r="P44">
        <v>20</v>
      </c>
      <c r="Q44">
        <v>32</v>
      </c>
      <c r="R44">
        <v>100</v>
      </c>
      <c r="S44">
        <v>50</v>
      </c>
      <c r="T44">
        <v>43.5</v>
      </c>
      <c r="U44">
        <v>100</v>
      </c>
      <c r="V44">
        <v>100</v>
      </c>
      <c r="W44">
        <v>100</v>
      </c>
      <c r="X44">
        <v>0</v>
      </c>
      <c r="Y44">
        <v>75</v>
      </c>
      <c r="Z44">
        <v>97</v>
      </c>
      <c r="AA44">
        <v>76</v>
      </c>
      <c r="AD44" s="7">
        <f t="shared" si="8"/>
        <v>19.304347826086957</v>
      </c>
      <c r="AE44" s="7">
        <f t="shared" si="9"/>
        <v>8.8416988416988413</v>
      </c>
      <c r="AF44" s="7">
        <f t="shared" si="10"/>
        <v>16.740000000000002</v>
      </c>
      <c r="AG44" s="7">
        <f t="shared" si="11"/>
        <v>14.549999999999999</v>
      </c>
      <c r="AH44" s="7">
        <f t="shared" si="12"/>
        <v>19</v>
      </c>
      <c r="AI44" s="7">
        <f>_xlfn.XLOOKUP(C44,Attendance!C:C,Attendance!AM:AM)*$AI$1</f>
        <v>13.5</v>
      </c>
      <c r="AJ44">
        <v>0.25</v>
      </c>
      <c r="AK44" s="7">
        <f t="shared" si="13"/>
        <v>92.186046667785803</v>
      </c>
      <c r="AL44" t="str">
        <f t="shared" si="14"/>
        <v>A</v>
      </c>
    </row>
    <row r="45" spans="1:38" hidden="1" x14ac:dyDescent="0.35">
      <c r="A45" t="s">
        <v>137</v>
      </c>
      <c r="B45" t="s">
        <v>138</v>
      </c>
      <c r="C45" t="s">
        <v>139</v>
      </c>
      <c r="D45">
        <v>440345972</v>
      </c>
      <c r="E45" t="str">
        <f>_xlfn.XLOOKUP(D45,Groups!D:D,Groups!C:C)</f>
        <v>CIS453_Group_17</v>
      </c>
      <c r="F45">
        <v>4</v>
      </c>
      <c r="G45">
        <v>5</v>
      </c>
      <c r="H45">
        <v>10</v>
      </c>
      <c r="I45">
        <v>80</v>
      </c>
      <c r="J45">
        <v>10</v>
      </c>
      <c r="K45">
        <v>7.5</v>
      </c>
      <c r="L45">
        <v>19</v>
      </c>
      <c r="M45">
        <v>80</v>
      </c>
      <c r="N45">
        <v>10</v>
      </c>
      <c r="O45">
        <v>10</v>
      </c>
      <c r="P45">
        <v>20</v>
      </c>
      <c r="Q45">
        <v>40</v>
      </c>
      <c r="R45">
        <v>87.5</v>
      </c>
      <c r="S45">
        <v>37.5</v>
      </c>
      <c r="T45">
        <v>93.5</v>
      </c>
      <c r="U45">
        <v>100</v>
      </c>
      <c r="V45">
        <v>100</v>
      </c>
      <c r="W45">
        <v>100</v>
      </c>
      <c r="X45">
        <v>0</v>
      </c>
      <c r="Y45">
        <v>95</v>
      </c>
      <c r="Z45">
        <v>95</v>
      </c>
      <c r="AA45">
        <v>85</v>
      </c>
      <c r="AD45" s="7">
        <f t="shared" si="8"/>
        <v>17.826086956521738</v>
      </c>
      <c r="AE45" s="7">
        <f t="shared" si="9"/>
        <v>8.3204633204633218</v>
      </c>
      <c r="AF45" s="7">
        <f t="shared" si="10"/>
        <v>19.540000000000003</v>
      </c>
      <c r="AG45" s="7">
        <f t="shared" si="11"/>
        <v>14.25</v>
      </c>
      <c r="AH45" s="7">
        <f t="shared" si="12"/>
        <v>21.25</v>
      </c>
      <c r="AI45" s="7">
        <f>_xlfn.XLOOKUP(C45,Attendance!C:C,Attendance!AM:AM)*$AI$1</f>
        <v>15</v>
      </c>
      <c r="AJ45">
        <v>0.25</v>
      </c>
      <c r="AK45" s="7">
        <f t="shared" si="13"/>
        <v>96.436550276985059</v>
      </c>
      <c r="AL45" t="str">
        <f t="shared" si="14"/>
        <v>A</v>
      </c>
    </row>
    <row r="46" spans="1:38" hidden="1" x14ac:dyDescent="0.35">
      <c r="A46" t="s">
        <v>140</v>
      </c>
      <c r="B46" t="s">
        <v>141</v>
      </c>
      <c r="C46" t="s">
        <v>142</v>
      </c>
      <c r="D46">
        <v>228938454</v>
      </c>
      <c r="E46" t="str">
        <f>_xlfn.XLOOKUP(D46,Groups!D:D,Groups!C:C)</f>
        <v>CIS453_Group_09</v>
      </c>
      <c r="F46">
        <v>4</v>
      </c>
      <c r="G46">
        <v>5</v>
      </c>
      <c r="H46">
        <v>10</v>
      </c>
      <c r="I46">
        <v>40</v>
      </c>
      <c r="J46">
        <v>10</v>
      </c>
      <c r="K46">
        <v>10</v>
      </c>
      <c r="L46">
        <v>20</v>
      </c>
      <c r="M46">
        <v>55</v>
      </c>
      <c r="N46">
        <v>10</v>
      </c>
      <c r="O46">
        <v>10</v>
      </c>
      <c r="P46">
        <v>20</v>
      </c>
      <c r="Q46">
        <v>28</v>
      </c>
      <c r="R46">
        <v>87.5</v>
      </c>
      <c r="S46">
        <v>43.12</v>
      </c>
      <c r="T46">
        <v>93.5</v>
      </c>
      <c r="U46">
        <v>50</v>
      </c>
      <c r="V46">
        <v>50</v>
      </c>
      <c r="W46">
        <v>100</v>
      </c>
      <c r="X46">
        <v>100</v>
      </c>
      <c r="Y46">
        <v>100</v>
      </c>
      <c r="Z46">
        <v>91</v>
      </c>
      <c r="AA46">
        <v>80</v>
      </c>
      <c r="AD46" s="7">
        <f t="shared" si="8"/>
        <v>17.271304347826085</v>
      </c>
      <c r="AE46" s="7">
        <f t="shared" si="9"/>
        <v>5.9459459459459465</v>
      </c>
      <c r="AF46" s="7">
        <f t="shared" si="10"/>
        <v>19.740000000000002</v>
      </c>
      <c r="AG46" s="7">
        <f t="shared" si="11"/>
        <v>13.65</v>
      </c>
      <c r="AH46" s="7">
        <f t="shared" si="12"/>
        <v>20</v>
      </c>
      <c r="AI46" s="7">
        <f>_xlfn.XLOOKUP(C46,Attendance!C:C,Attendance!AM:AM)*$AI$1</f>
        <v>15</v>
      </c>
      <c r="AJ46">
        <v>0.25</v>
      </c>
      <c r="AK46" s="7">
        <f t="shared" si="13"/>
        <v>91.85725029377204</v>
      </c>
      <c r="AL46" t="str">
        <f t="shared" si="14"/>
        <v>A</v>
      </c>
    </row>
    <row r="47" spans="1:38" hidden="1" x14ac:dyDescent="0.35">
      <c r="A47" t="s">
        <v>143</v>
      </c>
      <c r="B47" t="s">
        <v>144</v>
      </c>
      <c r="C47" t="s">
        <v>145</v>
      </c>
      <c r="D47">
        <v>526807189</v>
      </c>
      <c r="E47" t="str">
        <f>_xlfn.XLOOKUP(D47,Groups!D:D,Groups!C:C)</f>
        <v>CIS453_Group_15</v>
      </c>
      <c r="F47">
        <v>4</v>
      </c>
      <c r="G47">
        <v>5</v>
      </c>
      <c r="H47">
        <v>10</v>
      </c>
      <c r="I47">
        <v>60</v>
      </c>
      <c r="J47">
        <v>10</v>
      </c>
      <c r="K47">
        <v>10</v>
      </c>
      <c r="L47">
        <v>19.5</v>
      </c>
      <c r="M47">
        <v>70</v>
      </c>
      <c r="N47">
        <v>8</v>
      </c>
      <c r="O47">
        <v>10</v>
      </c>
      <c r="P47">
        <v>20</v>
      </c>
      <c r="Q47">
        <v>37</v>
      </c>
      <c r="R47">
        <v>87.5</v>
      </c>
      <c r="S47">
        <v>50</v>
      </c>
      <c r="T47">
        <v>82.75</v>
      </c>
      <c r="U47">
        <v>50</v>
      </c>
      <c r="V47">
        <v>100</v>
      </c>
      <c r="W47">
        <v>100</v>
      </c>
      <c r="X47">
        <v>100</v>
      </c>
      <c r="Y47">
        <v>100</v>
      </c>
      <c r="Z47">
        <v>72</v>
      </c>
      <c r="AA47">
        <v>75</v>
      </c>
      <c r="AD47" s="7">
        <f t="shared" si="8"/>
        <v>18.478260869565219</v>
      </c>
      <c r="AE47" s="7">
        <f t="shared" si="9"/>
        <v>7.2779922779922792</v>
      </c>
      <c r="AF47" s="7">
        <f t="shared" si="10"/>
        <v>21.31</v>
      </c>
      <c r="AG47" s="7">
        <f t="shared" si="11"/>
        <v>10.799999999999999</v>
      </c>
      <c r="AH47" s="7">
        <f t="shared" si="12"/>
        <v>18.75</v>
      </c>
      <c r="AI47" s="7">
        <f>_xlfn.XLOOKUP(C47,Attendance!C:C,Attendance!AM:AM)*$AI$1</f>
        <v>15</v>
      </c>
      <c r="AJ47">
        <v>0.25</v>
      </c>
      <c r="AK47" s="7">
        <f t="shared" si="13"/>
        <v>91.866253147557501</v>
      </c>
      <c r="AL47" t="str">
        <f t="shared" si="14"/>
        <v>A</v>
      </c>
    </row>
    <row r="48" spans="1:38" x14ac:dyDescent="0.35">
      <c r="A48" t="s">
        <v>146</v>
      </c>
      <c r="B48" t="s">
        <v>147</v>
      </c>
      <c r="C48" t="s">
        <v>148</v>
      </c>
      <c r="D48">
        <v>240215718</v>
      </c>
      <c r="E48" t="str">
        <f>_xlfn.XLOOKUP(D48,Groups!D:D,Groups!C:C)</f>
        <v>CIS453_Group_11</v>
      </c>
      <c r="F48">
        <v>4</v>
      </c>
      <c r="G48">
        <v>5</v>
      </c>
      <c r="H48">
        <v>10</v>
      </c>
      <c r="I48">
        <v>100</v>
      </c>
      <c r="J48">
        <v>10</v>
      </c>
      <c r="K48">
        <v>10</v>
      </c>
      <c r="L48">
        <v>20</v>
      </c>
      <c r="M48">
        <v>100</v>
      </c>
      <c r="N48">
        <v>8</v>
      </c>
      <c r="O48">
        <v>10</v>
      </c>
      <c r="P48">
        <v>0</v>
      </c>
      <c r="Q48">
        <v>25</v>
      </c>
      <c r="R48">
        <v>70</v>
      </c>
      <c r="S48">
        <v>37.5</v>
      </c>
      <c r="T48">
        <v>84.25</v>
      </c>
      <c r="U48">
        <v>75</v>
      </c>
      <c r="V48">
        <v>75</v>
      </c>
      <c r="W48">
        <v>75</v>
      </c>
      <c r="X48">
        <v>0</v>
      </c>
      <c r="Y48">
        <v>75</v>
      </c>
      <c r="Z48">
        <v>0</v>
      </c>
      <c r="AA48">
        <v>66</v>
      </c>
      <c r="AD48" s="7">
        <f t="shared" si="8"/>
        <v>13.086956521739133</v>
      </c>
      <c r="AE48" s="7">
        <f t="shared" si="9"/>
        <v>10</v>
      </c>
      <c r="AF48" s="7">
        <f t="shared" si="10"/>
        <v>15.37</v>
      </c>
      <c r="AG48" s="7">
        <f t="shared" si="11"/>
        <v>0</v>
      </c>
      <c r="AH48" s="7">
        <f t="shared" si="12"/>
        <v>16.5</v>
      </c>
      <c r="AI48" s="7">
        <f>_xlfn.XLOOKUP(C48,Attendance!C:C,Attendance!AM:AM)*$AI$1</f>
        <v>16.5</v>
      </c>
      <c r="AJ48">
        <v>0.25</v>
      </c>
      <c r="AK48" s="7">
        <f t="shared" si="13"/>
        <v>71.70695652173913</v>
      </c>
      <c r="AL48" t="str">
        <f t="shared" si="14"/>
        <v>C</v>
      </c>
    </row>
    <row r="49" spans="1:38" hidden="1" x14ac:dyDescent="0.35">
      <c r="A49" t="s">
        <v>149</v>
      </c>
      <c r="B49" t="s">
        <v>150</v>
      </c>
      <c r="C49" t="s">
        <v>151</v>
      </c>
      <c r="D49">
        <v>503204815</v>
      </c>
      <c r="E49" t="str">
        <f>_xlfn.XLOOKUP(D49,Groups!D:D,Groups!C:C)</f>
        <v>CIS453_Group_08</v>
      </c>
      <c r="F49">
        <v>4</v>
      </c>
      <c r="G49">
        <v>5</v>
      </c>
      <c r="H49">
        <v>10</v>
      </c>
      <c r="I49">
        <v>100</v>
      </c>
      <c r="J49">
        <v>10</v>
      </c>
      <c r="K49">
        <v>10</v>
      </c>
      <c r="L49">
        <v>18</v>
      </c>
      <c r="M49">
        <v>75</v>
      </c>
      <c r="N49">
        <v>10</v>
      </c>
      <c r="O49">
        <v>10</v>
      </c>
      <c r="P49">
        <v>20</v>
      </c>
      <c r="Q49">
        <v>40</v>
      </c>
      <c r="R49">
        <v>93.75</v>
      </c>
      <c r="S49">
        <v>50</v>
      </c>
      <c r="T49">
        <v>100</v>
      </c>
      <c r="U49">
        <v>50</v>
      </c>
      <c r="V49">
        <v>100</v>
      </c>
      <c r="W49">
        <v>100</v>
      </c>
      <c r="X49">
        <v>100</v>
      </c>
      <c r="Y49">
        <v>95</v>
      </c>
      <c r="Z49">
        <v>100</v>
      </c>
      <c r="AA49">
        <v>70</v>
      </c>
      <c r="AD49" s="7">
        <f t="shared" si="8"/>
        <v>19.456521739130437</v>
      </c>
      <c r="AE49" s="7">
        <f t="shared" si="9"/>
        <v>8.9575289575289574</v>
      </c>
      <c r="AF49" s="7">
        <f t="shared" si="10"/>
        <v>21.800000000000004</v>
      </c>
      <c r="AG49" s="7">
        <f t="shared" si="11"/>
        <v>15</v>
      </c>
      <c r="AH49" s="7">
        <f t="shared" si="12"/>
        <v>17.5</v>
      </c>
      <c r="AI49" s="7">
        <f>_xlfn.XLOOKUP(C49,Attendance!C:C,Attendance!AM:AM)*$AI$1</f>
        <v>16.5</v>
      </c>
      <c r="AJ49">
        <v>0.25</v>
      </c>
      <c r="AK49" s="7">
        <f t="shared" si="13"/>
        <v>99.464050696659399</v>
      </c>
      <c r="AL49" t="str">
        <f t="shared" si="14"/>
        <v>A</v>
      </c>
    </row>
    <row r="50" spans="1:38" x14ac:dyDescent="0.35">
      <c r="A50" t="s">
        <v>152</v>
      </c>
      <c r="B50" t="s">
        <v>153</v>
      </c>
      <c r="C50" t="s">
        <v>154</v>
      </c>
      <c r="D50">
        <v>775460781</v>
      </c>
      <c r="E50" t="str">
        <f>_xlfn.XLOOKUP(D50,Groups!D:D,Groups!C:C)</f>
        <v>CIS453_Group_11</v>
      </c>
      <c r="F50">
        <v>4</v>
      </c>
      <c r="G50">
        <v>5</v>
      </c>
      <c r="H50">
        <v>10</v>
      </c>
      <c r="I50">
        <v>100</v>
      </c>
      <c r="J50">
        <v>5</v>
      </c>
      <c r="K50">
        <v>10</v>
      </c>
      <c r="L50">
        <v>20</v>
      </c>
      <c r="M50">
        <v>100</v>
      </c>
      <c r="N50">
        <v>8</v>
      </c>
      <c r="O50">
        <v>10</v>
      </c>
      <c r="P50">
        <v>0</v>
      </c>
      <c r="Q50">
        <v>30</v>
      </c>
      <c r="R50">
        <v>100</v>
      </c>
      <c r="S50">
        <v>37.5</v>
      </c>
      <c r="T50">
        <v>84.25</v>
      </c>
      <c r="U50">
        <v>70</v>
      </c>
      <c r="V50">
        <v>70</v>
      </c>
      <c r="W50">
        <v>70</v>
      </c>
      <c r="X50">
        <v>0</v>
      </c>
      <c r="Y50">
        <v>70</v>
      </c>
      <c r="Z50">
        <v>0</v>
      </c>
      <c r="AA50">
        <v>66</v>
      </c>
      <c r="AD50" s="7">
        <f t="shared" si="8"/>
        <v>16.130434782608699</v>
      </c>
      <c r="AE50" s="7">
        <f t="shared" si="9"/>
        <v>9.8069498069498078</v>
      </c>
      <c r="AF50" s="7">
        <f t="shared" si="10"/>
        <v>14.570000000000002</v>
      </c>
      <c r="AG50" s="7">
        <f t="shared" si="11"/>
        <v>0</v>
      </c>
      <c r="AH50" s="7">
        <f t="shared" si="12"/>
        <v>16.5</v>
      </c>
      <c r="AI50" s="7">
        <f>_xlfn.XLOOKUP(C50,Attendance!C:C,Attendance!AM:AM)*$AI$1</f>
        <v>15</v>
      </c>
      <c r="AJ50">
        <v>0.25</v>
      </c>
      <c r="AK50" s="7">
        <f t="shared" si="13"/>
        <v>72.257384589558512</v>
      </c>
      <c r="AL50" t="str">
        <f t="shared" si="14"/>
        <v>C</v>
      </c>
    </row>
    <row r="51" spans="1:38" hidden="1" x14ac:dyDescent="0.35">
      <c r="A51" t="s">
        <v>155</v>
      </c>
      <c r="B51" t="s">
        <v>156</v>
      </c>
      <c r="C51" t="s">
        <v>157</v>
      </c>
      <c r="D51">
        <v>904457619</v>
      </c>
      <c r="E51" t="str">
        <f>_xlfn.XLOOKUP(D51,Groups!D:D,Groups!C:C)</f>
        <v>CIS453_Group_03</v>
      </c>
      <c r="F51">
        <v>4</v>
      </c>
      <c r="G51">
        <v>5</v>
      </c>
      <c r="H51">
        <v>10</v>
      </c>
      <c r="I51">
        <v>60</v>
      </c>
      <c r="J51">
        <v>10</v>
      </c>
      <c r="K51">
        <v>10</v>
      </c>
      <c r="L51">
        <v>19</v>
      </c>
      <c r="M51">
        <v>100</v>
      </c>
      <c r="N51">
        <v>10</v>
      </c>
      <c r="O51">
        <v>3</v>
      </c>
      <c r="P51">
        <v>20</v>
      </c>
      <c r="Q51">
        <v>37</v>
      </c>
      <c r="R51">
        <v>75</v>
      </c>
      <c r="S51">
        <v>50</v>
      </c>
      <c r="T51">
        <v>85</v>
      </c>
      <c r="U51">
        <v>5</v>
      </c>
      <c r="V51">
        <v>80</v>
      </c>
      <c r="W51">
        <v>100</v>
      </c>
      <c r="X51">
        <v>0</v>
      </c>
      <c r="Y51">
        <v>75</v>
      </c>
      <c r="Z51">
        <v>85</v>
      </c>
      <c r="AA51">
        <v>64</v>
      </c>
      <c r="AD51" s="7">
        <f t="shared" si="8"/>
        <v>16.956521739130434</v>
      </c>
      <c r="AE51" s="7">
        <f t="shared" si="9"/>
        <v>8.416988416988417</v>
      </c>
      <c r="AF51" s="7">
        <f t="shared" si="10"/>
        <v>13.8</v>
      </c>
      <c r="AG51" s="7">
        <f t="shared" si="11"/>
        <v>12.75</v>
      </c>
      <c r="AH51" s="7">
        <f t="shared" si="12"/>
        <v>16</v>
      </c>
      <c r="AI51" s="7">
        <f>_xlfn.XLOOKUP(C51,Attendance!C:C,Attendance!AM:AM)*$AI$1</f>
        <v>10.5</v>
      </c>
      <c r="AJ51">
        <v>0.25</v>
      </c>
      <c r="AK51" s="7">
        <f t="shared" si="13"/>
        <v>78.673510156118851</v>
      </c>
      <c r="AL51" t="str">
        <f t="shared" si="14"/>
        <v>C+</v>
      </c>
    </row>
    <row r="52" spans="1:38" hidden="1" x14ac:dyDescent="0.35">
      <c r="A52" t="s">
        <v>158</v>
      </c>
      <c r="B52" t="s">
        <v>159</v>
      </c>
      <c r="C52" t="s">
        <v>160</v>
      </c>
      <c r="D52">
        <v>314560458</v>
      </c>
      <c r="E52" t="str">
        <f>_xlfn.XLOOKUP(D52,Groups!D:D,Groups!C:C)</f>
        <v>CIS453_Group_17</v>
      </c>
      <c r="F52">
        <v>4</v>
      </c>
      <c r="G52">
        <v>5</v>
      </c>
      <c r="H52">
        <v>10</v>
      </c>
      <c r="I52">
        <v>40</v>
      </c>
      <c r="J52">
        <v>10</v>
      </c>
      <c r="K52">
        <v>7.5</v>
      </c>
      <c r="L52">
        <v>19</v>
      </c>
      <c r="M52">
        <v>80</v>
      </c>
      <c r="N52">
        <v>10</v>
      </c>
      <c r="O52">
        <v>10</v>
      </c>
      <c r="P52">
        <v>20</v>
      </c>
      <c r="Q52">
        <v>36</v>
      </c>
      <c r="R52">
        <v>87.5</v>
      </c>
      <c r="S52">
        <v>50</v>
      </c>
      <c r="T52">
        <v>93.5</v>
      </c>
      <c r="U52">
        <v>100</v>
      </c>
      <c r="V52">
        <v>100</v>
      </c>
      <c r="W52">
        <v>100</v>
      </c>
      <c r="X52">
        <v>0</v>
      </c>
      <c r="Y52">
        <v>95</v>
      </c>
      <c r="Z52">
        <v>95</v>
      </c>
      <c r="AA52">
        <v>85</v>
      </c>
      <c r="AD52" s="7">
        <f t="shared" si="8"/>
        <v>18.565217391304348</v>
      </c>
      <c r="AE52" s="7">
        <f t="shared" si="9"/>
        <v>6.776061776061777</v>
      </c>
      <c r="AF52" s="7">
        <f t="shared" si="10"/>
        <v>19.540000000000003</v>
      </c>
      <c r="AG52" s="7">
        <f t="shared" si="11"/>
        <v>14.25</v>
      </c>
      <c r="AH52" s="7">
        <f t="shared" si="12"/>
        <v>21.25</v>
      </c>
      <c r="AI52" s="7">
        <f>_xlfn.XLOOKUP(C52,Attendance!C:C,Attendance!AM:AM)*$AI$1</f>
        <v>16.5</v>
      </c>
      <c r="AJ52">
        <v>0.25</v>
      </c>
      <c r="AK52" s="7">
        <f t="shared" si="13"/>
        <v>97.131279167366131</v>
      </c>
      <c r="AL52" t="str">
        <f t="shared" si="14"/>
        <v>A</v>
      </c>
    </row>
    <row r="53" spans="1:38" hidden="1" x14ac:dyDescent="0.35">
      <c r="A53" t="s">
        <v>161</v>
      </c>
      <c r="B53" t="s">
        <v>26</v>
      </c>
      <c r="C53" t="s">
        <v>162</v>
      </c>
      <c r="D53">
        <v>341544638</v>
      </c>
      <c r="E53" t="str">
        <f>_xlfn.XLOOKUP(D53,Groups!D:D,Groups!C:C)</f>
        <v>CIS453_Group_13</v>
      </c>
      <c r="F53">
        <v>4</v>
      </c>
      <c r="G53">
        <v>5</v>
      </c>
      <c r="H53">
        <v>10</v>
      </c>
      <c r="I53">
        <v>20</v>
      </c>
      <c r="J53">
        <v>10</v>
      </c>
      <c r="K53">
        <v>10</v>
      </c>
      <c r="L53">
        <v>18</v>
      </c>
      <c r="M53">
        <v>100</v>
      </c>
      <c r="N53">
        <v>10</v>
      </c>
      <c r="O53">
        <v>10</v>
      </c>
      <c r="P53">
        <v>20</v>
      </c>
      <c r="Q53">
        <v>32</v>
      </c>
      <c r="R53">
        <v>100</v>
      </c>
      <c r="S53">
        <v>50</v>
      </c>
      <c r="T53">
        <v>89</v>
      </c>
      <c r="U53">
        <v>50</v>
      </c>
      <c r="V53">
        <v>100</v>
      </c>
      <c r="W53">
        <v>100</v>
      </c>
      <c r="X53">
        <v>100</v>
      </c>
      <c r="Y53">
        <v>50</v>
      </c>
      <c r="Z53">
        <v>83</v>
      </c>
      <c r="AA53">
        <v>80</v>
      </c>
      <c r="AD53" s="7">
        <f t="shared" si="8"/>
        <v>19.304347826086957</v>
      </c>
      <c r="AE53" s="7">
        <f t="shared" si="9"/>
        <v>6.8339768339768341</v>
      </c>
      <c r="AF53" s="7">
        <f t="shared" si="10"/>
        <v>19.560000000000002</v>
      </c>
      <c r="AG53" s="7">
        <f t="shared" si="11"/>
        <v>12.45</v>
      </c>
      <c r="AH53" s="7">
        <f t="shared" si="12"/>
        <v>20</v>
      </c>
      <c r="AI53" s="7">
        <f>_xlfn.XLOOKUP(C53,Attendance!C:C,Attendance!AM:AM)*$AI$1</f>
        <v>15</v>
      </c>
      <c r="AJ53">
        <v>0.25</v>
      </c>
      <c r="AK53" s="7">
        <f t="shared" si="13"/>
        <v>93.398324660063793</v>
      </c>
      <c r="AL53" t="str">
        <f t="shared" si="14"/>
        <v>A</v>
      </c>
    </row>
    <row r="54" spans="1:38" hidden="1" x14ac:dyDescent="0.35">
      <c r="A54" t="s">
        <v>163</v>
      </c>
      <c r="B54" t="s">
        <v>164</v>
      </c>
      <c r="C54" t="s">
        <v>165</v>
      </c>
      <c r="D54">
        <v>353988955</v>
      </c>
      <c r="E54" t="str">
        <f>_xlfn.XLOOKUP(D54,Groups!D:D,Groups!C:C)</f>
        <v>CIS453_Group_07</v>
      </c>
      <c r="F54">
        <v>4</v>
      </c>
      <c r="G54">
        <v>5</v>
      </c>
      <c r="H54">
        <v>10</v>
      </c>
      <c r="I54">
        <v>40</v>
      </c>
      <c r="J54">
        <v>10</v>
      </c>
      <c r="K54">
        <v>10</v>
      </c>
      <c r="L54">
        <v>20</v>
      </c>
      <c r="M54">
        <v>100</v>
      </c>
      <c r="N54">
        <v>10</v>
      </c>
      <c r="O54">
        <v>10</v>
      </c>
      <c r="P54">
        <v>20</v>
      </c>
      <c r="Q54">
        <v>40</v>
      </c>
      <c r="R54">
        <v>100</v>
      </c>
      <c r="S54">
        <v>46.87</v>
      </c>
      <c r="T54">
        <v>94</v>
      </c>
      <c r="U54">
        <v>100</v>
      </c>
      <c r="V54">
        <v>75</v>
      </c>
      <c r="W54">
        <v>100</v>
      </c>
      <c r="X54">
        <v>0</v>
      </c>
      <c r="Y54">
        <v>95</v>
      </c>
      <c r="Z54">
        <v>100</v>
      </c>
      <c r="AA54">
        <v>76</v>
      </c>
      <c r="AD54" s="7">
        <f t="shared" si="8"/>
        <v>19.727826086956522</v>
      </c>
      <c r="AE54" s="7">
        <f t="shared" si="9"/>
        <v>7.6833976833976836</v>
      </c>
      <c r="AF54" s="7">
        <f t="shared" si="10"/>
        <v>18.560000000000002</v>
      </c>
      <c r="AG54" s="7">
        <f t="shared" si="11"/>
        <v>15</v>
      </c>
      <c r="AH54" s="7">
        <f t="shared" si="12"/>
        <v>19</v>
      </c>
      <c r="AI54" s="7">
        <f>_xlfn.XLOOKUP(C54,Attendance!C:C,Attendance!AM:AM)*$AI$1</f>
        <v>15</v>
      </c>
      <c r="AJ54">
        <v>0.25</v>
      </c>
      <c r="AK54" s="7">
        <f t="shared" si="13"/>
        <v>95.221223770354214</v>
      </c>
      <c r="AL54" t="str">
        <f t="shared" si="14"/>
        <v>A</v>
      </c>
    </row>
    <row r="55" spans="1:38" hidden="1" x14ac:dyDescent="0.35">
      <c r="A55" t="s">
        <v>166</v>
      </c>
      <c r="B55" t="s">
        <v>167</v>
      </c>
      <c r="C55" t="s">
        <v>168</v>
      </c>
      <c r="D55">
        <v>786978926</v>
      </c>
      <c r="E55" t="str">
        <f>_xlfn.XLOOKUP(D55,Groups!D:D,Groups!C:C)</f>
        <v>CIS453_Group_03</v>
      </c>
      <c r="F55">
        <v>4</v>
      </c>
      <c r="G55">
        <v>5</v>
      </c>
      <c r="H55">
        <v>0</v>
      </c>
      <c r="I55">
        <v>100</v>
      </c>
      <c r="J55">
        <v>10</v>
      </c>
      <c r="K55">
        <v>10</v>
      </c>
      <c r="L55">
        <v>19</v>
      </c>
      <c r="M55">
        <v>100</v>
      </c>
      <c r="N55">
        <v>10</v>
      </c>
      <c r="O55">
        <v>5</v>
      </c>
      <c r="P55">
        <v>20</v>
      </c>
      <c r="Q55">
        <v>0</v>
      </c>
      <c r="R55">
        <v>40</v>
      </c>
      <c r="S55">
        <v>47</v>
      </c>
      <c r="T55">
        <v>85</v>
      </c>
      <c r="U55">
        <v>5</v>
      </c>
      <c r="V55">
        <v>80</v>
      </c>
      <c r="W55">
        <v>100</v>
      </c>
      <c r="X55">
        <v>0</v>
      </c>
      <c r="Y55">
        <v>75</v>
      </c>
      <c r="Z55">
        <v>85</v>
      </c>
      <c r="AA55">
        <v>64</v>
      </c>
      <c r="AD55" s="7">
        <f t="shared" si="8"/>
        <v>10.608695652173914</v>
      </c>
      <c r="AE55" s="7">
        <f t="shared" si="9"/>
        <v>9.5752895752895757</v>
      </c>
      <c r="AF55" s="7">
        <f t="shared" si="10"/>
        <v>13.8</v>
      </c>
      <c r="AG55" s="7">
        <f t="shared" si="11"/>
        <v>12.75</v>
      </c>
      <c r="AH55" s="7">
        <f t="shared" si="12"/>
        <v>16</v>
      </c>
      <c r="AI55" s="7">
        <f>_xlfn.XLOOKUP(C55,Attendance!C:C,Attendance!AM:AM)*$AI$1</f>
        <v>12</v>
      </c>
      <c r="AJ55">
        <v>0.25</v>
      </c>
      <c r="AK55" s="7">
        <f t="shared" si="13"/>
        <v>74.983985227463492</v>
      </c>
      <c r="AL55" t="str">
        <f t="shared" si="14"/>
        <v>C</v>
      </c>
    </row>
    <row r="56" spans="1:38" hidden="1" x14ac:dyDescent="0.35">
      <c r="A56" t="s">
        <v>169</v>
      </c>
      <c r="B56" t="s">
        <v>170</v>
      </c>
      <c r="C56" t="s">
        <v>171</v>
      </c>
      <c r="D56">
        <v>209368372</v>
      </c>
      <c r="E56" t="str">
        <f>_xlfn.XLOOKUP(D56,Groups!D:D,Groups!C:C)</f>
        <v>CIS453_Group_01</v>
      </c>
      <c r="F56">
        <v>4</v>
      </c>
      <c r="G56">
        <v>5</v>
      </c>
      <c r="H56">
        <v>10</v>
      </c>
      <c r="I56">
        <v>100</v>
      </c>
      <c r="J56">
        <v>10</v>
      </c>
      <c r="K56">
        <v>10</v>
      </c>
      <c r="L56">
        <v>17</v>
      </c>
      <c r="M56">
        <v>40</v>
      </c>
      <c r="N56">
        <v>5</v>
      </c>
      <c r="O56">
        <v>10</v>
      </c>
      <c r="P56">
        <v>20</v>
      </c>
      <c r="Q56">
        <v>40</v>
      </c>
      <c r="R56">
        <v>100</v>
      </c>
      <c r="S56">
        <v>50</v>
      </c>
      <c r="T56">
        <v>90</v>
      </c>
      <c r="U56">
        <v>50</v>
      </c>
      <c r="V56">
        <v>100</v>
      </c>
      <c r="W56">
        <v>100</v>
      </c>
      <c r="X56">
        <v>100</v>
      </c>
      <c r="Y56">
        <v>100</v>
      </c>
      <c r="Z56">
        <v>94</v>
      </c>
      <c r="AA56">
        <v>80</v>
      </c>
      <c r="AD56" s="7">
        <f t="shared" si="8"/>
        <v>19.565217391304348</v>
      </c>
      <c r="AE56" s="7">
        <f t="shared" si="9"/>
        <v>7.5675675675675684</v>
      </c>
      <c r="AF56" s="7">
        <f t="shared" si="10"/>
        <v>21.6</v>
      </c>
      <c r="AG56" s="7">
        <f t="shared" si="11"/>
        <v>14.1</v>
      </c>
      <c r="AH56" s="7">
        <f t="shared" si="12"/>
        <v>20</v>
      </c>
      <c r="AI56" s="7">
        <f>_xlfn.XLOOKUP(C56,Attendance!C:C,Attendance!AM:AM)*$AI$1</f>
        <v>16.5</v>
      </c>
      <c r="AJ56">
        <v>0.25</v>
      </c>
      <c r="AK56" s="7">
        <f t="shared" si="13"/>
        <v>99.582784958871912</v>
      </c>
      <c r="AL56" t="str">
        <f t="shared" si="14"/>
        <v>A</v>
      </c>
    </row>
    <row r="57" spans="1:38" hidden="1" x14ac:dyDescent="0.35">
      <c r="A57" t="s">
        <v>172</v>
      </c>
      <c r="B57" t="s">
        <v>51</v>
      </c>
      <c r="C57" t="s">
        <v>173</v>
      </c>
      <c r="D57">
        <v>790714515</v>
      </c>
      <c r="E57" t="str">
        <f>_xlfn.XLOOKUP(D57,Groups!D:D,Groups!C:C)</f>
        <v>CIS453_Group_08</v>
      </c>
      <c r="F57">
        <v>4</v>
      </c>
      <c r="G57">
        <v>5</v>
      </c>
      <c r="H57">
        <v>10</v>
      </c>
      <c r="I57">
        <v>100</v>
      </c>
      <c r="J57">
        <v>10</v>
      </c>
      <c r="K57">
        <v>10</v>
      </c>
      <c r="L57">
        <v>18</v>
      </c>
      <c r="M57">
        <v>75</v>
      </c>
      <c r="N57">
        <v>10</v>
      </c>
      <c r="O57">
        <v>10</v>
      </c>
      <c r="P57">
        <v>20</v>
      </c>
      <c r="Q57">
        <v>15</v>
      </c>
      <c r="R57">
        <v>87.5</v>
      </c>
      <c r="S57">
        <v>43.12</v>
      </c>
      <c r="T57">
        <v>100</v>
      </c>
      <c r="U57">
        <v>50</v>
      </c>
      <c r="V57">
        <v>100</v>
      </c>
      <c r="W57">
        <v>100</v>
      </c>
      <c r="X57">
        <v>100</v>
      </c>
      <c r="Y57">
        <v>95</v>
      </c>
      <c r="Z57">
        <v>100</v>
      </c>
      <c r="AA57">
        <v>70</v>
      </c>
      <c r="AD57" s="7">
        <f t="shared" si="8"/>
        <v>16.140869565217393</v>
      </c>
      <c r="AE57" s="7">
        <f t="shared" si="9"/>
        <v>8.9575289575289574</v>
      </c>
      <c r="AF57" s="7">
        <f t="shared" si="10"/>
        <v>21.800000000000004</v>
      </c>
      <c r="AG57" s="7">
        <f t="shared" si="11"/>
        <v>15</v>
      </c>
      <c r="AH57" s="7">
        <f t="shared" si="12"/>
        <v>17.5</v>
      </c>
      <c r="AI57" s="7">
        <f>_xlfn.XLOOKUP(C57,Attendance!C:C,Attendance!AM:AM)*$AI$1</f>
        <v>15</v>
      </c>
      <c r="AJ57">
        <v>0.25</v>
      </c>
      <c r="AK57" s="7">
        <f t="shared" si="13"/>
        <v>94.648398522746362</v>
      </c>
      <c r="AL57" t="str">
        <f t="shared" si="14"/>
        <v>A</v>
      </c>
    </row>
    <row r="58" spans="1:38" hidden="1" x14ac:dyDescent="0.35">
      <c r="A58" t="s">
        <v>174</v>
      </c>
      <c r="B58" t="s">
        <v>175</v>
      </c>
      <c r="C58" t="s">
        <v>176</v>
      </c>
      <c r="D58">
        <v>402771628</v>
      </c>
      <c r="E58" t="str">
        <f>_xlfn.XLOOKUP(D58,Groups!D:D,Groups!C:C)</f>
        <v>CIS453_Group_02</v>
      </c>
      <c r="F58">
        <v>4</v>
      </c>
      <c r="G58">
        <v>5</v>
      </c>
      <c r="H58">
        <v>10</v>
      </c>
      <c r="I58">
        <v>60</v>
      </c>
      <c r="J58">
        <v>10</v>
      </c>
      <c r="K58">
        <v>10</v>
      </c>
      <c r="L58">
        <v>19</v>
      </c>
      <c r="M58">
        <v>95</v>
      </c>
      <c r="N58">
        <v>8</v>
      </c>
      <c r="O58">
        <v>10</v>
      </c>
      <c r="P58">
        <v>20</v>
      </c>
      <c r="Q58">
        <v>0</v>
      </c>
      <c r="R58">
        <v>100</v>
      </c>
      <c r="S58">
        <v>43.12</v>
      </c>
      <c r="T58">
        <v>91.25</v>
      </c>
      <c r="U58">
        <v>100</v>
      </c>
      <c r="V58">
        <v>75</v>
      </c>
      <c r="W58">
        <v>100</v>
      </c>
      <c r="X58">
        <v>0</v>
      </c>
      <c r="Y58">
        <v>75</v>
      </c>
      <c r="Z58">
        <v>94</v>
      </c>
      <c r="AA58">
        <v>90</v>
      </c>
      <c r="AD58" s="7">
        <f t="shared" si="8"/>
        <v>15.749565217391305</v>
      </c>
      <c r="AE58" s="7">
        <f t="shared" si="9"/>
        <v>8.2239382239382248</v>
      </c>
      <c r="AF58" s="7">
        <f t="shared" si="10"/>
        <v>17.650000000000002</v>
      </c>
      <c r="AG58" s="7">
        <f t="shared" si="11"/>
        <v>14.1</v>
      </c>
      <c r="AH58" s="7">
        <f t="shared" si="12"/>
        <v>22.5</v>
      </c>
      <c r="AI58" s="7">
        <f>_xlfn.XLOOKUP(C58,Attendance!C:C,Attendance!AM:AM)*$AI$1</f>
        <v>12</v>
      </c>
      <c r="AJ58">
        <v>0.25</v>
      </c>
      <c r="AK58" s="7">
        <f t="shared" si="13"/>
        <v>90.473503441329541</v>
      </c>
      <c r="AL58" t="str">
        <f t="shared" si="14"/>
        <v>A-</v>
      </c>
    </row>
    <row r="59" spans="1:38" hidden="1" x14ac:dyDescent="0.35">
      <c r="A59" t="s">
        <v>177</v>
      </c>
      <c r="B59" t="s">
        <v>178</v>
      </c>
      <c r="C59" t="s">
        <v>179</v>
      </c>
      <c r="D59">
        <v>406410722</v>
      </c>
      <c r="E59" t="str">
        <f>_xlfn.XLOOKUP(D59,Groups!D:D,Groups!C:C)</f>
        <v>CIS453_Group_12</v>
      </c>
      <c r="F59">
        <v>4</v>
      </c>
      <c r="G59">
        <v>5</v>
      </c>
      <c r="H59">
        <v>10</v>
      </c>
      <c r="I59">
        <v>40</v>
      </c>
      <c r="J59">
        <v>10</v>
      </c>
      <c r="K59">
        <v>10</v>
      </c>
      <c r="L59">
        <v>18</v>
      </c>
      <c r="M59">
        <v>100</v>
      </c>
      <c r="N59">
        <v>10</v>
      </c>
      <c r="O59">
        <v>10</v>
      </c>
      <c r="P59">
        <v>20</v>
      </c>
      <c r="Q59">
        <v>40</v>
      </c>
      <c r="R59">
        <v>100</v>
      </c>
      <c r="S59">
        <v>50</v>
      </c>
      <c r="T59">
        <v>87.75</v>
      </c>
      <c r="U59">
        <v>50</v>
      </c>
      <c r="V59">
        <v>50</v>
      </c>
      <c r="W59">
        <v>100</v>
      </c>
      <c r="X59">
        <v>100</v>
      </c>
      <c r="Y59">
        <v>75</v>
      </c>
      <c r="Z59">
        <v>100</v>
      </c>
      <c r="AA59">
        <v>73</v>
      </c>
      <c r="AD59" s="7">
        <f t="shared" si="8"/>
        <v>20</v>
      </c>
      <c r="AE59" s="7">
        <f t="shared" si="9"/>
        <v>7.6061776061776074</v>
      </c>
      <c r="AF59" s="7">
        <f t="shared" si="10"/>
        <v>18.510000000000002</v>
      </c>
      <c r="AG59" s="7">
        <f t="shared" si="11"/>
        <v>15</v>
      </c>
      <c r="AH59" s="7">
        <f t="shared" si="12"/>
        <v>18.25</v>
      </c>
      <c r="AI59" s="7">
        <f>_xlfn.XLOOKUP(C59,Attendance!C:C,Attendance!AM:AM)*$AI$1</f>
        <v>12</v>
      </c>
      <c r="AJ59">
        <v>0.25</v>
      </c>
      <c r="AK59" s="7">
        <f t="shared" si="13"/>
        <v>91.616177606177615</v>
      </c>
      <c r="AL59" t="str">
        <f t="shared" si="14"/>
        <v>A</v>
      </c>
    </row>
    <row r="60" spans="1:38" hidden="1" x14ac:dyDescent="0.35">
      <c r="A60" t="s">
        <v>180</v>
      </c>
      <c r="B60" t="s">
        <v>181</v>
      </c>
      <c r="C60" t="s">
        <v>182</v>
      </c>
      <c r="D60">
        <v>553687595</v>
      </c>
      <c r="E60" t="str">
        <f>_xlfn.XLOOKUP(D60,Groups!D:D,Groups!C:C)</f>
        <v>CIS453_Group_05</v>
      </c>
      <c r="F60">
        <v>4</v>
      </c>
      <c r="G60">
        <v>5</v>
      </c>
      <c r="H60">
        <v>10</v>
      </c>
      <c r="I60">
        <v>100</v>
      </c>
      <c r="J60">
        <v>10</v>
      </c>
      <c r="K60">
        <v>10</v>
      </c>
      <c r="L60">
        <v>19</v>
      </c>
      <c r="M60">
        <v>100</v>
      </c>
      <c r="N60">
        <v>10</v>
      </c>
      <c r="O60">
        <v>10</v>
      </c>
      <c r="P60">
        <v>20</v>
      </c>
      <c r="Q60">
        <v>24</v>
      </c>
      <c r="R60">
        <v>100</v>
      </c>
      <c r="S60">
        <v>50</v>
      </c>
      <c r="T60">
        <v>97.5</v>
      </c>
      <c r="U60">
        <v>100</v>
      </c>
      <c r="V60">
        <v>75</v>
      </c>
      <c r="W60">
        <v>0</v>
      </c>
      <c r="X60">
        <v>0</v>
      </c>
      <c r="Y60">
        <v>50</v>
      </c>
      <c r="Z60">
        <v>100</v>
      </c>
      <c r="AA60">
        <v>80</v>
      </c>
      <c r="AD60" s="7">
        <f t="shared" si="8"/>
        <v>18.608695652173914</v>
      </c>
      <c r="AE60" s="7">
        <f t="shared" si="9"/>
        <v>9.9613899613899619</v>
      </c>
      <c r="AF60" s="7">
        <f t="shared" si="10"/>
        <v>12.9</v>
      </c>
      <c r="AG60" s="7">
        <f t="shared" si="11"/>
        <v>15</v>
      </c>
      <c r="AH60" s="7">
        <f t="shared" si="12"/>
        <v>20</v>
      </c>
      <c r="AI60" s="7">
        <f>_xlfn.XLOOKUP(C60,Attendance!C:C,Attendance!AM:AM)*$AI$1</f>
        <v>15</v>
      </c>
      <c r="AJ60">
        <v>0.25</v>
      </c>
      <c r="AK60" s="7">
        <f t="shared" si="13"/>
        <v>91.720085613563867</v>
      </c>
      <c r="AL60" t="str">
        <f t="shared" si="14"/>
        <v>A</v>
      </c>
    </row>
    <row r="61" spans="1:38" hidden="1" x14ac:dyDescent="0.35">
      <c r="A61" t="s">
        <v>183</v>
      </c>
      <c r="B61" t="s">
        <v>184</v>
      </c>
      <c r="C61" t="s">
        <v>185</v>
      </c>
      <c r="D61">
        <v>403892996</v>
      </c>
      <c r="E61" t="str">
        <f>_xlfn.XLOOKUP(D61,Groups!D:D,Groups!C:C)</f>
        <v>CIS453_Group_06</v>
      </c>
      <c r="F61">
        <v>4</v>
      </c>
      <c r="G61">
        <v>5</v>
      </c>
      <c r="H61">
        <v>10</v>
      </c>
      <c r="I61">
        <v>60</v>
      </c>
      <c r="J61">
        <v>10</v>
      </c>
      <c r="K61">
        <v>10</v>
      </c>
      <c r="L61">
        <v>19</v>
      </c>
      <c r="M61">
        <v>100</v>
      </c>
      <c r="N61">
        <v>10</v>
      </c>
      <c r="O61">
        <v>5</v>
      </c>
      <c r="P61">
        <v>20</v>
      </c>
      <c r="Q61">
        <v>34</v>
      </c>
      <c r="R61">
        <v>87.5</v>
      </c>
      <c r="S61">
        <v>30.62</v>
      </c>
      <c r="T61">
        <v>93.75</v>
      </c>
      <c r="U61">
        <v>100</v>
      </c>
      <c r="V61">
        <v>50</v>
      </c>
      <c r="W61">
        <v>100</v>
      </c>
      <c r="X61">
        <v>100</v>
      </c>
      <c r="Y61">
        <v>100</v>
      </c>
      <c r="Z61">
        <v>100</v>
      </c>
      <c r="AA61">
        <v>83</v>
      </c>
      <c r="AD61" s="7">
        <f t="shared" si="8"/>
        <v>16.271304347826089</v>
      </c>
      <c r="AE61" s="7">
        <f t="shared" si="9"/>
        <v>8.416988416988417</v>
      </c>
      <c r="AF61" s="7">
        <f t="shared" si="10"/>
        <v>21.75</v>
      </c>
      <c r="AG61" s="7">
        <f t="shared" si="11"/>
        <v>15</v>
      </c>
      <c r="AH61" s="7">
        <f t="shared" si="12"/>
        <v>20.750000000000004</v>
      </c>
      <c r="AI61" s="7">
        <f>_xlfn.XLOOKUP(C61,Attendance!C:C,Attendance!AM:AM)*$AI$1</f>
        <v>16.5</v>
      </c>
      <c r="AJ61">
        <v>0.25</v>
      </c>
      <c r="AK61" s="7">
        <f t="shared" si="13"/>
        <v>98.938292764814506</v>
      </c>
      <c r="AL61" t="str">
        <f t="shared" si="14"/>
        <v>A</v>
      </c>
    </row>
    <row r="62" spans="1:38" hidden="1" x14ac:dyDescent="0.35">
      <c r="A62" t="s">
        <v>186</v>
      </c>
      <c r="B62" t="s">
        <v>187</v>
      </c>
      <c r="C62" t="s">
        <v>188</v>
      </c>
      <c r="D62">
        <v>650395374</v>
      </c>
      <c r="E62" t="str">
        <f>_xlfn.XLOOKUP(D62,Groups!D:D,Groups!C:C)</f>
        <v>CIS453_Group_17</v>
      </c>
      <c r="F62">
        <v>4</v>
      </c>
      <c r="G62">
        <v>5</v>
      </c>
      <c r="H62">
        <v>10</v>
      </c>
      <c r="I62">
        <v>80</v>
      </c>
      <c r="J62">
        <v>10</v>
      </c>
      <c r="K62">
        <v>7.5</v>
      </c>
      <c r="L62">
        <v>19</v>
      </c>
      <c r="M62">
        <v>80</v>
      </c>
      <c r="N62">
        <v>10</v>
      </c>
      <c r="O62">
        <v>10</v>
      </c>
      <c r="P62">
        <v>20</v>
      </c>
      <c r="Q62">
        <v>40</v>
      </c>
      <c r="R62">
        <v>100</v>
      </c>
      <c r="S62">
        <v>50</v>
      </c>
      <c r="T62">
        <v>93.5</v>
      </c>
      <c r="U62">
        <v>100</v>
      </c>
      <c r="V62">
        <v>100</v>
      </c>
      <c r="W62">
        <v>100</v>
      </c>
      <c r="X62">
        <v>0</v>
      </c>
      <c r="Y62">
        <v>95</v>
      </c>
      <c r="Z62">
        <v>95</v>
      </c>
      <c r="AA62">
        <v>85</v>
      </c>
      <c r="AD62" s="7">
        <f t="shared" si="8"/>
        <v>20</v>
      </c>
      <c r="AE62" s="7">
        <f t="shared" si="9"/>
        <v>8.3204633204633218</v>
      </c>
      <c r="AF62" s="7">
        <f t="shared" si="10"/>
        <v>19.540000000000003</v>
      </c>
      <c r="AG62" s="7">
        <f t="shared" si="11"/>
        <v>14.25</v>
      </c>
      <c r="AH62" s="7">
        <f t="shared" si="12"/>
        <v>21.25</v>
      </c>
      <c r="AI62" s="7">
        <f>_xlfn.XLOOKUP(C62,Attendance!C:C,Attendance!AM:AM)*$AI$1</f>
        <v>15</v>
      </c>
      <c r="AJ62">
        <v>0.25</v>
      </c>
      <c r="AK62" s="7">
        <f t="shared" si="13"/>
        <v>98.610463320463325</v>
      </c>
      <c r="AL62" t="str">
        <f t="shared" si="14"/>
        <v>A</v>
      </c>
    </row>
    <row r="63" spans="1:38" hidden="1" x14ac:dyDescent="0.35">
      <c r="A63" t="s">
        <v>189</v>
      </c>
      <c r="B63" t="s">
        <v>190</v>
      </c>
      <c r="C63" t="s">
        <v>191</v>
      </c>
      <c r="D63">
        <v>277109266</v>
      </c>
      <c r="E63" t="str">
        <f>_xlfn.XLOOKUP(D63,Groups!D:D,Groups!C:C)</f>
        <v>CIS453_Group_04</v>
      </c>
      <c r="F63">
        <v>4</v>
      </c>
      <c r="G63">
        <v>5</v>
      </c>
      <c r="H63">
        <v>10</v>
      </c>
      <c r="I63">
        <v>60</v>
      </c>
      <c r="J63">
        <v>10</v>
      </c>
      <c r="K63">
        <v>10</v>
      </c>
      <c r="L63">
        <v>20</v>
      </c>
      <c r="M63">
        <v>70</v>
      </c>
      <c r="N63">
        <v>10</v>
      </c>
      <c r="O63">
        <v>10</v>
      </c>
      <c r="P63">
        <v>20</v>
      </c>
      <c r="Q63">
        <v>40</v>
      </c>
      <c r="R63">
        <v>100</v>
      </c>
      <c r="S63">
        <v>50</v>
      </c>
      <c r="T63">
        <v>43.5</v>
      </c>
      <c r="U63">
        <v>100</v>
      </c>
      <c r="V63">
        <v>100</v>
      </c>
      <c r="W63">
        <v>100</v>
      </c>
      <c r="X63">
        <v>0</v>
      </c>
      <c r="Y63">
        <v>75</v>
      </c>
      <c r="Z63">
        <v>97</v>
      </c>
      <c r="AA63">
        <v>76</v>
      </c>
      <c r="AD63" s="7">
        <f t="shared" si="8"/>
        <v>20</v>
      </c>
      <c r="AE63" s="7">
        <f t="shared" si="9"/>
        <v>7.2972972972972974</v>
      </c>
      <c r="AF63" s="7">
        <f t="shared" si="10"/>
        <v>16.740000000000002</v>
      </c>
      <c r="AG63" s="7">
        <f t="shared" si="11"/>
        <v>14.549999999999999</v>
      </c>
      <c r="AH63" s="7">
        <f t="shared" si="12"/>
        <v>19</v>
      </c>
      <c r="AI63" s="7">
        <f>_xlfn.XLOOKUP(C63,Attendance!C:C,Attendance!AM:AM)*$AI$1</f>
        <v>13.5</v>
      </c>
      <c r="AJ63">
        <v>0.25</v>
      </c>
      <c r="AK63" s="7">
        <f t="shared" si="13"/>
        <v>91.337297297297297</v>
      </c>
      <c r="AL63" t="str">
        <f t="shared" si="14"/>
        <v>A-</v>
      </c>
    </row>
    <row r="64" spans="1:38" hidden="1" x14ac:dyDescent="0.35">
      <c r="A64" t="s">
        <v>194</v>
      </c>
      <c r="B64" t="s">
        <v>195</v>
      </c>
      <c r="C64" t="s">
        <v>196</v>
      </c>
      <c r="D64">
        <v>982926904</v>
      </c>
      <c r="E64" t="str">
        <f>_xlfn.XLOOKUP(D64,Groups!D:D,Groups!C:C)</f>
        <v>CIS453_Group_02</v>
      </c>
      <c r="F64">
        <v>4</v>
      </c>
      <c r="G64">
        <v>5</v>
      </c>
      <c r="H64">
        <v>10</v>
      </c>
      <c r="I64">
        <v>60</v>
      </c>
      <c r="J64">
        <v>10</v>
      </c>
      <c r="K64">
        <v>10</v>
      </c>
      <c r="L64">
        <v>19</v>
      </c>
      <c r="M64">
        <v>95</v>
      </c>
      <c r="N64">
        <v>8</v>
      </c>
      <c r="O64">
        <v>10</v>
      </c>
      <c r="P64">
        <v>20</v>
      </c>
      <c r="Q64">
        <v>5</v>
      </c>
      <c r="R64">
        <v>87.5</v>
      </c>
      <c r="S64">
        <v>37.5</v>
      </c>
      <c r="T64">
        <v>91.25</v>
      </c>
      <c r="U64">
        <v>100</v>
      </c>
      <c r="V64">
        <v>75</v>
      </c>
      <c r="W64">
        <v>100</v>
      </c>
      <c r="X64">
        <v>0</v>
      </c>
      <c r="Y64">
        <v>75</v>
      </c>
      <c r="Z64">
        <v>94</v>
      </c>
      <c r="AA64">
        <v>90</v>
      </c>
      <c r="AD64" s="7">
        <f t="shared" si="8"/>
        <v>14.608695652173914</v>
      </c>
      <c r="AE64" s="7">
        <f t="shared" si="9"/>
        <v>8.2239382239382248</v>
      </c>
      <c r="AF64" s="7">
        <f t="shared" si="10"/>
        <v>17.650000000000002</v>
      </c>
      <c r="AG64" s="7">
        <f t="shared" si="11"/>
        <v>14.1</v>
      </c>
      <c r="AH64" s="7">
        <f t="shared" si="12"/>
        <v>22.5</v>
      </c>
      <c r="AI64" s="7">
        <f>_xlfn.XLOOKUP(C64,Attendance!C:C,Attendance!AM:AM)*$AI$1</f>
        <v>10.5</v>
      </c>
      <c r="AJ64">
        <v>0.25</v>
      </c>
      <c r="AK64" s="7">
        <f t="shared" si="13"/>
        <v>87.832633876112141</v>
      </c>
      <c r="AL64" t="str">
        <f t="shared" si="14"/>
        <v>B+</v>
      </c>
    </row>
    <row r="65" spans="1:38" hidden="1" x14ac:dyDescent="0.35">
      <c r="A65" t="s">
        <v>197</v>
      </c>
      <c r="B65" t="s">
        <v>198</v>
      </c>
      <c r="C65" t="s">
        <v>199</v>
      </c>
      <c r="D65">
        <v>698773362</v>
      </c>
      <c r="E65" t="str">
        <f>_xlfn.XLOOKUP(D65,Groups!D:D,Groups!C:C)</f>
        <v>CIS453_Group_02</v>
      </c>
      <c r="F65">
        <v>4</v>
      </c>
      <c r="G65">
        <v>5</v>
      </c>
      <c r="H65">
        <v>10</v>
      </c>
      <c r="I65">
        <v>60</v>
      </c>
      <c r="J65">
        <v>10</v>
      </c>
      <c r="K65">
        <v>10</v>
      </c>
      <c r="L65">
        <v>19</v>
      </c>
      <c r="M65">
        <v>95</v>
      </c>
      <c r="N65">
        <v>8</v>
      </c>
      <c r="O65">
        <v>10</v>
      </c>
      <c r="P65">
        <v>20</v>
      </c>
      <c r="Q65">
        <v>40</v>
      </c>
      <c r="R65">
        <v>100</v>
      </c>
      <c r="S65">
        <v>39.369999999999997</v>
      </c>
      <c r="T65">
        <v>91.25</v>
      </c>
      <c r="U65">
        <v>100</v>
      </c>
      <c r="V65">
        <v>75</v>
      </c>
      <c r="W65">
        <v>100</v>
      </c>
      <c r="X65">
        <v>0</v>
      </c>
      <c r="Y65">
        <v>75</v>
      </c>
      <c r="Z65">
        <v>94</v>
      </c>
      <c r="AA65">
        <v>90</v>
      </c>
      <c r="AD65" s="7">
        <f t="shared" si="8"/>
        <v>18.901739130434784</v>
      </c>
      <c r="AE65" s="7">
        <f t="shared" si="9"/>
        <v>8.2239382239382248</v>
      </c>
      <c r="AF65" s="7">
        <f t="shared" si="10"/>
        <v>17.650000000000002</v>
      </c>
      <c r="AG65" s="7">
        <f t="shared" si="11"/>
        <v>14.1</v>
      </c>
      <c r="AH65" s="7">
        <f t="shared" si="12"/>
        <v>22.5</v>
      </c>
      <c r="AI65" s="7">
        <f>_xlfn.XLOOKUP(C65,Attendance!C:C,Attendance!AM:AM)*$AI$1</f>
        <v>16.5</v>
      </c>
      <c r="AJ65">
        <v>0.25</v>
      </c>
      <c r="AK65" s="7">
        <f t="shared" si="13"/>
        <v>98.125677354373011</v>
      </c>
      <c r="AL65" t="str">
        <f t="shared" si="14"/>
        <v>A</v>
      </c>
    </row>
    <row r="66" spans="1:38" hidden="1" x14ac:dyDescent="0.35">
      <c r="A66" t="s">
        <v>200</v>
      </c>
      <c r="B66" t="s">
        <v>201</v>
      </c>
      <c r="C66" t="s">
        <v>202</v>
      </c>
      <c r="D66">
        <v>460457373</v>
      </c>
      <c r="E66" t="str">
        <f>_xlfn.XLOOKUP(D66,Groups!D:D,Groups!C:C)</f>
        <v>CIS453_Group_01</v>
      </c>
      <c r="F66">
        <v>4</v>
      </c>
      <c r="G66">
        <v>5</v>
      </c>
      <c r="H66">
        <v>0</v>
      </c>
      <c r="I66">
        <v>60</v>
      </c>
      <c r="J66">
        <v>10</v>
      </c>
      <c r="K66">
        <v>10</v>
      </c>
      <c r="L66">
        <v>17</v>
      </c>
      <c r="M66">
        <v>40</v>
      </c>
      <c r="N66">
        <v>5</v>
      </c>
      <c r="O66">
        <v>1</v>
      </c>
      <c r="P66">
        <v>20</v>
      </c>
      <c r="Q66">
        <v>34</v>
      </c>
      <c r="R66">
        <v>100</v>
      </c>
      <c r="S66">
        <v>50</v>
      </c>
      <c r="T66">
        <v>90</v>
      </c>
      <c r="U66">
        <v>50</v>
      </c>
      <c r="V66">
        <v>100</v>
      </c>
      <c r="W66">
        <v>100</v>
      </c>
      <c r="X66">
        <v>100</v>
      </c>
      <c r="Y66">
        <v>100</v>
      </c>
      <c r="Z66">
        <v>94</v>
      </c>
      <c r="AA66">
        <v>80</v>
      </c>
      <c r="AD66" s="7">
        <f t="shared" si="8"/>
        <v>18.260869565217391</v>
      </c>
      <c r="AE66" s="7">
        <f t="shared" si="9"/>
        <v>5.6370656370656373</v>
      </c>
      <c r="AF66" s="7">
        <f t="shared" si="10"/>
        <v>21.6</v>
      </c>
      <c r="AG66" s="7">
        <f t="shared" si="11"/>
        <v>14.1</v>
      </c>
      <c r="AH66" s="7">
        <f t="shared" si="12"/>
        <v>20</v>
      </c>
      <c r="AI66" s="7">
        <f>_xlfn.XLOOKUP(C66,Attendance!C:C,Attendance!AM:AM)*$AI$1</f>
        <v>16.5</v>
      </c>
      <c r="AJ66">
        <v>0.25</v>
      </c>
      <c r="AK66" s="7">
        <f t="shared" si="13"/>
        <v>96.347935202283026</v>
      </c>
      <c r="AL66" t="str">
        <f t="shared" si="14"/>
        <v>A</v>
      </c>
    </row>
    <row r="67" spans="1:38" hidden="1" x14ac:dyDescent="0.35">
      <c r="A67" t="s">
        <v>203</v>
      </c>
      <c r="B67" t="s">
        <v>204</v>
      </c>
      <c r="C67" t="s">
        <v>205</v>
      </c>
      <c r="D67">
        <v>423479010</v>
      </c>
      <c r="E67" t="str">
        <f>_xlfn.XLOOKUP(D67,Groups!D:D,Groups!C:C)</f>
        <v>CIS453_Group_15</v>
      </c>
      <c r="F67">
        <v>4</v>
      </c>
      <c r="G67">
        <v>5</v>
      </c>
      <c r="H67">
        <v>10</v>
      </c>
      <c r="I67">
        <v>60</v>
      </c>
      <c r="J67">
        <v>10</v>
      </c>
      <c r="K67">
        <v>10</v>
      </c>
      <c r="L67">
        <v>19.5</v>
      </c>
      <c r="M67">
        <v>70</v>
      </c>
      <c r="N67">
        <v>8</v>
      </c>
      <c r="O67">
        <v>10</v>
      </c>
      <c r="P67">
        <v>20</v>
      </c>
      <c r="Q67">
        <v>38</v>
      </c>
      <c r="R67">
        <v>100</v>
      </c>
      <c r="S67">
        <v>50</v>
      </c>
      <c r="T67">
        <v>82.75</v>
      </c>
      <c r="U67">
        <v>50</v>
      </c>
      <c r="V67">
        <v>100</v>
      </c>
      <c r="W67">
        <v>100</v>
      </c>
      <c r="X67">
        <v>100</v>
      </c>
      <c r="Y67">
        <v>100</v>
      </c>
      <c r="Z67">
        <v>72</v>
      </c>
      <c r="AA67">
        <v>75</v>
      </c>
      <c r="AD67" s="7">
        <f t="shared" si="8"/>
        <v>19.65217391304348</v>
      </c>
      <c r="AE67" s="7">
        <f t="shared" si="9"/>
        <v>7.2779922779922792</v>
      </c>
      <c r="AF67" s="7">
        <f t="shared" si="10"/>
        <v>21.31</v>
      </c>
      <c r="AG67" s="7">
        <f t="shared" si="11"/>
        <v>10.799999999999999</v>
      </c>
      <c r="AH67" s="7">
        <f t="shared" si="12"/>
        <v>18.75</v>
      </c>
      <c r="AI67" s="7">
        <f>_xlfn.XLOOKUP(C67,Attendance!C:C,Attendance!AM:AM)*$AI$1</f>
        <v>13.5</v>
      </c>
      <c r="AJ67">
        <v>0.25</v>
      </c>
      <c r="AK67" s="7">
        <f t="shared" si="13"/>
        <v>91.540166191035752</v>
      </c>
      <c r="AL67" t="str">
        <f t="shared" si="14"/>
        <v>A</v>
      </c>
    </row>
  </sheetData>
  <autoFilter ref="A4:AL67" xr:uid="{FB36BF69-7DAF-42CD-A292-201C012F1035}">
    <filterColumn colId="4">
      <filters>
        <filter val="CIS453_Group_11"/>
      </filters>
    </filterColumn>
    <sortState xmlns:xlrd2="http://schemas.microsoft.com/office/spreadsheetml/2017/richdata2" ref="A5:AL67">
      <sortCondition ref="A4:A67"/>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BE6BA-C070-4CE2-B4D8-865B1F94FC75}">
  <dimension ref="A1:AR68"/>
  <sheetViews>
    <sheetView workbookViewId="0">
      <selection activeCell="A7" sqref="A7"/>
    </sheetView>
  </sheetViews>
  <sheetFormatPr defaultRowHeight="14.5" x14ac:dyDescent="0.35"/>
  <cols>
    <col min="1" max="1" width="14.6328125" customWidth="1"/>
    <col min="2" max="2" width="19.08984375" customWidth="1"/>
    <col min="39" max="39" width="14.7265625" customWidth="1"/>
  </cols>
  <sheetData>
    <row r="1" spans="1:44" s="1" customFormat="1" ht="58" x14ac:dyDescent="0.35">
      <c r="A1" s="1" t="s">
        <v>0</v>
      </c>
      <c r="B1" s="1" t="s">
        <v>1</v>
      </c>
      <c r="C1" s="1" t="s">
        <v>2</v>
      </c>
      <c r="D1" s="1" t="s">
        <v>206</v>
      </c>
      <c r="E1" s="1" t="s">
        <v>207</v>
      </c>
      <c r="F1" s="1" t="s">
        <v>208</v>
      </c>
      <c r="G1" s="1" t="s">
        <v>209</v>
      </c>
      <c r="H1" s="1" t="s">
        <v>210</v>
      </c>
      <c r="I1" s="1" t="s">
        <v>211</v>
      </c>
      <c r="J1" s="1" t="s">
        <v>212</v>
      </c>
      <c r="K1" s="1" t="s">
        <v>213</v>
      </c>
      <c r="L1" s="1" t="s">
        <v>214</v>
      </c>
      <c r="M1" s="1" t="s">
        <v>215</v>
      </c>
      <c r="N1" s="1" t="s">
        <v>216</v>
      </c>
      <c r="O1" s="1" t="s">
        <v>217</v>
      </c>
      <c r="P1" s="1" t="s">
        <v>218</v>
      </c>
      <c r="Q1" s="1" t="s">
        <v>219</v>
      </c>
      <c r="R1" s="1" t="s">
        <v>220</v>
      </c>
      <c r="S1" s="1" t="s">
        <v>221</v>
      </c>
      <c r="T1" s="1" t="s">
        <v>222</v>
      </c>
      <c r="U1" s="1" t="s">
        <v>223</v>
      </c>
      <c r="V1" s="1" t="s">
        <v>224</v>
      </c>
      <c r="W1" s="1" t="s">
        <v>225</v>
      </c>
      <c r="X1" s="1" t="s">
        <v>226</v>
      </c>
      <c r="Y1" s="1" t="s">
        <v>227</v>
      </c>
      <c r="Z1" s="1" t="s">
        <v>228</v>
      </c>
      <c r="AA1" s="1" t="s">
        <v>229</v>
      </c>
      <c r="AB1" s="1" t="s">
        <v>230</v>
      </c>
      <c r="AC1" s="1" t="s">
        <v>231</v>
      </c>
      <c r="AD1" s="1" t="s">
        <v>232</v>
      </c>
      <c r="AE1" s="1" t="s">
        <v>233</v>
      </c>
      <c r="AF1" s="1" t="s">
        <v>234</v>
      </c>
      <c r="AG1" s="1" t="s">
        <v>235</v>
      </c>
      <c r="AH1" s="1" t="s">
        <v>236</v>
      </c>
      <c r="AI1" s="1" t="s">
        <v>237</v>
      </c>
      <c r="AJ1" s="1" t="s">
        <v>238</v>
      </c>
      <c r="AK1" s="1" t="s">
        <v>239</v>
      </c>
      <c r="AL1" s="1" t="s">
        <v>240</v>
      </c>
      <c r="AM1" s="1" t="s">
        <v>603</v>
      </c>
    </row>
    <row r="2" spans="1:44" x14ac:dyDescent="0.35">
      <c r="A2" t="s">
        <v>20</v>
      </c>
      <c r="B2" t="s">
        <v>241</v>
      </c>
      <c r="C2" t="s">
        <v>22</v>
      </c>
      <c r="D2">
        <v>374065381</v>
      </c>
      <c r="E2" t="s">
        <v>242</v>
      </c>
      <c r="F2" t="s">
        <v>243</v>
      </c>
      <c r="H2" t="s">
        <v>244</v>
      </c>
      <c r="I2" t="s">
        <v>243</v>
      </c>
      <c r="J2" t="s">
        <v>243</v>
      </c>
      <c r="K2" t="s">
        <v>243</v>
      </c>
      <c r="L2" t="s">
        <v>243</v>
      </c>
      <c r="M2" t="s">
        <v>243</v>
      </c>
      <c r="O2" t="s">
        <v>243</v>
      </c>
      <c r="P2" t="s">
        <v>243</v>
      </c>
      <c r="Q2" t="s">
        <v>243</v>
      </c>
      <c r="R2" t="s">
        <v>243</v>
      </c>
      <c r="T2" t="s">
        <v>243</v>
      </c>
      <c r="U2" t="s">
        <v>243</v>
      </c>
      <c r="V2" t="s">
        <v>244</v>
      </c>
      <c r="W2" t="s">
        <v>243</v>
      </c>
      <c r="X2" t="s">
        <v>243</v>
      </c>
      <c r="Y2" t="s">
        <v>243</v>
      </c>
      <c r="Z2" t="s">
        <v>243</v>
      </c>
      <c r="AA2" t="s">
        <v>243</v>
      </c>
      <c r="AB2" t="s">
        <v>243</v>
      </c>
      <c r="AC2" t="s">
        <v>244</v>
      </c>
      <c r="AD2" t="s">
        <v>243</v>
      </c>
      <c r="AG2" t="s">
        <v>244</v>
      </c>
      <c r="AH2" t="s">
        <v>243</v>
      </c>
      <c r="AI2" t="s">
        <v>243</v>
      </c>
      <c r="AJ2">
        <f>COUNTIF(F2:AI2,"Present")</f>
        <v>21</v>
      </c>
      <c r="AK2">
        <f>COUNTIF(F2:AI2,"Absent")</f>
        <v>4</v>
      </c>
      <c r="AL2" s="7">
        <f>AJ2/SUM(AJ2:AK2)*100</f>
        <v>84</v>
      </c>
      <c r="AM2">
        <f>LOOKUP(AL2,$AP$3:$AP$11,$AQ$3:$AQ$11)</f>
        <v>90</v>
      </c>
    </row>
    <row r="3" spans="1:44" x14ac:dyDescent="0.35">
      <c r="A3" t="s">
        <v>23</v>
      </c>
      <c r="B3" t="s">
        <v>245</v>
      </c>
      <c r="C3" t="s">
        <v>25</v>
      </c>
      <c r="D3">
        <v>930853356</v>
      </c>
      <c r="E3" t="s">
        <v>246</v>
      </c>
      <c r="F3" t="s">
        <v>247</v>
      </c>
      <c r="H3" t="s">
        <v>243</v>
      </c>
      <c r="I3" t="s">
        <v>243</v>
      </c>
      <c r="J3" t="s">
        <v>243</v>
      </c>
      <c r="K3" t="s">
        <v>243</v>
      </c>
      <c r="L3" t="s">
        <v>243</v>
      </c>
      <c r="M3" t="s">
        <v>243</v>
      </c>
      <c r="O3" t="s">
        <v>243</v>
      </c>
      <c r="P3" t="s">
        <v>243</v>
      </c>
      <c r="Q3" t="s">
        <v>243</v>
      </c>
      <c r="R3" t="s">
        <v>243</v>
      </c>
      <c r="T3" t="s">
        <v>243</v>
      </c>
      <c r="U3" t="s">
        <v>243</v>
      </c>
      <c r="V3" t="s">
        <v>243</v>
      </c>
      <c r="W3" t="s">
        <v>243</v>
      </c>
      <c r="X3" t="s">
        <v>243</v>
      </c>
      <c r="Y3" t="s">
        <v>243</v>
      </c>
      <c r="Z3" t="s">
        <v>243</v>
      </c>
      <c r="AA3" t="s">
        <v>243</v>
      </c>
      <c r="AB3" t="s">
        <v>243</v>
      </c>
      <c r="AC3" t="s">
        <v>243</v>
      </c>
      <c r="AD3" t="s">
        <v>243</v>
      </c>
      <c r="AG3" t="s">
        <v>243</v>
      </c>
      <c r="AH3" t="s">
        <v>243</v>
      </c>
      <c r="AI3" t="s">
        <v>243</v>
      </c>
      <c r="AJ3">
        <f t="shared" ref="AJ3:AJ65" si="0">COUNTIF(F3:AI3,"Present")</f>
        <v>24</v>
      </c>
      <c r="AK3">
        <f t="shared" ref="AK3:AK65" si="1">COUNTIF(F3:AI3,"Absent")</f>
        <v>0</v>
      </c>
      <c r="AL3" s="7">
        <f t="shared" ref="AL3:AL65" si="2">AJ3/SUM(AJ3:AK3)*100</f>
        <v>100</v>
      </c>
      <c r="AM3">
        <f t="shared" ref="AM3:AM65" si="3">LOOKUP(AL3,$AP$3:$AP$11,$AQ$3:$AQ$11)</f>
        <v>110</v>
      </c>
      <c r="AP3">
        <v>0</v>
      </c>
      <c r="AQ3">
        <v>0</v>
      </c>
    </row>
    <row r="4" spans="1:44" x14ac:dyDescent="0.35">
      <c r="A4" t="s">
        <v>26</v>
      </c>
      <c r="B4" t="s">
        <v>248</v>
      </c>
      <c r="C4" t="s">
        <v>28</v>
      </c>
      <c r="D4">
        <v>319357124</v>
      </c>
      <c r="E4" t="s">
        <v>249</v>
      </c>
      <c r="F4" t="s">
        <v>243</v>
      </c>
      <c r="H4" t="s">
        <v>243</v>
      </c>
      <c r="I4" t="s">
        <v>243</v>
      </c>
      <c r="J4" t="s">
        <v>243</v>
      </c>
      <c r="K4" t="s">
        <v>243</v>
      </c>
      <c r="L4" t="s">
        <v>243</v>
      </c>
      <c r="M4" t="s">
        <v>243</v>
      </c>
      <c r="O4" t="s">
        <v>243</v>
      </c>
      <c r="P4" t="s">
        <v>244</v>
      </c>
      <c r="Q4" t="s">
        <v>243</v>
      </c>
      <c r="R4" t="s">
        <v>243</v>
      </c>
      <c r="T4" t="s">
        <v>243</v>
      </c>
      <c r="U4" t="s">
        <v>243</v>
      </c>
      <c r="V4" t="s">
        <v>244</v>
      </c>
      <c r="W4" t="s">
        <v>243</v>
      </c>
      <c r="X4" t="s">
        <v>243</v>
      </c>
      <c r="Y4" t="s">
        <v>243</v>
      </c>
      <c r="Z4" t="s">
        <v>243</v>
      </c>
      <c r="AA4" t="s">
        <v>243</v>
      </c>
      <c r="AB4" t="s">
        <v>243</v>
      </c>
      <c r="AC4" t="s">
        <v>243</v>
      </c>
      <c r="AD4" t="s">
        <v>243</v>
      </c>
      <c r="AG4" t="s">
        <v>243</v>
      </c>
      <c r="AH4" t="s">
        <v>243</v>
      </c>
      <c r="AI4" t="s">
        <v>243</v>
      </c>
      <c r="AJ4">
        <f t="shared" si="0"/>
        <v>23</v>
      </c>
      <c r="AK4">
        <f t="shared" si="1"/>
        <v>2</v>
      </c>
      <c r="AL4" s="7">
        <f t="shared" si="2"/>
        <v>92</v>
      </c>
      <c r="AM4">
        <f t="shared" si="3"/>
        <v>100</v>
      </c>
      <c r="AP4">
        <v>30</v>
      </c>
      <c r="AQ4">
        <v>40</v>
      </c>
    </row>
    <row r="5" spans="1:44" x14ac:dyDescent="0.35">
      <c r="A5" t="s">
        <v>29</v>
      </c>
      <c r="B5" t="s">
        <v>250</v>
      </c>
      <c r="C5" t="s">
        <v>31</v>
      </c>
      <c r="D5">
        <v>572825297</v>
      </c>
      <c r="E5" t="s">
        <v>251</v>
      </c>
      <c r="F5" t="s">
        <v>243</v>
      </c>
      <c r="H5" t="s">
        <v>243</v>
      </c>
      <c r="I5" t="s">
        <v>243</v>
      </c>
      <c r="J5" t="s">
        <v>243</v>
      </c>
      <c r="K5" t="s">
        <v>243</v>
      </c>
      <c r="L5" t="s">
        <v>243</v>
      </c>
      <c r="M5" t="s">
        <v>243</v>
      </c>
      <c r="O5" t="s">
        <v>243</v>
      </c>
      <c r="P5" t="s">
        <v>243</v>
      </c>
      <c r="Q5" t="s">
        <v>243</v>
      </c>
      <c r="R5" t="s">
        <v>243</v>
      </c>
      <c r="T5" t="s">
        <v>243</v>
      </c>
      <c r="U5" t="s">
        <v>243</v>
      </c>
      <c r="V5" t="s">
        <v>243</v>
      </c>
      <c r="W5" t="s">
        <v>243</v>
      </c>
      <c r="X5" t="s">
        <v>243</v>
      </c>
      <c r="Y5" t="s">
        <v>243</v>
      </c>
      <c r="Z5" t="s">
        <v>243</v>
      </c>
      <c r="AA5" t="s">
        <v>243</v>
      </c>
      <c r="AB5" t="s">
        <v>244</v>
      </c>
      <c r="AC5" t="s">
        <v>243</v>
      </c>
      <c r="AD5" t="s">
        <v>244</v>
      </c>
      <c r="AG5" t="s">
        <v>243</v>
      </c>
      <c r="AH5" t="s">
        <v>243</v>
      </c>
      <c r="AI5" t="s">
        <v>243</v>
      </c>
      <c r="AJ5">
        <f t="shared" si="0"/>
        <v>23</v>
      </c>
      <c r="AK5">
        <f t="shared" si="1"/>
        <v>2</v>
      </c>
      <c r="AL5" s="7">
        <f t="shared" si="2"/>
        <v>92</v>
      </c>
      <c r="AM5">
        <f t="shared" si="3"/>
        <v>100</v>
      </c>
      <c r="AP5">
        <v>40</v>
      </c>
      <c r="AQ5">
        <v>50</v>
      </c>
    </row>
    <row r="6" spans="1:44" x14ac:dyDescent="0.35">
      <c r="A6" t="s">
        <v>32</v>
      </c>
      <c r="B6" t="s">
        <v>252</v>
      </c>
      <c r="C6" t="s">
        <v>34</v>
      </c>
      <c r="D6">
        <v>857437495</v>
      </c>
      <c r="E6" t="s">
        <v>253</v>
      </c>
      <c r="F6" t="s">
        <v>243</v>
      </c>
      <c r="H6" t="s">
        <v>243</v>
      </c>
      <c r="I6" t="s">
        <v>243</v>
      </c>
      <c r="J6" t="s">
        <v>243</v>
      </c>
      <c r="K6" t="s">
        <v>243</v>
      </c>
      <c r="L6" t="s">
        <v>243</v>
      </c>
      <c r="M6" t="s">
        <v>243</v>
      </c>
      <c r="O6" t="s">
        <v>243</v>
      </c>
      <c r="P6" t="s">
        <v>243</v>
      </c>
      <c r="Q6" t="s">
        <v>243</v>
      </c>
      <c r="R6" t="s">
        <v>243</v>
      </c>
      <c r="T6" t="s">
        <v>244</v>
      </c>
      <c r="U6" t="s">
        <v>244</v>
      </c>
      <c r="V6" t="s">
        <v>244</v>
      </c>
      <c r="W6" t="s">
        <v>243</v>
      </c>
      <c r="X6" t="s">
        <v>244</v>
      </c>
      <c r="Y6" t="s">
        <v>244</v>
      </c>
      <c r="Z6" t="s">
        <v>243</v>
      </c>
      <c r="AA6" t="s">
        <v>243</v>
      </c>
      <c r="AB6" t="s">
        <v>244</v>
      </c>
      <c r="AC6" t="s">
        <v>244</v>
      </c>
      <c r="AD6" t="s">
        <v>243</v>
      </c>
      <c r="AG6" t="s">
        <v>244</v>
      </c>
      <c r="AH6" t="s">
        <v>244</v>
      </c>
      <c r="AI6" t="s">
        <v>244</v>
      </c>
      <c r="AJ6">
        <f t="shared" si="0"/>
        <v>15</v>
      </c>
      <c r="AK6">
        <f t="shared" si="1"/>
        <v>10</v>
      </c>
      <c r="AL6" s="7">
        <f t="shared" si="2"/>
        <v>60</v>
      </c>
      <c r="AM6">
        <f t="shared" si="3"/>
        <v>70</v>
      </c>
      <c r="AP6">
        <v>50</v>
      </c>
      <c r="AQ6">
        <v>60</v>
      </c>
    </row>
    <row r="7" spans="1:44" x14ac:dyDescent="0.35">
      <c r="A7" t="s">
        <v>35</v>
      </c>
      <c r="B7" t="s">
        <v>254</v>
      </c>
      <c r="C7" t="s">
        <v>37</v>
      </c>
      <c r="D7">
        <v>341927917</v>
      </c>
      <c r="E7" t="s">
        <v>255</v>
      </c>
      <c r="F7" t="s">
        <v>243</v>
      </c>
      <c r="H7" t="s">
        <v>243</v>
      </c>
      <c r="I7" t="s">
        <v>243</v>
      </c>
      <c r="J7" t="s">
        <v>243</v>
      </c>
      <c r="K7" t="s">
        <v>244</v>
      </c>
      <c r="L7" t="s">
        <v>243</v>
      </c>
      <c r="M7" t="s">
        <v>243</v>
      </c>
      <c r="O7" t="s">
        <v>243</v>
      </c>
      <c r="P7" t="s">
        <v>243</v>
      </c>
      <c r="Q7" t="s">
        <v>243</v>
      </c>
      <c r="R7" t="s">
        <v>244</v>
      </c>
      <c r="T7" t="s">
        <v>244</v>
      </c>
      <c r="U7" t="s">
        <v>243</v>
      </c>
      <c r="V7" t="s">
        <v>243</v>
      </c>
      <c r="W7" t="s">
        <v>244</v>
      </c>
      <c r="X7" t="s">
        <v>243</v>
      </c>
      <c r="Y7" t="s">
        <v>243</v>
      </c>
      <c r="Z7" t="s">
        <v>244</v>
      </c>
      <c r="AA7" t="s">
        <v>244</v>
      </c>
      <c r="AB7" t="s">
        <v>243</v>
      </c>
      <c r="AC7" t="s">
        <v>243</v>
      </c>
      <c r="AD7" t="s">
        <v>244</v>
      </c>
      <c r="AG7" t="s">
        <v>243</v>
      </c>
      <c r="AH7" t="s">
        <v>244</v>
      </c>
      <c r="AI7" t="s">
        <v>243</v>
      </c>
      <c r="AJ7">
        <f t="shared" si="0"/>
        <v>17</v>
      </c>
      <c r="AK7">
        <f t="shared" si="1"/>
        <v>8</v>
      </c>
      <c r="AL7" s="7">
        <f t="shared" si="2"/>
        <v>68</v>
      </c>
      <c r="AM7">
        <f t="shared" si="3"/>
        <v>70</v>
      </c>
      <c r="AP7">
        <v>60</v>
      </c>
      <c r="AQ7">
        <v>70</v>
      </c>
    </row>
    <row r="8" spans="1:44" x14ac:dyDescent="0.35">
      <c r="A8" t="s">
        <v>38</v>
      </c>
      <c r="B8" t="s">
        <v>256</v>
      </c>
      <c r="C8" t="s">
        <v>40</v>
      </c>
      <c r="D8">
        <v>895342898</v>
      </c>
      <c r="E8" t="s">
        <v>257</v>
      </c>
      <c r="F8" t="s">
        <v>243</v>
      </c>
      <c r="H8" t="s">
        <v>243</v>
      </c>
      <c r="I8" t="s">
        <v>243</v>
      </c>
      <c r="J8" t="s">
        <v>243</v>
      </c>
      <c r="K8" t="s">
        <v>243</v>
      </c>
      <c r="L8" t="s">
        <v>243</v>
      </c>
      <c r="M8" t="s">
        <v>243</v>
      </c>
      <c r="O8" t="s">
        <v>243</v>
      </c>
      <c r="P8" t="s">
        <v>243</v>
      </c>
      <c r="Q8" t="s">
        <v>243</v>
      </c>
      <c r="R8" t="s">
        <v>243</v>
      </c>
      <c r="T8" t="s">
        <v>243</v>
      </c>
      <c r="U8" t="s">
        <v>244</v>
      </c>
      <c r="V8" t="s">
        <v>243</v>
      </c>
      <c r="W8" t="s">
        <v>243</v>
      </c>
      <c r="X8" t="s">
        <v>243</v>
      </c>
      <c r="Y8" t="s">
        <v>243</v>
      </c>
      <c r="Z8" t="s">
        <v>243</v>
      </c>
      <c r="AA8" t="s">
        <v>243</v>
      </c>
      <c r="AB8" t="s">
        <v>243</v>
      </c>
      <c r="AC8" t="s">
        <v>243</v>
      </c>
      <c r="AD8" t="s">
        <v>243</v>
      </c>
      <c r="AG8" t="s">
        <v>243</v>
      </c>
      <c r="AH8" t="s">
        <v>243</v>
      </c>
      <c r="AI8" t="s">
        <v>243</v>
      </c>
      <c r="AJ8">
        <f t="shared" si="0"/>
        <v>24</v>
      </c>
      <c r="AK8">
        <f t="shared" si="1"/>
        <v>1</v>
      </c>
      <c r="AL8" s="7">
        <f t="shared" si="2"/>
        <v>96</v>
      </c>
      <c r="AM8">
        <f t="shared" si="3"/>
        <v>100</v>
      </c>
      <c r="AP8">
        <v>70</v>
      </c>
      <c r="AQ8">
        <v>80</v>
      </c>
    </row>
    <row r="9" spans="1:44" x14ac:dyDescent="0.35">
      <c r="A9" t="s">
        <v>41</v>
      </c>
      <c r="B9" t="s">
        <v>258</v>
      </c>
      <c r="C9" t="s">
        <v>43</v>
      </c>
      <c r="D9">
        <v>272160585</v>
      </c>
      <c r="E9" t="s">
        <v>259</v>
      </c>
      <c r="F9" t="s">
        <v>243</v>
      </c>
      <c r="H9" t="s">
        <v>243</v>
      </c>
      <c r="I9" t="s">
        <v>243</v>
      </c>
      <c r="J9" t="s">
        <v>243</v>
      </c>
      <c r="K9" t="s">
        <v>243</v>
      </c>
      <c r="L9" t="s">
        <v>243</v>
      </c>
      <c r="M9" t="s">
        <v>243</v>
      </c>
      <c r="O9" t="s">
        <v>243</v>
      </c>
      <c r="P9" t="s">
        <v>243</v>
      </c>
      <c r="Q9" t="s">
        <v>243</v>
      </c>
      <c r="R9" t="s">
        <v>243</v>
      </c>
      <c r="T9" t="s">
        <v>243</v>
      </c>
      <c r="U9" t="s">
        <v>243</v>
      </c>
      <c r="V9" t="s">
        <v>243</v>
      </c>
      <c r="W9" t="s">
        <v>243</v>
      </c>
      <c r="X9" t="s">
        <v>243</v>
      </c>
      <c r="Y9" t="s">
        <v>243</v>
      </c>
      <c r="Z9" t="s">
        <v>243</v>
      </c>
      <c r="AA9" t="s">
        <v>243</v>
      </c>
      <c r="AB9" t="s">
        <v>243</v>
      </c>
      <c r="AC9" t="s">
        <v>243</v>
      </c>
      <c r="AD9" t="s">
        <v>243</v>
      </c>
      <c r="AG9" t="s">
        <v>243</v>
      </c>
      <c r="AH9" t="s">
        <v>243</v>
      </c>
      <c r="AI9" t="s">
        <v>243</v>
      </c>
      <c r="AJ9">
        <f t="shared" si="0"/>
        <v>25</v>
      </c>
      <c r="AK9">
        <f t="shared" si="1"/>
        <v>0</v>
      </c>
      <c r="AL9" s="7">
        <f t="shared" si="2"/>
        <v>100</v>
      </c>
      <c r="AM9">
        <f t="shared" si="3"/>
        <v>110</v>
      </c>
      <c r="AP9">
        <v>80</v>
      </c>
      <c r="AQ9">
        <v>90</v>
      </c>
    </row>
    <row r="10" spans="1:44" x14ac:dyDescent="0.35">
      <c r="A10" t="s">
        <v>44</v>
      </c>
      <c r="B10" t="s">
        <v>260</v>
      </c>
      <c r="C10" t="s">
        <v>46</v>
      </c>
      <c r="D10">
        <v>805789745</v>
      </c>
      <c r="E10" t="s">
        <v>261</v>
      </c>
      <c r="F10" t="s">
        <v>243</v>
      </c>
      <c r="H10" t="s">
        <v>243</v>
      </c>
      <c r="I10" t="s">
        <v>243</v>
      </c>
      <c r="J10" t="s">
        <v>243</v>
      </c>
      <c r="K10" t="s">
        <v>243</v>
      </c>
      <c r="L10" t="s">
        <v>243</v>
      </c>
      <c r="M10" t="s">
        <v>243</v>
      </c>
      <c r="O10" t="s">
        <v>243</v>
      </c>
      <c r="P10" t="s">
        <v>243</v>
      </c>
      <c r="Q10" t="s">
        <v>243</v>
      </c>
      <c r="R10" t="s">
        <v>243</v>
      </c>
      <c r="T10" t="s">
        <v>243</v>
      </c>
      <c r="U10" t="s">
        <v>243</v>
      </c>
      <c r="V10" t="s">
        <v>243</v>
      </c>
      <c r="W10" t="s">
        <v>243</v>
      </c>
      <c r="X10" t="s">
        <v>243</v>
      </c>
      <c r="Y10" t="s">
        <v>243</v>
      </c>
      <c r="Z10" t="s">
        <v>243</v>
      </c>
      <c r="AA10" t="s">
        <v>243</v>
      </c>
      <c r="AB10" t="s">
        <v>243</v>
      </c>
      <c r="AC10" t="s">
        <v>243</v>
      </c>
      <c r="AD10" t="s">
        <v>243</v>
      </c>
      <c r="AG10" t="s">
        <v>243</v>
      </c>
      <c r="AH10" t="s">
        <v>244</v>
      </c>
      <c r="AI10" t="s">
        <v>243</v>
      </c>
      <c r="AJ10">
        <f t="shared" si="0"/>
        <v>24</v>
      </c>
      <c r="AK10">
        <f t="shared" si="1"/>
        <v>1</v>
      </c>
      <c r="AL10" s="7">
        <f t="shared" si="2"/>
        <v>96</v>
      </c>
      <c r="AM10">
        <f t="shared" si="3"/>
        <v>100</v>
      </c>
      <c r="AP10">
        <v>90</v>
      </c>
      <c r="AQ10">
        <v>100</v>
      </c>
    </row>
    <row r="11" spans="1:44" x14ac:dyDescent="0.35">
      <c r="A11" t="s">
        <v>47</v>
      </c>
      <c r="B11" t="s">
        <v>262</v>
      </c>
      <c r="C11" t="s">
        <v>49</v>
      </c>
      <c r="D11">
        <v>411411933</v>
      </c>
      <c r="E11" t="s">
        <v>263</v>
      </c>
      <c r="F11" t="s">
        <v>243</v>
      </c>
      <c r="H11" t="s">
        <v>243</v>
      </c>
      <c r="I11" t="s">
        <v>243</v>
      </c>
      <c r="J11" t="s">
        <v>243</v>
      </c>
      <c r="K11" t="s">
        <v>243</v>
      </c>
      <c r="L11" t="s">
        <v>243</v>
      </c>
      <c r="M11" t="s">
        <v>243</v>
      </c>
      <c r="O11" t="s">
        <v>243</v>
      </c>
      <c r="P11" t="s">
        <v>243</v>
      </c>
      <c r="Q11" t="s">
        <v>243</v>
      </c>
      <c r="R11" t="s">
        <v>243</v>
      </c>
      <c r="T11" t="s">
        <v>243</v>
      </c>
      <c r="U11" t="s">
        <v>243</v>
      </c>
      <c r="V11" t="s">
        <v>244</v>
      </c>
      <c r="W11" t="s">
        <v>243</v>
      </c>
      <c r="X11" t="s">
        <v>243</v>
      </c>
      <c r="Y11" t="s">
        <v>243</v>
      </c>
      <c r="Z11" t="s">
        <v>243</v>
      </c>
      <c r="AA11" t="s">
        <v>243</v>
      </c>
      <c r="AB11" t="s">
        <v>243</v>
      </c>
      <c r="AC11" t="s">
        <v>243</v>
      </c>
      <c r="AD11" t="s">
        <v>243</v>
      </c>
      <c r="AG11" t="s">
        <v>243</v>
      </c>
      <c r="AH11" t="s">
        <v>243</v>
      </c>
      <c r="AI11" t="s">
        <v>243</v>
      </c>
      <c r="AJ11">
        <f t="shared" si="0"/>
        <v>24</v>
      </c>
      <c r="AK11">
        <f t="shared" si="1"/>
        <v>1</v>
      </c>
      <c r="AL11" s="7">
        <f t="shared" si="2"/>
        <v>96</v>
      </c>
      <c r="AM11">
        <f t="shared" si="3"/>
        <v>100</v>
      </c>
      <c r="AP11">
        <v>100</v>
      </c>
      <c r="AQ11">
        <v>110</v>
      </c>
      <c r="AR11" t="s">
        <v>602</v>
      </c>
    </row>
    <row r="12" spans="1:44" x14ac:dyDescent="0.35">
      <c r="A12" t="s">
        <v>50</v>
      </c>
      <c r="B12" t="s">
        <v>264</v>
      </c>
      <c r="C12" t="s">
        <v>52</v>
      </c>
      <c r="D12">
        <v>835875847</v>
      </c>
      <c r="E12" t="s">
        <v>265</v>
      </c>
      <c r="F12" t="s">
        <v>243</v>
      </c>
      <c r="H12" t="s">
        <v>243</v>
      </c>
      <c r="I12" t="s">
        <v>243</v>
      </c>
      <c r="J12" t="s">
        <v>243</v>
      </c>
      <c r="K12" t="s">
        <v>243</v>
      </c>
      <c r="L12" t="s">
        <v>243</v>
      </c>
      <c r="M12" t="s">
        <v>243</v>
      </c>
      <c r="O12" t="s">
        <v>243</v>
      </c>
      <c r="P12" t="s">
        <v>243</v>
      </c>
      <c r="Q12" t="s">
        <v>243</v>
      </c>
      <c r="R12" t="s">
        <v>243</v>
      </c>
      <c r="T12" t="s">
        <v>243</v>
      </c>
      <c r="U12" t="s">
        <v>243</v>
      </c>
      <c r="V12" t="s">
        <v>243</v>
      </c>
      <c r="W12" t="s">
        <v>243</v>
      </c>
      <c r="X12" t="s">
        <v>243</v>
      </c>
      <c r="Y12" t="s">
        <v>243</v>
      </c>
      <c r="Z12" t="s">
        <v>244</v>
      </c>
      <c r="AA12" t="s">
        <v>244</v>
      </c>
      <c r="AB12" t="s">
        <v>243</v>
      </c>
      <c r="AC12" t="s">
        <v>243</v>
      </c>
      <c r="AD12" t="s">
        <v>243</v>
      </c>
      <c r="AG12" t="s">
        <v>243</v>
      </c>
      <c r="AH12" t="s">
        <v>243</v>
      </c>
      <c r="AI12" t="s">
        <v>244</v>
      </c>
      <c r="AJ12">
        <f t="shared" si="0"/>
        <v>22</v>
      </c>
      <c r="AK12">
        <f t="shared" si="1"/>
        <v>3</v>
      </c>
      <c r="AL12" s="7">
        <f t="shared" si="2"/>
        <v>88</v>
      </c>
      <c r="AM12">
        <f t="shared" si="3"/>
        <v>90</v>
      </c>
    </row>
    <row r="13" spans="1:44" x14ac:dyDescent="0.35">
      <c r="A13" t="s">
        <v>53</v>
      </c>
      <c r="B13" t="s">
        <v>266</v>
      </c>
      <c r="C13" t="s">
        <v>55</v>
      </c>
      <c r="D13">
        <v>563729675</v>
      </c>
      <c r="E13" t="s">
        <v>267</v>
      </c>
      <c r="F13" t="s">
        <v>243</v>
      </c>
      <c r="H13" t="s">
        <v>243</v>
      </c>
      <c r="I13" t="s">
        <v>243</v>
      </c>
      <c r="J13" t="s">
        <v>243</v>
      </c>
      <c r="K13" t="s">
        <v>243</v>
      </c>
      <c r="L13" t="s">
        <v>243</v>
      </c>
      <c r="M13" t="s">
        <v>243</v>
      </c>
      <c r="O13" t="s">
        <v>243</v>
      </c>
      <c r="P13" t="s">
        <v>243</v>
      </c>
      <c r="Q13" t="s">
        <v>243</v>
      </c>
      <c r="R13" t="s">
        <v>243</v>
      </c>
      <c r="T13" t="s">
        <v>243</v>
      </c>
      <c r="U13" t="s">
        <v>243</v>
      </c>
      <c r="V13" t="s">
        <v>243</v>
      </c>
      <c r="W13" t="s">
        <v>243</v>
      </c>
      <c r="X13" t="s">
        <v>243</v>
      </c>
      <c r="Y13" t="s">
        <v>243</v>
      </c>
      <c r="Z13" t="s">
        <v>243</v>
      </c>
      <c r="AA13" t="s">
        <v>243</v>
      </c>
      <c r="AB13" t="s">
        <v>243</v>
      </c>
      <c r="AC13" t="s">
        <v>244</v>
      </c>
      <c r="AD13" t="s">
        <v>243</v>
      </c>
      <c r="AG13" t="s">
        <v>243</v>
      </c>
      <c r="AH13" t="s">
        <v>243</v>
      </c>
      <c r="AI13" t="s">
        <v>243</v>
      </c>
      <c r="AJ13">
        <f t="shared" si="0"/>
        <v>24</v>
      </c>
      <c r="AK13">
        <f t="shared" si="1"/>
        <v>1</v>
      </c>
      <c r="AL13" s="7">
        <f t="shared" si="2"/>
        <v>96</v>
      </c>
      <c r="AM13">
        <f t="shared" si="3"/>
        <v>100</v>
      </c>
    </row>
    <row r="14" spans="1:44" x14ac:dyDescent="0.35">
      <c r="A14" t="s">
        <v>56</v>
      </c>
      <c r="B14" t="s">
        <v>268</v>
      </c>
      <c r="C14" t="s">
        <v>58</v>
      </c>
      <c r="D14">
        <v>668714884</v>
      </c>
      <c r="E14" t="s">
        <v>269</v>
      </c>
      <c r="F14" t="s">
        <v>243</v>
      </c>
      <c r="H14" t="s">
        <v>243</v>
      </c>
      <c r="I14" t="s">
        <v>243</v>
      </c>
      <c r="J14" t="s">
        <v>243</v>
      </c>
      <c r="K14" t="s">
        <v>243</v>
      </c>
      <c r="L14" t="s">
        <v>243</v>
      </c>
      <c r="M14" t="s">
        <v>243</v>
      </c>
      <c r="O14" t="s">
        <v>243</v>
      </c>
      <c r="P14" t="s">
        <v>243</v>
      </c>
      <c r="Q14" t="s">
        <v>243</v>
      </c>
      <c r="R14" t="s">
        <v>243</v>
      </c>
      <c r="T14" t="s">
        <v>243</v>
      </c>
      <c r="U14" t="s">
        <v>243</v>
      </c>
      <c r="V14" t="s">
        <v>243</v>
      </c>
      <c r="W14" t="s">
        <v>243</v>
      </c>
      <c r="X14" t="s">
        <v>243</v>
      </c>
      <c r="Y14" t="s">
        <v>243</v>
      </c>
      <c r="Z14" t="s">
        <v>243</v>
      </c>
      <c r="AA14" t="s">
        <v>243</v>
      </c>
      <c r="AB14" t="s">
        <v>243</v>
      </c>
      <c r="AC14" t="s">
        <v>243</v>
      </c>
      <c r="AD14" t="s">
        <v>243</v>
      </c>
      <c r="AG14" t="s">
        <v>244</v>
      </c>
      <c r="AH14" t="s">
        <v>243</v>
      </c>
      <c r="AI14" t="s">
        <v>243</v>
      </c>
      <c r="AJ14">
        <f t="shared" si="0"/>
        <v>24</v>
      </c>
      <c r="AK14">
        <f t="shared" si="1"/>
        <v>1</v>
      </c>
      <c r="AL14" s="7">
        <f t="shared" si="2"/>
        <v>96</v>
      </c>
      <c r="AM14">
        <f t="shared" si="3"/>
        <v>100</v>
      </c>
    </row>
    <row r="15" spans="1:44" x14ac:dyDescent="0.35">
      <c r="A15" t="s">
        <v>62</v>
      </c>
      <c r="B15" t="s">
        <v>270</v>
      </c>
      <c r="C15" t="s">
        <v>64</v>
      </c>
      <c r="D15">
        <v>812650207</v>
      </c>
      <c r="E15" t="s">
        <v>271</v>
      </c>
      <c r="F15" t="s">
        <v>243</v>
      </c>
      <c r="H15" t="s">
        <v>243</v>
      </c>
      <c r="I15" t="s">
        <v>243</v>
      </c>
      <c r="J15" t="s">
        <v>243</v>
      </c>
      <c r="K15" t="s">
        <v>243</v>
      </c>
      <c r="L15" t="s">
        <v>243</v>
      </c>
      <c r="M15" t="s">
        <v>243</v>
      </c>
      <c r="O15" t="s">
        <v>243</v>
      </c>
      <c r="P15" t="s">
        <v>243</v>
      </c>
      <c r="Q15" t="s">
        <v>243</v>
      </c>
      <c r="R15" t="s">
        <v>243</v>
      </c>
      <c r="T15" t="s">
        <v>243</v>
      </c>
      <c r="U15" t="s">
        <v>243</v>
      </c>
      <c r="V15" t="s">
        <v>243</v>
      </c>
      <c r="W15" t="s">
        <v>243</v>
      </c>
      <c r="X15" t="s">
        <v>243</v>
      </c>
      <c r="Y15" t="s">
        <v>243</v>
      </c>
      <c r="Z15" t="s">
        <v>243</v>
      </c>
      <c r="AA15" t="s">
        <v>243</v>
      </c>
      <c r="AB15" t="s">
        <v>243</v>
      </c>
      <c r="AC15" t="s">
        <v>243</v>
      </c>
      <c r="AD15" t="s">
        <v>244</v>
      </c>
      <c r="AG15" t="s">
        <v>243</v>
      </c>
      <c r="AH15" t="s">
        <v>243</v>
      </c>
      <c r="AI15" t="s">
        <v>243</v>
      </c>
      <c r="AJ15">
        <f t="shared" si="0"/>
        <v>24</v>
      </c>
      <c r="AK15">
        <f t="shared" si="1"/>
        <v>1</v>
      </c>
      <c r="AL15" s="7">
        <f t="shared" si="2"/>
        <v>96</v>
      </c>
      <c r="AM15">
        <f t="shared" si="3"/>
        <v>100</v>
      </c>
    </row>
    <row r="16" spans="1:44" x14ac:dyDescent="0.35">
      <c r="A16" t="s">
        <v>65</v>
      </c>
      <c r="B16" t="s">
        <v>272</v>
      </c>
      <c r="C16" t="s">
        <v>67</v>
      </c>
      <c r="D16">
        <v>270229233</v>
      </c>
      <c r="E16" t="s">
        <v>273</v>
      </c>
      <c r="F16" t="s">
        <v>243</v>
      </c>
      <c r="H16" t="s">
        <v>243</v>
      </c>
      <c r="I16" t="s">
        <v>243</v>
      </c>
      <c r="J16" t="s">
        <v>243</v>
      </c>
      <c r="K16" t="s">
        <v>243</v>
      </c>
      <c r="L16" t="s">
        <v>243</v>
      </c>
      <c r="M16" t="s">
        <v>243</v>
      </c>
      <c r="O16" t="s">
        <v>243</v>
      </c>
      <c r="P16" t="s">
        <v>243</v>
      </c>
      <c r="Q16" t="s">
        <v>244</v>
      </c>
      <c r="R16" t="s">
        <v>243</v>
      </c>
      <c r="T16" t="s">
        <v>243</v>
      </c>
      <c r="U16" t="s">
        <v>243</v>
      </c>
      <c r="V16" t="s">
        <v>243</v>
      </c>
      <c r="W16" t="s">
        <v>244</v>
      </c>
      <c r="X16" t="s">
        <v>243</v>
      </c>
      <c r="Y16" t="s">
        <v>243</v>
      </c>
      <c r="Z16" t="s">
        <v>244</v>
      </c>
      <c r="AA16" t="s">
        <v>243</v>
      </c>
      <c r="AB16" t="s">
        <v>243</v>
      </c>
      <c r="AC16" t="s">
        <v>243</v>
      </c>
      <c r="AD16" t="s">
        <v>243</v>
      </c>
      <c r="AG16" t="s">
        <v>243</v>
      </c>
      <c r="AH16" t="s">
        <v>243</v>
      </c>
      <c r="AI16" t="s">
        <v>243</v>
      </c>
      <c r="AJ16">
        <f t="shared" si="0"/>
        <v>22</v>
      </c>
      <c r="AK16">
        <f t="shared" si="1"/>
        <v>3</v>
      </c>
      <c r="AL16" s="7">
        <f t="shared" si="2"/>
        <v>88</v>
      </c>
      <c r="AM16">
        <f t="shared" si="3"/>
        <v>90</v>
      </c>
    </row>
    <row r="17" spans="1:39" x14ac:dyDescent="0.35">
      <c r="A17" t="s">
        <v>68</v>
      </c>
      <c r="B17" t="s">
        <v>274</v>
      </c>
      <c r="C17" t="s">
        <v>70</v>
      </c>
      <c r="D17">
        <v>288994879</v>
      </c>
      <c r="E17" t="s">
        <v>275</v>
      </c>
      <c r="F17" t="s">
        <v>243</v>
      </c>
      <c r="H17" t="s">
        <v>243</v>
      </c>
      <c r="I17" t="s">
        <v>243</v>
      </c>
      <c r="J17" t="s">
        <v>243</v>
      </c>
      <c r="K17" t="s">
        <v>243</v>
      </c>
      <c r="L17" t="s">
        <v>243</v>
      </c>
      <c r="M17" t="s">
        <v>243</v>
      </c>
      <c r="O17" t="s">
        <v>243</v>
      </c>
      <c r="P17" t="s">
        <v>243</v>
      </c>
      <c r="Q17" t="s">
        <v>243</v>
      </c>
      <c r="R17" t="s">
        <v>243</v>
      </c>
      <c r="T17" t="s">
        <v>243</v>
      </c>
      <c r="U17" t="s">
        <v>243</v>
      </c>
      <c r="V17" t="s">
        <v>243</v>
      </c>
      <c r="W17" t="s">
        <v>243</v>
      </c>
      <c r="X17" t="s">
        <v>243</v>
      </c>
      <c r="Y17" t="s">
        <v>243</v>
      </c>
      <c r="Z17" t="s">
        <v>243</v>
      </c>
      <c r="AA17" t="s">
        <v>243</v>
      </c>
      <c r="AB17" t="s">
        <v>243</v>
      </c>
      <c r="AC17" t="s">
        <v>243</v>
      </c>
      <c r="AD17" t="s">
        <v>243</v>
      </c>
      <c r="AG17" t="s">
        <v>243</v>
      </c>
      <c r="AH17" t="s">
        <v>243</v>
      </c>
      <c r="AI17" t="s">
        <v>244</v>
      </c>
      <c r="AJ17">
        <f t="shared" si="0"/>
        <v>24</v>
      </c>
      <c r="AK17">
        <f t="shared" si="1"/>
        <v>1</v>
      </c>
      <c r="AL17" s="7">
        <f t="shared" si="2"/>
        <v>96</v>
      </c>
      <c r="AM17">
        <f t="shared" si="3"/>
        <v>100</v>
      </c>
    </row>
    <row r="18" spans="1:39" x14ac:dyDescent="0.35">
      <c r="A18" t="s">
        <v>71</v>
      </c>
      <c r="B18" t="s">
        <v>260</v>
      </c>
      <c r="C18" t="s">
        <v>72</v>
      </c>
      <c r="D18">
        <v>383772164</v>
      </c>
      <c r="E18" t="s">
        <v>276</v>
      </c>
      <c r="F18" t="s">
        <v>243</v>
      </c>
      <c r="H18" t="s">
        <v>243</v>
      </c>
      <c r="I18" t="s">
        <v>243</v>
      </c>
      <c r="J18" t="s">
        <v>243</v>
      </c>
      <c r="K18" t="s">
        <v>243</v>
      </c>
      <c r="L18" t="s">
        <v>243</v>
      </c>
      <c r="M18" t="s">
        <v>243</v>
      </c>
      <c r="O18" t="s">
        <v>243</v>
      </c>
      <c r="P18" t="s">
        <v>243</v>
      </c>
      <c r="Q18" t="s">
        <v>243</v>
      </c>
      <c r="R18" t="s">
        <v>243</v>
      </c>
      <c r="T18" t="s">
        <v>243</v>
      </c>
      <c r="U18" t="s">
        <v>243</v>
      </c>
      <c r="V18" t="s">
        <v>243</v>
      </c>
      <c r="W18" t="s">
        <v>243</v>
      </c>
      <c r="X18" t="s">
        <v>243</v>
      </c>
      <c r="Y18" t="s">
        <v>243</v>
      </c>
      <c r="Z18" t="s">
        <v>243</v>
      </c>
      <c r="AA18" t="s">
        <v>243</v>
      </c>
      <c r="AB18" t="s">
        <v>243</v>
      </c>
      <c r="AC18" t="s">
        <v>243</v>
      </c>
      <c r="AD18" t="s">
        <v>243</v>
      </c>
      <c r="AG18" t="s">
        <v>243</v>
      </c>
      <c r="AH18" t="s">
        <v>243</v>
      </c>
      <c r="AI18" t="s">
        <v>243</v>
      </c>
      <c r="AJ18">
        <f t="shared" si="0"/>
        <v>25</v>
      </c>
      <c r="AK18">
        <f t="shared" si="1"/>
        <v>0</v>
      </c>
      <c r="AL18" s="7">
        <f t="shared" si="2"/>
        <v>100</v>
      </c>
      <c r="AM18">
        <f t="shared" si="3"/>
        <v>110</v>
      </c>
    </row>
    <row r="19" spans="1:39" x14ac:dyDescent="0.35">
      <c r="A19" t="s">
        <v>73</v>
      </c>
      <c r="B19" t="s">
        <v>277</v>
      </c>
      <c r="C19" t="s">
        <v>75</v>
      </c>
      <c r="D19">
        <v>973257027</v>
      </c>
      <c r="E19" t="s">
        <v>278</v>
      </c>
      <c r="F19" t="s">
        <v>243</v>
      </c>
      <c r="H19" t="s">
        <v>243</v>
      </c>
      <c r="I19" t="s">
        <v>243</v>
      </c>
      <c r="J19" t="s">
        <v>243</v>
      </c>
      <c r="K19" t="s">
        <v>243</v>
      </c>
      <c r="L19" t="s">
        <v>243</v>
      </c>
      <c r="M19" t="s">
        <v>243</v>
      </c>
      <c r="O19" t="s">
        <v>243</v>
      </c>
      <c r="P19" t="s">
        <v>243</v>
      </c>
      <c r="Q19" t="s">
        <v>243</v>
      </c>
      <c r="R19" t="s">
        <v>243</v>
      </c>
      <c r="T19" t="s">
        <v>243</v>
      </c>
      <c r="U19" t="s">
        <v>243</v>
      </c>
      <c r="V19" t="s">
        <v>243</v>
      </c>
      <c r="W19" t="s">
        <v>243</v>
      </c>
      <c r="X19" t="s">
        <v>243</v>
      </c>
      <c r="Y19" t="s">
        <v>243</v>
      </c>
      <c r="Z19" t="s">
        <v>243</v>
      </c>
      <c r="AA19" t="s">
        <v>243</v>
      </c>
      <c r="AB19" t="s">
        <v>244</v>
      </c>
      <c r="AC19" t="s">
        <v>243</v>
      </c>
      <c r="AD19" t="s">
        <v>243</v>
      </c>
      <c r="AG19" t="s">
        <v>244</v>
      </c>
      <c r="AH19" t="s">
        <v>243</v>
      </c>
      <c r="AI19" t="s">
        <v>243</v>
      </c>
      <c r="AJ19">
        <f t="shared" si="0"/>
        <v>23</v>
      </c>
      <c r="AK19">
        <f t="shared" si="1"/>
        <v>2</v>
      </c>
      <c r="AL19" s="7">
        <f t="shared" si="2"/>
        <v>92</v>
      </c>
      <c r="AM19">
        <f t="shared" si="3"/>
        <v>100</v>
      </c>
    </row>
    <row r="20" spans="1:39" x14ac:dyDescent="0.35">
      <c r="A20" t="s">
        <v>76</v>
      </c>
      <c r="B20" t="s">
        <v>279</v>
      </c>
      <c r="C20" t="s">
        <v>78</v>
      </c>
      <c r="D20">
        <v>461114968</v>
      </c>
      <c r="E20" t="s">
        <v>280</v>
      </c>
      <c r="F20" t="s">
        <v>243</v>
      </c>
      <c r="H20" t="s">
        <v>243</v>
      </c>
      <c r="I20" t="s">
        <v>243</v>
      </c>
      <c r="J20" t="s">
        <v>243</v>
      </c>
      <c r="K20" t="s">
        <v>243</v>
      </c>
      <c r="L20" t="s">
        <v>243</v>
      </c>
      <c r="M20" t="s">
        <v>243</v>
      </c>
      <c r="O20" t="s">
        <v>243</v>
      </c>
      <c r="P20" t="s">
        <v>243</v>
      </c>
      <c r="Q20" t="s">
        <v>243</v>
      </c>
      <c r="R20" t="s">
        <v>243</v>
      </c>
      <c r="T20" t="s">
        <v>243</v>
      </c>
      <c r="U20" t="s">
        <v>243</v>
      </c>
      <c r="V20" t="s">
        <v>243</v>
      </c>
      <c r="W20" t="s">
        <v>243</v>
      </c>
      <c r="X20" t="s">
        <v>243</v>
      </c>
      <c r="Y20" t="s">
        <v>243</v>
      </c>
      <c r="Z20" t="s">
        <v>243</v>
      </c>
      <c r="AA20" t="s">
        <v>243</v>
      </c>
      <c r="AB20" t="s">
        <v>243</v>
      </c>
      <c r="AC20" t="s">
        <v>243</v>
      </c>
      <c r="AD20" t="s">
        <v>243</v>
      </c>
      <c r="AG20" t="s">
        <v>243</v>
      </c>
      <c r="AH20" t="s">
        <v>243</v>
      </c>
      <c r="AI20" t="s">
        <v>244</v>
      </c>
      <c r="AJ20">
        <f t="shared" si="0"/>
        <v>24</v>
      </c>
      <c r="AK20">
        <f t="shared" si="1"/>
        <v>1</v>
      </c>
      <c r="AL20" s="7">
        <f t="shared" si="2"/>
        <v>96</v>
      </c>
      <c r="AM20">
        <f t="shared" si="3"/>
        <v>100</v>
      </c>
    </row>
    <row r="21" spans="1:39" x14ac:dyDescent="0.35">
      <c r="A21" t="s">
        <v>79</v>
      </c>
      <c r="B21" t="s">
        <v>270</v>
      </c>
      <c r="C21" t="s">
        <v>80</v>
      </c>
      <c r="D21">
        <v>813952761</v>
      </c>
      <c r="E21" t="s">
        <v>281</v>
      </c>
      <c r="F21" t="s">
        <v>243</v>
      </c>
      <c r="H21" t="s">
        <v>243</v>
      </c>
      <c r="I21" t="s">
        <v>243</v>
      </c>
      <c r="J21" t="s">
        <v>243</v>
      </c>
      <c r="K21" t="s">
        <v>243</v>
      </c>
      <c r="L21" t="s">
        <v>243</v>
      </c>
      <c r="M21" t="s">
        <v>243</v>
      </c>
      <c r="O21" t="s">
        <v>243</v>
      </c>
      <c r="P21" t="s">
        <v>243</v>
      </c>
      <c r="Q21" t="s">
        <v>243</v>
      </c>
      <c r="R21" t="s">
        <v>243</v>
      </c>
      <c r="T21" t="s">
        <v>243</v>
      </c>
      <c r="U21" t="s">
        <v>243</v>
      </c>
      <c r="V21" t="s">
        <v>243</v>
      </c>
      <c r="W21" t="s">
        <v>243</v>
      </c>
      <c r="X21" t="s">
        <v>243</v>
      </c>
      <c r="Y21" t="s">
        <v>243</v>
      </c>
      <c r="Z21" t="s">
        <v>244</v>
      </c>
      <c r="AA21" t="s">
        <v>243</v>
      </c>
      <c r="AB21" t="s">
        <v>243</v>
      </c>
      <c r="AC21" t="s">
        <v>244</v>
      </c>
      <c r="AD21" t="s">
        <v>244</v>
      </c>
      <c r="AG21" t="s">
        <v>244</v>
      </c>
      <c r="AH21" t="s">
        <v>243</v>
      </c>
      <c r="AI21" t="s">
        <v>244</v>
      </c>
      <c r="AJ21">
        <f t="shared" si="0"/>
        <v>20</v>
      </c>
      <c r="AK21">
        <f t="shared" si="1"/>
        <v>5</v>
      </c>
      <c r="AL21" s="7">
        <f t="shared" si="2"/>
        <v>80</v>
      </c>
      <c r="AM21">
        <f t="shared" si="3"/>
        <v>90</v>
      </c>
    </row>
    <row r="22" spans="1:39" x14ac:dyDescent="0.35">
      <c r="A22" t="s">
        <v>81</v>
      </c>
      <c r="B22" t="s">
        <v>282</v>
      </c>
      <c r="C22" t="s">
        <v>83</v>
      </c>
      <c r="D22">
        <v>875013833</v>
      </c>
      <c r="E22" t="s">
        <v>283</v>
      </c>
      <c r="F22" t="s">
        <v>243</v>
      </c>
      <c r="H22" t="s">
        <v>243</v>
      </c>
      <c r="I22" t="s">
        <v>244</v>
      </c>
      <c r="J22" t="s">
        <v>243</v>
      </c>
      <c r="K22" t="s">
        <v>243</v>
      </c>
      <c r="L22" t="s">
        <v>243</v>
      </c>
      <c r="M22" t="s">
        <v>243</v>
      </c>
      <c r="O22" t="s">
        <v>243</v>
      </c>
      <c r="P22" t="s">
        <v>243</v>
      </c>
      <c r="Q22" t="s">
        <v>243</v>
      </c>
      <c r="R22" t="s">
        <v>243</v>
      </c>
      <c r="T22" t="s">
        <v>243</v>
      </c>
      <c r="U22" t="s">
        <v>243</v>
      </c>
      <c r="V22" t="s">
        <v>243</v>
      </c>
      <c r="W22" t="s">
        <v>243</v>
      </c>
      <c r="X22" t="s">
        <v>243</v>
      </c>
      <c r="Y22" t="s">
        <v>244</v>
      </c>
      <c r="Z22" t="s">
        <v>243</v>
      </c>
      <c r="AA22" t="s">
        <v>243</v>
      </c>
      <c r="AB22" t="s">
        <v>243</v>
      </c>
      <c r="AC22" t="s">
        <v>243</v>
      </c>
      <c r="AD22" t="s">
        <v>243</v>
      </c>
      <c r="AG22" t="s">
        <v>244</v>
      </c>
      <c r="AH22" t="s">
        <v>243</v>
      </c>
      <c r="AI22" t="s">
        <v>244</v>
      </c>
      <c r="AJ22">
        <f t="shared" si="0"/>
        <v>21</v>
      </c>
      <c r="AK22">
        <f t="shared" si="1"/>
        <v>4</v>
      </c>
      <c r="AL22" s="7">
        <f t="shared" si="2"/>
        <v>84</v>
      </c>
      <c r="AM22">
        <f t="shared" si="3"/>
        <v>90</v>
      </c>
    </row>
    <row r="23" spans="1:39" x14ac:dyDescent="0.35">
      <c r="A23" t="s">
        <v>84</v>
      </c>
      <c r="B23" t="s">
        <v>284</v>
      </c>
      <c r="C23" t="s">
        <v>86</v>
      </c>
      <c r="D23">
        <v>345513928</v>
      </c>
      <c r="E23" t="s">
        <v>285</v>
      </c>
      <c r="F23" t="s">
        <v>243</v>
      </c>
      <c r="H23" t="s">
        <v>243</v>
      </c>
      <c r="I23" t="s">
        <v>243</v>
      </c>
      <c r="J23" t="s">
        <v>243</v>
      </c>
      <c r="K23" t="s">
        <v>243</v>
      </c>
      <c r="L23" t="s">
        <v>243</v>
      </c>
      <c r="M23" t="s">
        <v>243</v>
      </c>
      <c r="O23" t="s">
        <v>243</v>
      </c>
      <c r="P23" t="s">
        <v>243</v>
      </c>
      <c r="Q23" t="s">
        <v>243</v>
      </c>
      <c r="R23" t="s">
        <v>243</v>
      </c>
      <c r="T23" t="s">
        <v>243</v>
      </c>
      <c r="U23" t="s">
        <v>243</v>
      </c>
      <c r="V23" t="s">
        <v>243</v>
      </c>
      <c r="W23" t="s">
        <v>243</v>
      </c>
      <c r="X23" t="s">
        <v>243</v>
      </c>
      <c r="Y23" t="s">
        <v>243</v>
      </c>
      <c r="Z23" t="s">
        <v>243</v>
      </c>
      <c r="AA23" t="s">
        <v>243</v>
      </c>
      <c r="AB23" t="s">
        <v>243</v>
      </c>
      <c r="AC23" t="s">
        <v>243</v>
      </c>
      <c r="AD23" t="s">
        <v>243</v>
      </c>
      <c r="AG23" t="s">
        <v>243</v>
      </c>
      <c r="AH23" t="s">
        <v>243</v>
      </c>
      <c r="AI23" t="s">
        <v>243</v>
      </c>
      <c r="AJ23">
        <f t="shared" si="0"/>
        <v>25</v>
      </c>
      <c r="AK23">
        <f t="shared" si="1"/>
        <v>0</v>
      </c>
      <c r="AL23" s="7">
        <f t="shared" si="2"/>
        <v>100</v>
      </c>
      <c r="AM23">
        <f t="shared" si="3"/>
        <v>110</v>
      </c>
    </row>
    <row r="24" spans="1:39" x14ac:dyDescent="0.35">
      <c r="A24" t="s">
        <v>87</v>
      </c>
      <c r="B24" t="s">
        <v>286</v>
      </c>
      <c r="C24" t="s">
        <v>89</v>
      </c>
      <c r="D24">
        <v>363388593</v>
      </c>
      <c r="E24" t="s">
        <v>287</v>
      </c>
      <c r="F24" t="s">
        <v>243</v>
      </c>
      <c r="H24" t="s">
        <v>243</v>
      </c>
      <c r="I24" t="s">
        <v>243</v>
      </c>
      <c r="J24" t="s">
        <v>243</v>
      </c>
      <c r="K24" t="s">
        <v>243</v>
      </c>
      <c r="L24" t="s">
        <v>243</v>
      </c>
      <c r="M24" t="s">
        <v>243</v>
      </c>
      <c r="O24" t="s">
        <v>243</v>
      </c>
      <c r="P24" t="s">
        <v>243</v>
      </c>
      <c r="Q24" t="s">
        <v>243</v>
      </c>
      <c r="R24" t="s">
        <v>243</v>
      </c>
      <c r="T24" t="s">
        <v>243</v>
      </c>
      <c r="U24" t="s">
        <v>243</v>
      </c>
      <c r="V24" t="s">
        <v>243</v>
      </c>
      <c r="W24" t="s">
        <v>243</v>
      </c>
      <c r="X24" t="s">
        <v>243</v>
      </c>
      <c r="Y24" t="s">
        <v>243</v>
      </c>
      <c r="Z24" t="s">
        <v>243</v>
      </c>
      <c r="AA24" t="s">
        <v>243</v>
      </c>
      <c r="AB24" t="s">
        <v>243</v>
      </c>
      <c r="AC24" t="s">
        <v>243</v>
      </c>
      <c r="AD24" t="s">
        <v>243</v>
      </c>
      <c r="AG24" t="s">
        <v>243</v>
      </c>
      <c r="AH24" t="s">
        <v>243</v>
      </c>
      <c r="AI24" t="s">
        <v>243</v>
      </c>
      <c r="AJ24">
        <f t="shared" si="0"/>
        <v>25</v>
      </c>
      <c r="AK24">
        <f t="shared" si="1"/>
        <v>0</v>
      </c>
      <c r="AL24" s="7">
        <f t="shared" si="2"/>
        <v>100</v>
      </c>
      <c r="AM24">
        <f t="shared" si="3"/>
        <v>110</v>
      </c>
    </row>
    <row r="25" spans="1:39" x14ac:dyDescent="0.35">
      <c r="A25" t="s">
        <v>90</v>
      </c>
      <c r="B25" t="s">
        <v>288</v>
      </c>
      <c r="C25" t="s">
        <v>92</v>
      </c>
      <c r="D25">
        <v>286964037</v>
      </c>
      <c r="E25" t="s">
        <v>289</v>
      </c>
      <c r="F25" t="s">
        <v>243</v>
      </c>
      <c r="H25" t="s">
        <v>243</v>
      </c>
      <c r="I25" t="s">
        <v>243</v>
      </c>
      <c r="J25" t="s">
        <v>243</v>
      </c>
      <c r="K25" t="s">
        <v>243</v>
      </c>
      <c r="L25" t="s">
        <v>243</v>
      </c>
      <c r="M25" t="s">
        <v>243</v>
      </c>
      <c r="O25" t="s">
        <v>243</v>
      </c>
      <c r="P25" t="s">
        <v>243</v>
      </c>
      <c r="Q25" t="s">
        <v>243</v>
      </c>
      <c r="R25" t="s">
        <v>243</v>
      </c>
      <c r="T25" t="s">
        <v>243</v>
      </c>
      <c r="U25" t="s">
        <v>243</v>
      </c>
      <c r="V25" t="s">
        <v>243</v>
      </c>
      <c r="W25" t="s">
        <v>243</v>
      </c>
      <c r="X25" t="s">
        <v>243</v>
      </c>
      <c r="Y25" t="s">
        <v>243</v>
      </c>
      <c r="Z25" t="s">
        <v>243</v>
      </c>
      <c r="AA25" t="s">
        <v>243</v>
      </c>
      <c r="AB25" t="s">
        <v>243</v>
      </c>
      <c r="AC25" t="s">
        <v>243</v>
      </c>
      <c r="AD25" t="s">
        <v>243</v>
      </c>
      <c r="AG25" t="s">
        <v>243</v>
      </c>
      <c r="AH25" t="s">
        <v>243</v>
      </c>
      <c r="AI25" t="s">
        <v>243</v>
      </c>
      <c r="AJ25">
        <f t="shared" si="0"/>
        <v>25</v>
      </c>
      <c r="AK25">
        <f t="shared" si="1"/>
        <v>0</v>
      </c>
      <c r="AL25" s="7">
        <f t="shared" si="2"/>
        <v>100</v>
      </c>
      <c r="AM25">
        <f t="shared" si="3"/>
        <v>110</v>
      </c>
    </row>
    <row r="26" spans="1:39" x14ac:dyDescent="0.35">
      <c r="A26" t="s">
        <v>93</v>
      </c>
      <c r="B26" t="s">
        <v>290</v>
      </c>
      <c r="C26" t="s">
        <v>95</v>
      </c>
      <c r="D26">
        <v>669470374</v>
      </c>
      <c r="E26" t="s">
        <v>291</v>
      </c>
      <c r="F26" t="s">
        <v>243</v>
      </c>
      <c r="H26" t="s">
        <v>243</v>
      </c>
      <c r="I26" t="s">
        <v>243</v>
      </c>
      <c r="J26" t="s">
        <v>243</v>
      </c>
      <c r="K26" t="s">
        <v>243</v>
      </c>
      <c r="L26" t="s">
        <v>243</v>
      </c>
      <c r="M26" t="s">
        <v>243</v>
      </c>
      <c r="O26" t="s">
        <v>243</v>
      </c>
      <c r="P26" t="s">
        <v>243</v>
      </c>
      <c r="Q26" t="s">
        <v>243</v>
      </c>
      <c r="R26" t="s">
        <v>243</v>
      </c>
      <c r="T26" t="s">
        <v>243</v>
      </c>
      <c r="U26" t="s">
        <v>243</v>
      </c>
      <c r="V26" t="s">
        <v>243</v>
      </c>
      <c r="W26" t="s">
        <v>243</v>
      </c>
      <c r="X26" t="s">
        <v>243</v>
      </c>
      <c r="Y26" t="s">
        <v>243</v>
      </c>
      <c r="Z26" t="s">
        <v>243</v>
      </c>
      <c r="AA26" t="s">
        <v>243</v>
      </c>
      <c r="AB26" t="s">
        <v>243</v>
      </c>
      <c r="AC26" t="s">
        <v>243</v>
      </c>
      <c r="AD26" t="s">
        <v>243</v>
      </c>
      <c r="AG26" t="s">
        <v>243</v>
      </c>
      <c r="AH26" t="s">
        <v>243</v>
      </c>
      <c r="AI26" t="s">
        <v>243</v>
      </c>
      <c r="AJ26">
        <f t="shared" si="0"/>
        <v>25</v>
      </c>
      <c r="AK26">
        <f t="shared" si="1"/>
        <v>0</v>
      </c>
      <c r="AL26" s="7">
        <f t="shared" si="2"/>
        <v>100</v>
      </c>
      <c r="AM26">
        <f t="shared" si="3"/>
        <v>110</v>
      </c>
    </row>
    <row r="27" spans="1:39" x14ac:dyDescent="0.35">
      <c r="A27" t="s">
        <v>96</v>
      </c>
      <c r="B27" t="s">
        <v>292</v>
      </c>
      <c r="C27" t="s">
        <v>98</v>
      </c>
      <c r="D27">
        <v>713231171</v>
      </c>
      <c r="E27" t="s">
        <v>293</v>
      </c>
      <c r="F27" t="s">
        <v>243</v>
      </c>
      <c r="H27" t="s">
        <v>243</v>
      </c>
      <c r="I27" t="s">
        <v>243</v>
      </c>
      <c r="J27" t="s">
        <v>243</v>
      </c>
      <c r="K27" t="s">
        <v>243</v>
      </c>
      <c r="L27" t="s">
        <v>243</v>
      </c>
      <c r="M27" t="s">
        <v>243</v>
      </c>
      <c r="O27" t="s">
        <v>243</v>
      </c>
      <c r="P27" t="s">
        <v>243</v>
      </c>
      <c r="Q27" t="s">
        <v>243</v>
      </c>
      <c r="R27" t="s">
        <v>243</v>
      </c>
      <c r="T27" t="s">
        <v>243</v>
      </c>
      <c r="U27" t="s">
        <v>243</v>
      </c>
      <c r="V27" t="s">
        <v>243</v>
      </c>
      <c r="W27" t="s">
        <v>243</v>
      </c>
      <c r="X27" t="s">
        <v>243</v>
      </c>
      <c r="Y27" t="s">
        <v>243</v>
      </c>
      <c r="Z27" t="s">
        <v>243</v>
      </c>
      <c r="AA27" t="s">
        <v>243</v>
      </c>
      <c r="AB27" t="s">
        <v>243</v>
      </c>
      <c r="AC27" t="s">
        <v>243</v>
      </c>
      <c r="AD27" t="s">
        <v>243</v>
      </c>
      <c r="AG27" t="s">
        <v>243</v>
      </c>
      <c r="AH27" t="s">
        <v>243</v>
      </c>
      <c r="AI27" t="s">
        <v>243</v>
      </c>
      <c r="AJ27">
        <f t="shared" si="0"/>
        <v>25</v>
      </c>
      <c r="AK27">
        <f t="shared" si="1"/>
        <v>0</v>
      </c>
      <c r="AL27" s="7">
        <f t="shared" si="2"/>
        <v>100</v>
      </c>
      <c r="AM27">
        <f t="shared" si="3"/>
        <v>110</v>
      </c>
    </row>
    <row r="28" spans="1:39" x14ac:dyDescent="0.35">
      <c r="A28" t="s">
        <v>99</v>
      </c>
      <c r="B28" t="s">
        <v>294</v>
      </c>
      <c r="C28" t="s">
        <v>101</v>
      </c>
      <c r="D28">
        <v>308094612</v>
      </c>
      <c r="E28" t="s">
        <v>295</v>
      </c>
      <c r="F28" t="s">
        <v>243</v>
      </c>
      <c r="H28" t="s">
        <v>243</v>
      </c>
      <c r="I28" t="s">
        <v>243</v>
      </c>
      <c r="J28" t="s">
        <v>243</v>
      </c>
      <c r="K28" t="s">
        <v>243</v>
      </c>
      <c r="L28" t="s">
        <v>243</v>
      </c>
      <c r="M28" t="s">
        <v>243</v>
      </c>
      <c r="O28" t="s">
        <v>243</v>
      </c>
      <c r="P28" t="s">
        <v>243</v>
      </c>
      <c r="Q28" t="s">
        <v>243</v>
      </c>
      <c r="R28" t="s">
        <v>243</v>
      </c>
      <c r="T28" t="s">
        <v>243</v>
      </c>
      <c r="U28" t="s">
        <v>243</v>
      </c>
      <c r="V28" t="s">
        <v>243</v>
      </c>
      <c r="W28" t="s">
        <v>243</v>
      </c>
      <c r="X28" t="s">
        <v>243</v>
      </c>
      <c r="Y28" t="s">
        <v>243</v>
      </c>
      <c r="Z28" t="s">
        <v>243</v>
      </c>
      <c r="AA28" t="s">
        <v>243</v>
      </c>
      <c r="AB28" t="s">
        <v>244</v>
      </c>
      <c r="AC28" t="s">
        <v>243</v>
      </c>
      <c r="AD28" t="s">
        <v>243</v>
      </c>
      <c r="AG28" t="s">
        <v>243</v>
      </c>
      <c r="AH28" t="s">
        <v>243</v>
      </c>
      <c r="AI28" t="s">
        <v>244</v>
      </c>
      <c r="AJ28">
        <f t="shared" si="0"/>
        <v>23</v>
      </c>
      <c r="AK28">
        <f t="shared" si="1"/>
        <v>2</v>
      </c>
      <c r="AL28" s="7">
        <f t="shared" si="2"/>
        <v>92</v>
      </c>
      <c r="AM28">
        <f t="shared" si="3"/>
        <v>100</v>
      </c>
    </row>
    <row r="29" spans="1:39" x14ac:dyDescent="0.35">
      <c r="A29" t="s">
        <v>102</v>
      </c>
      <c r="B29" t="s">
        <v>296</v>
      </c>
      <c r="C29" t="s">
        <v>104</v>
      </c>
      <c r="D29">
        <v>411038842</v>
      </c>
      <c r="E29" t="s">
        <v>297</v>
      </c>
      <c r="F29" t="s">
        <v>243</v>
      </c>
      <c r="H29" t="s">
        <v>243</v>
      </c>
      <c r="I29" t="s">
        <v>243</v>
      </c>
      <c r="J29" t="s">
        <v>243</v>
      </c>
      <c r="K29" t="s">
        <v>243</v>
      </c>
      <c r="L29" t="s">
        <v>243</v>
      </c>
      <c r="M29" t="s">
        <v>243</v>
      </c>
      <c r="O29" t="s">
        <v>243</v>
      </c>
      <c r="P29" t="s">
        <v>243</v>
      </c>
      <c r="Q29" t="s">
        <v>243</v>
      </c>
      <c r="R29" t="s">
        <v>243</v>
      </c>
      <c r="T29" t="s">
        <v>243</v>
      </c>
      <c r="U29" t="s">
        <v>243</v>
      </c>
      <c r="V29" t="s">
        <v>243</v>
      </c>
      <c r="W29" t="s">
        <v>243</v>
      </c>
      <c r="X29" t="s">
        <v>243</v>
      </c>
      <c r="Y29" t="s">
        <v>243</v>
      </c>
      <c r="Z29" t="s">
        <v>243</v>
      </c>
      <c r="AA29" t="s">
        <v>243</v>
      </c>
      <c r="AB29" t="s">
        <v>243</v>
      </c>
      <c r="AC29" t="s">
        <v>243</v>
      </c>
      <c r="AD29" t="s">
        <v>243</v>
      </c>
      <c r="AG29" t="s">
        <v>243</v>
      </c>
      <c r="AH29" t="s">
        <v>243</v>
      </c>
      <c r="AI29" t="s">
        <v>243</v>
      </c>
      <c r="AJ29">
        <f t="shared" si="0"/>
        <v>25</v>
      </c>
      <c r="AK29">
        <f t="shared" si="1"/>
        <v>0</v>
      </c>
      <c r="AL29" s="7">
        <f t="shared" si="2"/>
        <v>100</v>
      </c>
      <c r="AM29">
        <f t="shared" si="3"/>
        <v>110</v>
      </c>
    </row>
    <row r="30" spans="1:39" x14ac:dyDescent="0.35">
      <c r="A30" t="s">
        <v>102</v>
      </c>
      <c r="B30" t="s">
        <v>298</v>
      </c>
      <c r="C30" t="s">
        <v>106</v>
      </c>
      <c r="D30">
        <v>233635297</v>
      </c>
      <c r="E30" t="s">
        <v>299</v>
      </c>
      <c r="F30" t="s">
        <v>243</v>
      </c>
      <c r="H30" t="s">
        <v>243</v>
      </c>
      <c r="I30" t="s">
        <v>243</v>
      </c>
      <c r="J30" t="s">
        <v>243</v>
      </c>
      <c r="K30" t="s">
        <v>243</v>
      </c>
      <c r="L30" t="s">
        <v>243</v>
      </c>
      <c r="M30" t="s">
        <v>243</v>
      </c>
      <c r="O30" t="s">
        <v>243</v>
      </c>
      <c r="P30" t="s">
        <v>243</v>
      </c>
      <c r="Q30" t="s">
        <v>243</v>
      </c>
      <c r="R30" t="s">
        <v>243</v>
      </c>
      <c r="T30" t="s">
        <v>243</v>
      </c>
      <c r="U30" t="s">
        <v>243</v>
      </c>
      <c r="V30" t="s">
        <v>243</v>
      </c>
      <c r="W30" t="s">
        <v>243</v>
      </c>
      <c r="X30" t="s">
        <v>243</v>
      </c>
      <c r="Y30" t="s">
        <v>243</v>
      </c>
      <c r="Z30" t="s">
        <v>243</v>
      </c>
      <c r="AA30" t="s">
        <v>243</v>
      </c>
      <c r="AB30" t="s">
        <v>243</v>
      </c>
      <c r="AC30" t="s">
        <v>243</v>
      </c>
      <c r="AD30" t="s">
        <v>243</v>
      </c>
      <c r="AG30" t="s">
        <v>243</v>
      </c>
      <c r="AH30" t="s">
        <v>243</v>
      </c>
      <c r="AI30" t="s">
        <v>243</v>
      </c>
      <c r="AJ30">
        <f t="shared" si="0"/>
        <v>25</v>
      </c>
      <c r="AK30">
        <f t="shared" si="1"/>
        <v>0</v>
      </c>
      <c r="AL30" s="7">
        <f t="shared" si="2"/>
        <v>100</v>
      </c>
      <c r="AM30">
        <f t="shared" si="3"/>
        <v>110</v>
      </c>
    </row>
    <row r="31" spans="1:39" x14ac:dyDescent="0.35">
      <c r="A31" t="s">
        <v>107</v>
      </c>
      <c r="B31" t="s">
        <v>300</v>
      </c>
      <c r="C31" t="s">
        <v>109</v>
      </c>
      <c r="D31">
        <v>455785655</v>
      </c>
      <c r="E31" t="s">
        <v>301</v>
      </c>
      <c r="F31" t="s">
        <v>243</v>
      </c>
      <c r="H31" t="s">
        <v>243</v>
      </c>
      <c r="I31" t="s">
        <v>243</v>
      </c>
      <c r="J31" t="s">
        <v>243</v>
      </c>
      <c r="K31" t="s">
        <v>243</v>
      </c>
      <c r="L31" t="s">
        <v>243</v>
      </c>
      <c r="M31" t="s">
        <v>243</v>
      </c>
      <c r="O31" t="s">
        <v>243</v>
      </c>
      <c r="P31" t="s">
        <v>243</v>
      </c>
      <c r="Q31" t="s">
        <v>243</v>
      </c>
      <c r="R31" t="s">
        <v>243</v>
      </c>
      <c r="T31" t="s">
        <v>243</v>
      </c>
      <c r="U31" t="s">
        <v>244</v>
      </c>
      <c r="V31" t="s">
        <v>243</v>
      </c>
      <c r="W31" t="s">
        <v>243</v>
      </c>
      <c r="X31" t="s">
        <v>243</v>
      </c>
      <c r="Y31" t="s">
        <v>244</v>
      </c>
      <c r="Z31" t="s">
        <v>244</v>
      </c>
      <c r="AA31" t="s">
        <v>243</v>
      </c>
      <c r="AB31" t="s">
        <v>243</v>
      </c>
      <c r="AC31" t="s">
        <v>243</v>
      </c>
      <c r="AD31" t="s">
        <v>243</v>
      </c>
      <c r="AG31" t="s">
        <v>243</v>
      </c>
      <c r="AH31" t="s">
        <v>244</v>
      </c>
      <c r="AI31" t="s">
        <v>243</v>
      </c>
      <c r="AJ31">
        <f t="shared" si="0"/>
        <v>21</v>
      </c>
      <c r="AK31">
        <f t="shared" si="1"/>
        <v>4</v>
      </c>
      <c r="AL31" s="7">
        <f t="shared" si="2"/>
        <v>84</v>
      </c>
      <c r="AM31">
        <f t="shared" si="3"/>
        <v>90</v>
      </c>
    </row>
    <row r="32" spans="1:39" x14ac:dyDescent="0.35">
      <c r="A32" t="s">
        <v>110</v>
      </c>
      <c r="B32" t="s">
        <v>302</v>
      </c>
      <c r="C32" t="s">
        <v>112</v>
      </c>
      <c r="D32">
        <v>991118899</v>
      </c>
      <c r="E32" t="s">
        <v>303</v>
      </c>
      <c r="F32" t="s">
        <v>243</v>
      </c>
      <c r="H32" t="s">
        <v>243</v>
      </c>
      <c r="I32" t="s">
        <v>243</v>
      </c>
      <c r="J32" t="s">
        <v>243</v>
      </c>
      <c r="K32" t="s">
        <v>243</v>
      </c>
      <c r="L32" t="s">
        <v>243</v>
      </c>
      <c r="M32" t="s">
        <v>243</v>
      </c>
      <c r="O32" t="s">
        <v>243</v>
      </c>
      <c r="P32" t="s">
        <v>243</v>
      </c>
      <c r="Q32" t="s">
        <v>243</v>
      </c>
      <c r="R32" t="s">
        <v>243</v>
      </c>
      <c r="T32" t="s">
        <v>243</v>
      </c>
      <c r="U32" t="s">
        <v>243</v>
      </c>
      <c r="V32" t="s">
        <v>244</v>
      </c>
      <c r="W32" t="s">
        <v>243</v>
      </c>
      <c r="X32" t="s">
        <v>243</v>
      </c>
      <c r="Y32" t="s">
        <v>243</v>
      </c>
      <c r="Z32" t="s">
        <v>243</v>
      </c>
      <c r="AA32" t="s">
        <v>243</v>
      </c>
      <c r="AB32" t="s">
        <v>243</v>
      </c>
      <c r="AC32" t="s">
        <v>243</v>
      </c>
      <c r="AD32" t="s">
        <v>243</v>
      </c>
      <c r="AG32" t="s">
        <v>243</v>
      </c>
      <c r="AH32" t="s">
        <v>243</v>
      </c>
      <c r="AI32" t="s">
        <v>243</v>
      </c>
      <c r="AJ32">
        <f t="shared" si="0"/>
        <v>24</v>
      </c>
      <c r="AK32">
        <f t="shared" si="1"/>
        <v>1</v>
      </c>
      <c r="AL32" s="7">
        <f t="shared" si="2"/>
        <v>96</v>
      </c>
      <c r="AM32">
        <f t="shared" si="3"/>
        <v>100</v>
      </c>
    </row>
    <row r="33" spans="1:39" x14ac:dyDescent="0.35">
      <c r="A33" t="s">
        <v>113</v>
      </c>
      <c r="B33" t="s">
        <v>304</v>
      </c>
      <c r="C33" t="s">
        <v>115</v>
      </c>
      <c r="D33">
        <v>454980140</v>
      </c>
      <c r="E33" t="s">
        <v>305</v>
      </c>
      <c r="F33" t="s">
        <v>243</v>
      </c>
      <c r="H33" t="s">
        <v>243</v>
      </c>
      <c r="I33" t="s">
        <v>243</v>
      </c>
      <c r="J33" t="s">
        <v>243</v>
      </c>
      <c r="K33" t="s">
        <v>243</v>
      </c>
      <c r="L33" t="s">
        <v>243</v>
      </c>
      <c r="M33" t="s">
        <v>243</v>
      </c>
      <c r="O33" t="s">
        <v>243</v>
      </c>
      <c r="P33" t="s">
        <v>243</v>
      </c>
      <c r="Q33" t="s">
        <v>243</v>
      </c>
      <c r="R33" t="s">
        <v>244</v>
      </c>
      <c r="T33" t="s">
        <v>243</v>
      </c>
      <c r="U33" t="s">
        <v>243</v>
      </c>
      <c r="V33" t="s">
        <v>243</v>
      </c>
      <c r="W33" t="s">
        <v>243</v>
      </c>
      <c r="X33" t="s">
        <v>243</v>
      </c>
      <c r="Y33" t="s">
        <v>243</v>
      </c>
      <c r="Z33" t="s">
        <v>243</v>
      </c>
      <c r="AA33" t="s">
        <v>244</v>
      </c>
      <c r="AB33" t="s">
        <v>243</v>
      </c>
      <c r="AC33" t="s">
        <v>243</v>
      </c>
      <c r="AD33" t="s">
        <v>244</v>
      </c>
      <c r="AG33" t="s">
        <v>244</v>
      </c>
      <c r="AH33" t="s">
        <v>244</v>
      </c>
      <c r="AI33" t="s">
        <v>244</v>
      </c>
      <c r="AJ33">
        <f t="shared" si="0"/>
        <v>19</v>
      </c>
      <c r="AK33">
        <f t="shared" si="1"/>
        <v>6</v>
      </c>
      <c r="AL33" s="7">
        <f t="shared" si="2"/>
        <v>76</v>
      </c>
      <c r="AM33">
        <f t="shared" si="3"/>
        <v>80</v>
      </c>
    </row>
    <row r="34" spans="1:39" x14ac:dyDescent="0.35">
      <c r="A34" t="s">
        <v>116</v>
      </c>
      <c r="B34" t="s">
        <v>306</v>
      </c>
      <c r="C34" t="s">
        <v>118</v>
      </c>
      <c r="D34">
        <v>336295204</v>
      </c>
      <c r="E34" t="s">
        <v>307</v>
      </c>
      <c r="F34" t="s">
        <v>243</v>
      </c>
      <c r="H34" t="s">
        <v>243</v>
      </c>
      <c r="I34" t="s">
        <v>243</v>
      </c>
      <c r="J34" t="s">
        <v>243</v>
      </c>
      <c r="K34" t="s">
        <v>243</v>
      </c>
      <c r="L34" t="s">
        <v>243</v>
      </c>
      <c r="M34" t="s">
        <v>243</v>
      </c>
      <c r="O34" t="s">
        <v>243</v>
      </c>
      <c r="P34" t="s">
        <v>243</v>
      </c>
      <c r="Q34" t="s">
        <v>243</v>
      </c>
      <c r="R34" t="s">
        <v>243</v>
      </c>
      <c r="T34" t="s">
        <v>243</v>
      </c>
      <c r="U34" t="s">
        <v>243</v>
      </c>
      <c r="V34" t="s">
        <v>243</v>
      </c>
      <c r="W34" t="s">
        <v>243</v>
      </c>
      <c r="X34" t="s">
        <v>243</v>
      </c>
      <c r="Y34" t="s">
        <v>243</v>
      </c>
      <c r="Z34" t="s">
        <v>243</v>
      </c>
      <c r="AA34" t="s">
        <v>243</v>
      </c>
      <c r="AB34" t="s">
        <v>243</v>
      </c>
      <c r="AC34" t="s">
        <v>243</v>
      </c>
      <c r="AD34" t="s">
        <v>243</v>
      </c>
      <c r="AG34" t="s">
        <v>243</v>
      </c>
      <c r="AH34" t="s">
        <v>243</v>
      </c>
      <c r="AI34" t="s">
        <v>243</v>
      </c>
      <c r="AJ34">
        <f t="shared" si="0"/>
        <v>25</v>
      </c>
      <c r="AK34">
        <f t="shared" si="1"/>
        <v>0</v>
      </c>
      <c r="AL34" s="7">
        <f t="shared" si="2"/>
        <v>100</v>
      </c>
      <c r="AM34">
        <f t="shared" si="3"/>
        <v>110</v>
      </c>
    </row>
    <row r="35" spans="1:39" x14ac:dyDescent="0.35">
      <c r="A35" t="s">
        <v>119</v>
      </c>
      <c r="B35" t="s">
        <v>308</v>
      </c>
      <c r="C35" t="s">
        <v>121</v>
      </c>
      <c r="D35">
        <v>332754821</v>
      </c>
      <c r="E35" t="s">
        <v>309</v>
      </c>
      <c r="F35" t="s">
        <v>243</v>
      </c>
      <c r="H35" t="s">
        <v>243</v>
      </c>
      <c r="I35" t="s">
        <v>243</v>
      </c>
      <c r="J35" t="s">
        <v>243</v>
      </c>
      <c r="K35" t="s">
        <v>243</v>
      </c>
      <c r="L35" t="s">
        <v>243</v>
      </c>
      <c r="M35" t="s">
        <v>244</v>
      </c>
      <c r="O35" t="s">
        <v>243</v>
      </c>
      <c r="P35" t="s">
        <v>243</v>
      </c>
      <c r="Q35" t="s">
        <v>244</v>
      </c>
      <c r="R35" t="s">
        <v>243</v>
      </c>
      <c r="T35" t="s">
        <v>243</v>
      </c>
      <c r="U35" t="s">
        <v>243</v>
      </c>
      <c r="V35" t="s">
        <v>244</v>
      </c>
      <c r="W35" t="s">
        <v>243</v>
      </c>
      <c r="X35" t="s">
        <v>243</v>
      </c>
      <c r="Y35" t="s">
        <v>244</v>
      </c>
      <c r="Z35" t="s">
        <v>243</v>
      </c>
      <c r="AA35" t="s">
        <v>243</v>
      </c>
      <c r="AB35" t="s">
        <v>243</v>
      </c>
      <c r="AC35" t="s">
        <v>244</v>
      </c>
      <c r="AD35" t="s">
        <v>243</v>
      </c>
      <c r="AG35" t="s">
        <v>243</v>
      </c>
      <c r="AH35" t="s">
        <v>243</v>
      </c>
      <c r="AI35" t="s">
        <v>243</v>
      </c>
      <c r="AJ35">
        <f t="shared" si="0"/>
        <v>20</v>
      </c>
      <c r="AK35">
        <f t="shared" si="1"/>
        <v>5</v>
      </c>
      <c r="AL35" s="7">
        <f t="shared" si="2"/>
        <v>80</v>
      </c>
      <c r="AM35">
        <f t="shared" si="3"/>
        <v>90</v>
      </c>
    </row>
    <row r="36" spans="1:39" x14ac:dyDescent="0.35">
      <c r="A36" t="s">
        <v>122</v>
      </c>
      <c r="B36" t="s">
        <v>310</v>
      </c>
      <c r="C36" t="s">
        <v>124</v>
      </c>
      <c r="D36">
        <v>533405416</v>
      </c>
      <c r="E36" t="s">
        <v>311</v>
      </c>
      <c r="F36" t="s">
        <v>243</v>
      </c>
      <c r="H36" t="s">
        <v>243</v>
      </c>
      <c r="I36" t="s">
        <v>243</v>
      </c>
      <c r="J36" t="s">
        <v>243</v>
      </c>
      <c r="K36" t="s">
        <v>243</v>
      </c>
      <c r="L36" t="s">
        <v>243</v>
      </c>
      <c r="M36" t="s">
        <v>243</v>
      </c>
      <c r="O36" t="s">
        <v>243</v>
      </c>
      <c r="P36" t="s">
        <v>243</v>
      </c>
      <c r="Q36" t="s">
        <v>243</v>
      </c>
      <c r="R36" t="s">
        <v>243</v>
      </c>
      <c r="T36" t="s">
        <v>243</v>
      </c>
      <c r="U36" t="s">
        <v>243</v>
      </c>
      <c r="V36" t="s">
        <v>243</v>
      </c>
      <c r="W36" t="s">
        <v>243</v>
      </c>
      <c r="X36" t="s">
        <v>243</v>
      </c>
      <c r="Y36" t="s">
        <v>243</v>
      </c>
      <c r="Z36" t="s">
        <v>243</v>
      </c>
      <c r="AA36" t="s">
        <v>243</v>
      </c>
      <c r="AB36" t="s">
        <v>243</v>
      </c>
      <c r="AC36" t="s">
        <v>243</v>
      </c>
      <c r="AD36" t="s">
        <v>243</v>
      </c>
      <c r="AG36" t="s">
        <v>243</v>
      </c>
      <c r="AH36" t="s">
        <v>244</v>
      </c>
      <c r="AI36" t="s">
        <v>243</v>
      </c>
      <c r="AJ36">
        <f t="shared" si="0"/>
        <v>24</v>
      </c>
      <c r="AK36">
        <f t="shared" si="1"/>
        <v>1</v>
      </c>
      <c r="AL36" s="7">
        <f t="shared" si="2"/>
        <v>96</v>
      </c>
      <c r="AM36">
        <f t="shared" si="3"/>
        <v>100</v>
      </c>
    </row>
    <row r="37" spans="1:39" x14ac:dyDescent="0.35">
      <c r="A37" t="s">
        <v>125</v>
      </c>
      <c r="B37" t="s">
        <v>312</v>
      </c>
      <c r="C37" t="s">
        <v>127</v>
      </c>
      <c r="D37">
        <v>591376330</v>
      </c>
      <c r="E37" t="s">
        <v>313</v>
      </c>
      <c r="F37" t="s">
        <v>243</v>
      </c>
      <c r="H37" t="s">
        <v>243</v>
      </c>
      <c r="I37" t="s">
        <v>243</v>
      </c>
      <c r="J37" t="s">
        <v>243</v>
      </c>
      <c r="K37" t="s">
        <v>247</v>
      </c>
      <c r="L37" t="s">
        <v>247</v>
      </c>
      <c r="M37" t="s">
        <v>243</v>
      </c>
      <c r="O37" t="s">
        <v>243</v>
      </c>
      <c r="P37" t="s">
        <v>243</v>
      </c>
      <c r="Q37" t="s">
        <v>243</v>
      </c>
      <c r="R37" t="s">
        <v>243</v>
      </c>
      <c r="T37" t="s">
        <v>243</v>
      </c>
      <c r="U37" t="s">
        <v>243</v>
      </c>
      <c r="V37" t="s">
        <v>243</v>
      </c>
      <c r="W37" t="s">
        <v>243</v>
      </c>
      <c r="X37" t="s">
        <v>243</v>
      </c>
      <c r="Y37" t="s">
        <v>243</v>
      </c>
      <c r="Z37" t="s">
        <v>243</v>
      </c>
      <c r="AA37" t="s">
        <v>243</v>
      </c>
      <c r="AB37" t="s">
        <v>243</v>
      </c>
      <c r="AC37" t="s">
        <v>243</v>
      </c>
      <c r="AD37" t="s">
        <v>243</v>
      </c>
      <c r="AG37" t="s">
        <v>243</v>
      </c>
      <c r="AH37" t="s">
        <v>243</v>
      </c>
      <c r="AI37" t="s">
        <v>243</v>
      </c>
      <c r="AJ37">
        <f t="shared" si="0"/>
        <v>23</v>
      </c>
      <c r="AK37">
        <f t="shared" si="1"/>
        <v>0</v>
      </c>
      <c r="AL37" s="7">
        <f t="shared" si="2"/>
        <v>100</v>
      </c>
      <c r="AM37">
        <f t="shared" si="3"/>
        <v>110</v>
      </c>
    </row>
    <row r="38" spans="1:39" x14ac:dyDescent="0.35">
      <c r="A38" t="s">
        <v>128</v>
      </c>
      <c r="B38" t="s">
        <v>314</v>
      </c>
      <c r="C38" t="s">
        <v>130</v>
      </c>
      <c r="D38">
        <v>361252686</v>
      </c>
      <c r="E38" t="s">
        <v>315</v>
      </c>
      <c r="F38" t="s">
        <v>243</v>
      </c>
      <c r="H38" t="s">
        <v>243</v>
      </c>
      <c r="I38" t="s">
        <v>243</v>
      </c>
      <c r="J38" t="s">
        <v>243</v>
      </c>
      <c r="K38" t="s">
        <v>243</v>
      </c>
      <c r="L38" t="s">
        <v>243</v>
      </c>
      <c r="M38" t="s">
        <v>243</v>
      </c>
      <c r="O38" t="s">
        <v>243</v>
      </c>
      <c r="P38" t="s">
        <v>243</v>
      </c>
      <c r="Q38" t="s">
        <v>243</v>
      </c>
      <c r="R38" t="s">
        <v>243</v>
      </c>
      <c r="T38" t="s">
        <v>243</v>
      </c>
      <c r="U38" t="s">
        <v>243</v>
      </c>
      <c r="V38" t="s">
        <v>243</v>
      </c>
      <c r="W38" t="s">
        <v>243</v>
      </c>
      <c r="X38" t="s">
        <v>243</v>
      </c>
      <c r="Y38" t="s">
        <v>243</v>
      </c>
      <c r="Z38" t="s">
        <v>244</v>
      </c>
      <c r="AA38" t="s">
        <v>243</v>
      </c>
      <c r="AB38" t="s">
        <v>243</v>
      </c>
      <c r="AC38" t="s">
        <v>244</v>
      </c>
      <c r="AD38" t="s">
        <v>244</v>
      </c>
      <c r="AG38" t="s">
        <v>244</v>
      </c>
      <c r="AH38" t="s">
        <v>243</v>
      </c>
      <c r="AI38" t="s">
        <v>244</v>
      </c>
      <c r="AJ38">
        <f t="shared" si="0"/>
        <v>20</v>
      </c>
      <c r="AK38">
        <f t="shared" si="1"/>
        <v>5</v>
      </c>
      <c r="AL38" s="7">
        <f t="shared" si="2"/>
        <v>80</v>
      </c>
      <c r="AM38">
        <f t="shared" si="3"/>
        <v>90</v>
      </c>
    </row>
    <row r="39" spans="1:39" x14ac:dyDescent="0.35">
      <c r="A39" t="s">
        <v>131</v>
      </c>
      <c r="B39" t="s">
        <v>316</v>
      </c>
      <c r="C39" t="s">
        <v>133</v>
      </c>
      <c r="D39">
        <v>686695249</v>
      </c>
      <c r="E39" t="s">
        <v>317</v>
      </c>
      <c r="F39" t="s">
        <v>243</v>
      </c>
      <c r="H39" t="s">
        <v>243</v>
      </c>
      <c r="I39" t="s">
        <v>243</v>
      </c>
      <c r="J39" t="s">
        <v>243</v>
      </c>
      <c r="K39" t="s">
        <v>243</v>
      </c>
      <c r="L39" t="s">
        <v>243</v>
      </c>
      <c r="M39" t="s">
        <v>243</v>
      </c>
      <c r="O39" t="s">
        <v>243</v>
      </c>
      <c r="P39" t="s">
        <v>243</v>
      </c>
      <c r="Q39" t="s">
        <v>243</v>
      </c>
      <c r="R39" t="s">
        <v>243</v>
      </c>
      <c r="T39" t="s">
        <v>243</v>
      </c>
      <c r="U39" t="s">
        <v>244</v>
      </c>
      <c r="V39" t="s">
        <v>243</v>
      </c>
      <c r="W39" t="s">
        <v>243</v>
      </c>
      <c r="X39" t="s">
        <v>243</v>
      </c>
      <c r="Y39" t="s">
        <v>243</v>
      </c>
      <c r="Z39" t="s">
        <v>244</v>
      </c>
      <c r="AA39" t="s">
        <v>243</v>
      </c>
      <c r="AB39" t="s">
        <v>243</v>
      </c>
      <c r="AC39" t="s">
        <v>243</v>
      </c>
      <c r="AD39" t="s">
        <v>243</v>
      </c>
      <c r="AG39" t="s">
        <v>243</v>
      </c>
      <c r="AH39" t="s">
        <v>243</v>
      </c>
      <c r="AI39" t="s">
        <v>244</v>
      </c>
      <c r="AJ39">
        <f t="shared" si="0"/>
        <v>22</v>
      </c>
      <c r="AK39">
        <f t="shared" si="1"/>
        <v>3</v>
      </c>
      <c r="AL39" s="7">
        <f t="shared" si="2"/>
        <v>88</v>
      </c>
      <c r="AM39">
        <f t="shared" si="3"/>
        <v>90</v>
      </c>
    </row>
    <row r="40" spans="1:39" x14ac:dyDescent="0.35">
      <c r="A40" t="s">
        <v>134</v>
      </c>
      <c r="B40" t="s">
        <v>318</v>
      </c>
      <c r="C40" t="s">
        <v>136</v>
      </c>
      <c r="D40">
        <v>963597173</v>
      </c>
      <c r="E40" t="s">
        <v>319</v>
      </c>
      <c r="F40" t="s">
        <v>243</v>
      </c>
      <c r="H40" t="s">
        <v>243</v>
      </c>
      <c r="I40" t="s">
        <v>243</v>
      </c>
      <c r="J40" t="s">
        <v>243</v>
      </c>
      <c r="K40" t="s">
        <v>243</v>
      </c>
      <c r="L40" t="s">
        <v>243</v>
      </c>
      <c r="M40" t="s">
        <v>243</v>
      </c>
      <c r="O40" t="s">
        <v>243</v>
      </c>
      <c r="P40" t="s">
        <v>243</v>
      </c>
      <c r="Q40" t="s">
        <v>243</v>
      </c>
      <c r="R40" t="s">
        <v>243</v>
      </c>
      <c r="T40" t="s">
        <v>243</v>
      </c>
      <c r="U40" t="s">
        <v>243</v>
      </c>
      <c r="V40" t="s">
        <v>243</v>
      </c>
      <c r="W40" t="s">
        <v>243</v>
      </c>
      <c r="X40" t="s">
        <v>243</v>
      </c>
      <c r="Y40" t="s">
        <v>243</v>
      </c>
      <c r="Z40" t="s">
        <v>243</v>
      </c>
      <c r="AA40" t="s">
        <v>244</v>
      </c>
      <c r="AB40" t="s">
        <v>243</v>
      </c>
      <c r="AC40" t="s">
        <v>243</v>
      </c>
      <c r="AD40" t="s">
        <v>244</v>
      </c>
      <c r="AG40" t="s">
        <v>244</v>
      </c>
      <c r="AH40" t="s">
        <v>243</v>
      </c>
      <c r="AI40" t="s">
        <v>243</v>
      </c>
      <c r="AJ40">
        <f t="shared" si="0"/>
        <v>22</v>
      </c>
      <c r="AK40">
        <f t="shared" si="1"/>
        <v>3</v>
      </c>
      <c r="AL40" s="7">
        <f t="shared" si="2"/>
        <v>88</v>
      </c>
      <c r="AM40">
        <f t="shared" si="3"/>
        <v>90</v>
      </c>
    </row>
    <row r="41" spans="1:39" x14ac:dyDescent="0.35">
      <c r="A41" t="s">
        <v>137</v>
      </c>
      <c r="B41" t="s">
        <v>320</v>
      </c>
      <c r="C41" t="s">
        <v>139</v>
      </c>
      <c r="D41">
        <v>440345972</v>
      </c>
      <c r="E41" t="s">
        <v>321</v>
      </c>
      <c r="F41" t="s">
        <v>243</v>
      </c>
      <c r="H41" t="s">
        <v>243</v>
      </c>
      <c r="I41" t="s">
        <v>243</v>
      </c>
      <c r="J41" t="s">
        <v>243</v>
      </c>
      <c r="K41" t="s">
        <v>243</v>
      </c>
      <c r="L41" t="s">
        <v>243</v>
      </c>
      <c r="M41" t="s">
        <v>243</v>
      </c>
      <c r="O41" t="s">
        <v>243</v>
      </c>
      <c r="P41" t="s">
        <v>243</v>
      </c>
      <c r="Q41" t="s">
        <v>243</v>
      </c>
      <c r="R41" t="s">
        <v>243</v>
      </c>
      <c r="T41" t="s">
        <v>243</v>
      </c>
      <c r="U41" t="s">
        <v>243</v>
      </c>
      <c r="V41" t="s">
        <v>243</v>
      </c>
      <c r="W41" t="s">
        <v>243</v>
      </c>
      <c r="X41" t="s">
        <v>243</v>
      </c>
      <c r="Y41" t="s">
        <v>243</v>
      </c>
      <c r="Z41" t="s">
        <v>243</v>
      </c>
      <c r="AA41" t="s">
        <v>243</v>
      </c>
      <c r="AB41" t="s">
        <v>243</v>
      </c>
      <c r="AC41" t="s">
        <v>244</v>
      </c>
      <c r="AD41" t="s">
        <v>243</v>
      </c>
      <c r="AG41" t="s">
        <v>243</v>
      </c>
      <c r="AH41" t="s">
        <v>243</v>
      </c>
      <c r="AI41" t="s">
        <v>243</v>
      </c>
      <c r="AJ41">
        <f t="shared" si="0"/>
        <v>24</v>
      </c>
      <c r="AK41">
        <f t="shared" si="1"/>
        <v>1</v>
      </c>
      <c r="AL41" s="7">
        <f t="shared" si="2"/>
        <v>96</v>
      </c>
      <c r="AM41">
        <f t="shared" si="3"/>
        <v>100</v>
      </c>
    </row>
    <row r="42" spans="1:39" x14ac:dyDescent="0.35">
      <c r="A42" t="s">
        <v>140</v>
      </c>
      <c r="B42" t="s">
        <v>322</v>
      </c>
      <c r="C42" t="s">
        <v>142</v>
      </c>
      <c r="D42">
        <v>228938454</v>
      </c>
      <c r="E42" t="s">
        <v>323</v>
      </c>
      <c r="F42" t="s">
        <v>243</v>
      </c>
      <c r="H42" t="s">
        <v>243</v>
      </c>
      <c r="I42" t="s">
        <v>243</v>
      </c>
      <c r="J42" t="s">
        <v>243</v>
      </c>
      <c r="K42" t="s">
        <v>243</v>
      </c>
      <c r="L42" t="s">
        <v>243</v>
      </c>
      <c r="M42" t="s">
        <v>243</v>
      </c>
      <c r="O42" t="s">
        <v>243</v>
      </c>
      <c r="P42" t="s">
        <v>244</v>
      </c>
      <c r="Q42" t="s">
        <v>243</v>
      </c>
      <c r="R42" t="s">
        <v>243</v>
      </c>
      <c r="T42" t="s">
        <v>243</v>
      </c>
      <c r="U42" t="s">
        <v>243</v>
      </c>
      <c r="V42" t="s">
        <v>244</v>
      </c>
      <c r="W42" t="s">
        <v>243</v>
      </c>
      <c r="X42" t="s">
        <v>243</v>
      </c>
      <c r="Y42" t="s">
        <v>243</v>
      </c>
      <c r="Z42" t="s">
        <v>243</v>
      </c>
      <c r="AA42" t="s">
        <v>243</v>
      </c>
      <c r="AB42" t="s">
        <v>243</v>
      </c>
      <c r="AC42" t="s">
        <v>243</v>
      </c>
      <c r="AD42" t="s">
        <v>243</v>
      </c>
      <c r="AG42" t="s">
        <v>243</v>
      </c>
      <c r="AH42" t="s">
        <v>243</v>
      </c>
      <c r="AI42" t="s">
        <v>243</v>
      </c>
      <c r="AJ42">
        <f t="shared" si="0"/>
        <v>23</v>
      </c>
      <c r="AK42">
        <f t="shared" si="1"/>
        <v>2</v>
      </c>
      <c r="AL42" s="7">
        <f t="shared" si="2"/>
        <v>92</v>
      </c>
      <c r="AM42">
        <f t="shared" si="3"/>
        <v>100</v>
      </c>
    </row>
    <row r="43" spans="1:39" x14ac:dyDescent="0.35">
      <c r="A43" t="s">
        <v>143</v>
      </c>
      <c r="B43" t="s">
        <v>324</v>
      </c>
      <c r="C43" t="s">
        <v>145</v>
      </c>
      <c r="D43">
        <v>526807189</v>
      </c>
      <c r="E43" t="s">
        <v>325</v>
      </c>
      <c r="F43" t="s">
        <v>243</v>
      </c>
      <c r="H43" t="s">
        <v>243</v>
      </c>
      <c r="I43" t="s">
        <v>243</v>
      </c>
      <c r="J43" t="s">
        <v>243</v>
      </c>
      <c r="K43" t="s">
        <v>243</v>
      </c>
      <c r="L43" t="s">
        <v>243</v>
      </c>
      <c r="M43" t="s">
        <v>243</v>
      </c>
      <c r="O43" t="s">
        <v>243</v>
      </c>
      <c r="P43" t="s">
        <v>243</v>
      </c>
      <c r="Q43" t="s">
        <v>243</v>
      </c>
      <c r="R43" t="s">
        <v>243</v>
      </c>
      <c r="T43" t="s">
        <v>243</v>
      </c>
      <c r="U43" t="s">
        <v>243</v>
      </c>
      <c r="V43" t="s">
        <v>243</v>
      </c>
      <c r="W43" t="s">
        <v>243</v>
      </c>
      <c r="X43" t="s">
        <v>244</v>
      </c>
      <c r="Y43" t="s">
        <v>243</v>
      </c>
      <c r="Z43" t="s">
        <v>243</v>
      </c>
      <c r="AA43" t="s">
        <v>243</v>
      </c>
      <c r="AB43" t="s">
        <v>243</v>
      </c>
      <c r="AC43" t="s">
        <v>243</v>
      </c>
      <c r="AD43" t="s">
        <v>243</v>
      </c>
      <c r="AG43" t="s">
        <v>243</v>
      </c>
      <c r="AH43" t="s">
        <v>243</v>
      </c>
      <c r="AI43" t="s">
        <v>243</v>
      </c>
      <c r="AJ43">
        <f t="shared" si="0"/>
        <v>24</v>
      </c>
      <c r="AK43">
        <f t="shared" si="1"/>
        <v>1</v>
      </c>
      <c r="AL43" s="7">
        <f t="shared" si="2"/>
        <v>96</v>
      </c>
      <c r="AM43">
        <f t="shared" si="3"/>
        <v>100</v>
      </c>
    </row>
    <row r="44" spans="1:39" x14ac:dyDescent="0.35">
      <c r="A44" t="s">
        <v>146</v>
      </c>
      <c r="B44" t="s">
        <v>326</v>
      </c>
      <c r="C44" t="s">
        <v>148</v>
      </c>
      <c r="D44">
        <v>240215718</v>
      </c>
      <c r="E44" t="s">
        <v>327</v>
      </c>
      <c r="F44" t="s">
        <v>243</v>
      </c>
      <c r="H44" t="s">
        <v>243</v>
      </c>
      <c r="I44" t="s">
        <v>243</v>
      </c>
      <c r="J44" t="s">
        <v>243</v>
      </c>
      <c r="K44" t="s">
        <v>243</v>
      </c>
      <c r="L44" t="s">
        <v>243</v>
      </c>
      <c r="M44" t="s">
        <v>243</v>
      </c>
      <c r="O44" t="s">
        <v>243</v>
      </c>
      <c r="P44" t="s">
        <v>243</v>
      </c>
      <c r="Q44" t="s">
        <v>243</v>
      </c>
      <c r="R44" t="s">
        <v>243</v>
      </c>
      <c r="T44" t="s">
        <v>243</v>
      </c>
      <c r="U44" t="s">
        <v>243</v>
      </c>
      <c r="V44" t="s">
        <v>243</v>
      </c>
      <c r="W44" t="s">
        <v>243</v>
      </c>
      <c r="X44" t="s">
        <v>243</v>
      </c>
      <c r="Y44" t="s">
        <v>243</v>
      </c>
      <c r="Z44" t="s">
        <v>243</v>
      </c>
      <c r="AA44" t="s">
        <v>243</v>
      </c>
      <c r="AB44" t="s">
        <v>243</v>
      </c>
      <c r="AC44" t="s">
        <v>243</v>
      </c>
      <c r="AD44" t="s">
        <v>243</v>
      </c>
      <c r="AG44" t="s">
        <v>243</v>
      </c>
      <c r="AH44" t="s">
        <v>243</v>
      </c>
      <c r="AI44" t="s">
        <v>243</v>
      </c>
      <c r="AJ44">
        <f t="shared" si="0"/>
        <v>25</v>
      </c>
      <c r="AK44">
        <f t="shared" si="1"/>
        <v>0</v>
      </c>
      <c r="AL44" s="7">
        <f t="shared" si="2"/>
        <v>100</v>
      </c>
      <c r="AM44">
        <f t="shared" si="3"/>
        <v>110</v>
      </c>
    </row>
    <row r="45" spans="1:39" x14ac:dyDescent="0.35">
      <c r="A45" t="s">
        <v>149</v>
      </c>
      <c r="B45" t="s">
        <v>328</v>
      </c>
      <c r="C45" t="s">
        <v>151</v>
      </c>
      <c r="D45">
        <v>503204815</v>
      </c>
      <c r="E45" t="s">
        <v>329</v>
      </c>
      <c r="F45" t="s">
        <v>243</v>
      </c>
      <c r="H45" t="s">
        <v>243</v>
      </c>
      <c r="I45" t="s">
        <v>243</v>
      </c>
      <c r="J45" t="s">
        <v>243</v>
      </c>
      <c r="K45" t="s">
        <v>243</v>
      </c>
      <c r="L45" t="s">
        <v>243</v>
      </c>
      <c r="M45" t="s">
        <v>243</v>
      </c>
      <c r="O45" t="s">
        <v>243</v>
      </c>
      <c r="P45" t="s">
        <v>243</v>
      </c>
      <c r="Q45" t="s">
        <v>243</v>
      </c>
      <c r="R45" t="s">
        <v>243</v>
      </c>
      <c r="T45" t="s">
        <v>243</v>
      </c>
      <c r="U45" t="s">
        <v>243</v>
      </c>
      <c r="V45" t="s">
        <v>243</v>
      </c>
      <c r="W45" t="s">
        <v>243</v>
      </c>
      <c r="X45" t="s">
        <v>243</v>
      </c>
      <c r="Y45" t="s">
        <v>243</v>
      </c>
      <c r="Z45" t="s">
        <v>243</v>
      </c>
      <c r="AA45" t="s">
        <v>243</v>
      </c>
      <c r="AB45" t="s">
        <v>243</v>
      </c>
      <c r="AC45" t="s">
        <v>243</v>
      </c>
      <c r="AD45" t="s">
        <v>243</v>
      </c>
      <c r="AG45" t="s">
        <v>243</v>
      </c>
      <c r="AH45" t="s">
        <v>243</v>
      </c>
      <c r="AI45" t="s">
        <v>243</v>
      </c>
      <c r="AJ45">
        <f t="shared" si="0"/>
        <v>25</v>
      </c>
      <c r="AK45">
        <f t="shared" si="1"/>
        <v>0</v>
      </c>
      <c r="AL45" s="7">
        <f t="shared" si="2"/>
        <v>100</v>
      </c>
      <c r="AM45">
        <f t="shared" si="3"/>
        <v>110</v>
      </c>
    </row>
    <row r="46" spans="1:39" x14ac:dyDescent="0.35">
      <c r="A46" t="s">
        <v>152</v>
      </c>
      <c r="B46" t="s">
        <v>330</v>
      </c>
      <c r="C46" t="s">
        <v>154</v>
      </c>
      <c r="D46">
        <v>775460781</v>
      </c>
      <c r="E46" t="s">
        <v>331</v>
      </c>
      <c r="F46" t="s">
        <v>243</v>
      </c>
      <c r="H46" t="s">
        <v>243</v>
      </c>
      <c r="I46" t="s">
        <v>243</v>
      </c>
      <c r="J46" t="s">
        <v>243</v>
      </c>
      <c r="K46" t="s">
        <v>243</v>
      </c>
      <c r="L46" t="s">
        <v>243</v>
      </c>
      <c r="M46" t="s">
        <v>243</v>
      </c>
      <c r="O46" t="s">
        <v>243</v>
      </c>
      <c r="P46" t="s">
        <v>243</v>
      </c>
      <c r="Q46" t="s">
        <v>243</v>
      </c>
      <c r="R46" t="s">
        <v>243</v>
      </c>
      <c r="T46" t="s">
        <v>243</v>
      </c>
      <c r="U46" t="s">
        <v>243</v>
      </c>
      <c r="V46" t="s">
        <v>243</v>
      </c>
      <c r="W46" t="s">
        <v>243</v>
      </c>
      <c r="X46" t="s">
        <v>244</v>
      </c>
      <c r="Y46" t="s">
        <v>243</v>
      </c>
      <c r="Z46" t="s">
        <v>243</v>
      </c>
      <c r="AA46" t="s">
        <v>243</v>
      </c>
      <c r="AB46" t="s">
        <v>243</v>
      </c>
      <c r="AC46" t="s">
        <v>243</v>
      </c>
      <c r="AD46" t="s">
        <v>243</v>
      </c>
      <c r="AG46" t="s">
        <v>243</v>
      </c>
      <c r="AH46" t="s">
        <v>244</v>
      </c>
      <c r="AI46" t="s">
        <v>243</v>
      </c>
      <c r="AJ46">
        <f t="shared" si="0"/>
        <v>23</v>
      </c>
      <c r="AK46">
        <f t="shared" si="1"/>
        <v>2</v>
      </c>
      <c r="AL46" s="7">
        <f t="shared" si="2"/>
        <v>92</v>
      </c>
      <c r="AM46">
        <f t="shared" si="3"/>
        <v>100</v>
      </c>
    </row>
    <row r="47" spans="1:39" x14ac:dyDescent="0.35">
      <c r="A47" t="s">
        <v>155</v>
      </c>
      <c r="B47" t="s">
        <v>332</v>
      </c>
      <c r="C47" t="s">
        <v>157</v>
      </c>
      <c r="D47">
        <v>904457619</v>
      </c>
      <c r="E47" t="s">
        <v>333</v>
      </c>
      <c r="F47" t="s">
        <v>243</v>
      </c>
      <c r="H47" t="s">
        <v>243</v>
      </c>
      <c r="I47" t="s">
        <v>243</v>
      </c>
      <c r="J47" t="s">
        <v>243</v>
      </c>
      <c r="K47" t="s">
        <v>243</v>
      </c>
      <c r="L47" t="s">
        <v>243</v>
      </c>
      <c r="M47" t="s">
        <v>243</v>
      </c>
      <c r="O47" t="s">
        <v>244</v>
      </c>
      <c r="P47" t="s">
        <v>243</v>
      </c>
      <c r="Q47" t="s">
        <v>244</v>
      </c>
      <c r="R47" t="s">
        <v>243</v>
      </c>
      <c r="T47" t="s">
        <v>244</v>
      </c>
      <c r="U47" t="s">
        <v>244</v>
      </c>
      <c r="V47" t="s">
        <v>243</v>
      </c>
      <c r="W47" t="s">
        <v>243</v>
      </c>
      <c r="X47" t="s">
        <v>243</v>
      </c>
      <c r="Y47" t="s">
        <v>244</v>
      </c>
      <c r="Z47" t="s">
        <v>243</v>
      </c>
      <c r="AA47" t="s">
        <v>244</v>
      </c>
      <c r="AB47" t="s">
        <v>243</v>
      </c>
      <c r="AC47" t="s">
        <v>243</v>
      </c>
      <c r="AD47" t="s">
        <v>244</v>
      </c>
      <c r="AG47" t="s">
        <v>243</v>
      </c>
      <c r="AH47" t="s">
        <v>244</v>
      </c>
      <c r="AI47" t="s">
        <v>244</v>
      </c>
      <c r="AJ47">
        <f t="shared" si="0"/>
        <v>16</v>
      </c>
      <c r="AK47">
        <f t="shared" si="1"/>
        <v>9</v>
      </c>
      <c r="AL47" s="7">
        <f t="shared" si="2"/>
        <v>64</v>
      </c>
      <c r="AM47">
        <f t="shared" si="3"/>
        <v>70</v>
      </c>
    </row>
    <row r="48" spans="1:39" x14ac:dyDescent="0.35">
      <c r="A48" t="s">
        <v>158</v>
      </c>
      <c r="B48" t="s">
        <v>334</v>
      </c>
      <c r="C48" t="s">
        <v>160</v>
      </c>
      <c r="D48">
        <v>314560458</v>
      </c>
      <c r="E48" t="s">
        <v>335</v>
      </c>
      <c r="F48" t="s">
        <v>243</v>
      </c>
      <c r="H48" t="s">
        <v>243</v>
      </c>
      <c r="I48" t="s">
        <v>243</v>
      </c>
      <c r="J48" t="s">
        <v>243</v>
      </c>
      <c r="K48" t="s">
        <v>243</v>
      </c>
      <c r="L48" t="s">
        <v>243</v>
      </c>
      <c r="M48" t="s">
        <v>243</v>
      </c>
      <c r="O48" t="s">
        <v>243</v>
      </c>
      <c r="P48" t="s">
        <v>243</v>
      </c>
      <c r="Q48" t="s">
        <v>243</v>
      </c>
      <c r="R48" t="s">
        <v>243</v>
      </c>
      <c r="T48" t="s">
        <v>243</v>
      </c>
      <c r="U48" t="s">
        <v>243</v>
      </c>
      <c r="V48" t="s">
        <v>243</v>
      </c>
      <c r="W48" t="s">
        <v>243</v>
      </c>
      <c r="X48" t="s">
        <v>243</v>
      </c>
      <c r="Y48" t="s">
        <v>243</v>
      </c>
      <c r="Z48" t="s">
        <v>243</v>
      </c>
      <c r="AA48" t="s">
        <v>243</v>
      </c>
      <c r="AB48" t="s">
        <v>243</v>
      </c>
      <c r="AC48" t="s">
        <v>243</v>
      </c>
      <c r="AD48" t="s">
        <v>243</v>
      </c>
      <c r="AG48" t="s">
        <v>243</v>
      </c>
      <c r="AH48" t="s">
        <v>243</v>
      </c>
      <c r="AI48" t="s">
        <v>243</v>
      </c>
      <c r="AJ48">
        <f t="shared" si="0"/>
        <v>25</v>
      </c>
      <c r="AK48">
        <f t="shared" si="1"/>
        <v>0</v>
      </c>
      <c r="AL48" s="7">
        <f t="shared" si="2"/>
        <v>100</v>
      </c>
      <c r="AM48">
        <f t="shared" si="3"/>
        <v>110</v>
      </c>
    </row>
    <row r="49" spans="1:39" x14ac:dyDescent="0.35">
      <c r="A49" t="s">
        <v>161</v>
      </c>
      <c r="B49" t="s">
        <v>336</v>
      </c>
      <c r="C49" t="s">
        <v>162</v>
      </c>
      <c r="D49">
        <v>341544638</v>
      </c>
      <c r="E49" t="s">
        <v>337</v>
      </c>
      <c r="F49" t="s">
        <v>243</v>
      </c>
      <c r="H49" t="s">
        <v>243</v>
      </c>
      <c r="I49" t="s">
        <v>243</v>
      </c>
      <c r="J49" t="s">
        <v>243</v>
      </c>
      <c r="K49" t="s">
        <v>243</v>
      </c>
      <c r="L49" t="s">
        <v>243</v>
      </c>
      <c r="M49" t="s">
        <v>243</v>
      </c>
      <c r="O49" t="s">
        <v>243</v>
      </c>
      <c r="P49" t="s">
        <v>243</v>
      </c>
      <c r="Q49" t="s">
        <v>243</v>
      </c>
      <c r="R49" t="s">
        <v>243</v>
      </c>
      <c r="T49" t="s">
        <v>243</v>
      </c>
      <c r="U49" t="s">
        <v>243</v>
      </c>
      <c r="V49" t="s">
        <v>243</v>
      </c>
      <c r="W49" t="s">
        <v>243</v>
      </c>
      <c r="X49" t="s">
        <v>244</v>
      </c>
      <c r="Y49" t="s">
        <v>243</v>
      </c>
      <c r="Z49" t="s">
        <v>243</v>
      </c>
      <c r="AA49" t="s">
        <v>243</v>
      </c>
      <c r="AB49" t="s">
        <v>243</v>
      </c>
      <c r="AC49" t="s">
        <v>243</v>
      </c>
      <c r="AD49" t="s">
        <v>243</v>
      </c>
      <c r="AG49" t="s">
        <v>243</v>
      </c>
      <c r="AH49" t="s">
        <v>243</v>
      </c>
      <c r="AI49" t="s">
        <v>243</v>
      </c>
      <c r="AJ49">
        <f t="shared" si="0"/>
        <v>24</v>
      </c>
      <c r="AK49">
        <f t="shared" si="1"/>
        <v>1</v>
      </c>
      <c r="AL49" s="7">
        <f t="shared" si="2"/>
        <v>96</v>
      </c>
      <c r="AM49">
        <f t="shared" si="3"/>
        <v>100</v>
      </c>
    </row>
    <row r="50" spans="1:39" x14ac:dyDescent="0.35">
      <c r="A50" t="s">
        <v>163</v>
      </c>
      <c r="B50" t="s">
        <v>338</v>
      </c>
      <c r="C50" t="s">
        <v>165</v>
      </c>
      <c r="D50">
        <v>353988955</v>
      </c>
      <c r="E50" t="s">
        <v>339</v>
      </c>
      <c r="F50" t="s">
        <v>243</v>
      </c>
      <c r="H50" t="s">
        <v>243</v>
      </c>
      <c r="I50" t="s">
        <v>243</v>
      </c>
      <c r="J50" t="s">
        <v>243</v>
      </c>
      <c r="K50" t="s">
        <v>243</v>
      </c>
      <c r="L50" t="s">
        <v>243</v>
      </c>
      <c r="M50" t="s">
        <v>243</v>
      </c>
      <c r="O50" t="s">
        <v>243</v>
      </c>
      <c r="P50" t="s">
        <v>243</v>
      </c>
      <c r="Q50" t="s">
        <v>243</v>
      </c>
      <c r="R50" t="s">
        <v>243</v>
      </c>
      <c r="T50" t="s">
        <v>243</v>
      </c>
      <c r="U50" t="s">
        <v>243</v>
      </c>
      <c r="V50" t="s">
        <v>243</v>
      </c>
      <c r="W50" t="s">
        <v>243</v>
      </c>
      <c r="X50" t="s">
        <v>243</v>
      </c>
      <c r="Y50" t="s">
        <v>243</v>
      </c>
      <c r="Z50" t="s">
        <v>243</v>
      </c>
      <c r="AA50" t="s">
        <v>243</v>
      </c>
      <c r="AB50" t="s">
        <v>244</v>
      </c>
      <c r="AC50" t="s">
        <v>243</v>
      </c>
      <c r="AD50" t="s">
        <v>243</v>
      </c>
      <c r="AG50" t="s">
        <v>243</v>
      </c>
      <c r="AH50" t="s">
        <v>243</v>
      </c>
      <c r="AI50" t="s">
        <v>243</v>
      </c>
      <c r="AJ50">
        <f t="shared" si="0"/>
        <v>24</v>
      </c>
      <c r="AK50">
        <f t="shared" si="1"/>
        <v>1</v>
      </c>
      <c r="AL50" s="7">
        <f t="shared" si="2"/>
        <v>96</v>
      </c>
      <c r="AM50">
        <f t="shared" si="3"/>
        <v>100</v>
      </c>
    </row>
    <row r="51" spans="1:39" x14ac:dyDescent="0.35">
      <c r="A51" t="s">
        <v>166</v>
      </c>
      <c r="B51" t="s">
        <v>340</v>
      </c>
      <c r="C51" t="s">
        <v>168</v>
      </c>
      <c r="D51">
        <v>786978926</v>
      </c>
      <c r="E51" t="s">
        <v>341</v>
      </c>
      <c r="F51" t="s">
        <v>243</v>
      </c>
      <c r="H51" t="s">
        <v>243</v>
      </c>
      <c r="I51" t="s">
        <v>243</v>
      </c>
      <c r="J51" t="s">
        <v>243</v>
      </c>
      <c r="K51" t="s">
        <v>243</v>
      </c>
      <c r="L51" t="s">
        <v>243</v>
      </c>
      <c r="M51" t="s">
        <v>243</v>
      </c>
      <c r="O51" t="s">
        <v>244</v>
      </c>
      <c r="P51" t="s">
        <v>243</v>
      </c>
      <c r="Q51" t="s">
        <v>243</v>
      </c>
      <c r="R51" t="s">
        <v>243</v>
      </c>
      <c r="T51" t="s">
        <v>244</v>
      </c>
      <c r="U51" t="s">
        <v>244</v>
      </c>
      <c r="V51" t="s">
        <v>243</v>
      </c>
      <c r="W51" t="s">
        <v>243</v>
      </c>
      <c r="X51" t="s">
        <v>243</v>
      </c>
      <c r="Y51" t="s">
        <v>244</v>
      </c>
      <c r="Z51" t="s">
        <v>243</v>
      </c>
      <c r="AA51" t="s">
        <v>244</v>
      </c>
      <c r="AB51" t="s">
        <v>243</v>
      </c>
      <c r="AC51" t="s">
        <v>243</v>
      </c>
      <c r="AD51" t="s">
        <v>244</v>
      </c>
      <c r="AG51" t="s">
        <v>243</v>
      </c>
      <c r="AH51" t="s">
        <v>243</v>
      </c>
      <c r="AI51" t="s">
        <v>244</v>
      </c>
      <c r="AJ51">
        <f t="shared" si="0"/>
        <v>18</v>
      </c>
      <c r="AK51">
        <f t="shared" si="1"/>
        <v>7</v>
      </c>
      <c r="AL51" s="7">
        <f t="shared" si="2"/>
        <v>72</v>
      </c>
      <c r="AM51">
        <f t="shared" si="3"/>
        <v>80</v>
      </c>
    </row>
    <row r="52" spans="1:39" x14ac:dyDescent="0.35">
      <c r="A52" t="s">
        <v>169</v>
      </c>
      <c r="B52" t="s">
        <v>342</v>
      </c>
      <c r="C52" t="s">
        <v>171</v>
      </c>
      <c r="D52">
        <v>209368372</v>
      </c>
      <c r="E52" t="s">
        <v>343</v>
      </c>
      <c r="F52" t="s">
        <v>243</v>
      </c>
      <c r="H52" t="s">
        <v>243</v>
      </c>
      <c r="I52" t="s">
        <v>243</v>
      </c>
      <c r="J52" t="s">
        <v>243</v>
      </c>
      <c r="K52" t="s">
        <v>243</v>
      </c>
      <c r="L52" t="s">
        <v>243</v>
      </c>
      <c r="M52" t="s">
        <v>243</v>
      </c>
      <c r="O52" t="s">
        <v>243</v>
      </c>
      <c r="P52" t="s">
        <v>243</v>
      </c>
      <c r="Q52" t="s">
        <v>243</v>
      </c>
      <c r="R52" t="s">
        <v>243</v>
      </c>
      <c r="T52" t="s">
        <v>243</v>
      </c>
      <c r="U52" t="s">
        <v>243</v>
      </c>
      <c r="V52" t="s">
        <v>243</v>
      </c>
      <c r="W52" t="s">
        <v>243</v>
      </c>
      <c r="X52" t="s">
        <v>243</v>
      </c>
      <c r="Y52" t="s">
        <v>243</v>
      </c>
      <c r="Z52" t="s">
        <v>243</v>
      </c>
      <c r="AA52" t="s">
        <v>243</v>
      </c>
      <c r="AB52" t="s">
        <v>243</v>
      </c>
      <c r="AC52" t="s">
        <v>243</v>
      </c>
      <c r="AD52" t="s">
        <v>243</v>
      </c>
      <c r="AG52" t="s">
        <v>243</v>
      </c>
      <c r="AH52" t="s">
        <v>243</v>
      </c>
      <c r="AI52" t="s">
        <v>243</v>
      </c>
      <c r="AJ52">
        <f t="shared" si="0"/>
        <v>25</v>
      </c>
      <c r="AK52">
        <f t="shared" si="1"/>
        <v>0</v>
      </c>
      <c r="AL52" s="7">
        <f t="shared" si="2"/>
        <v>100</v>
      </c>
      <c r="AM52">
        <f t="shared" si="3"/>
        <v>110</v>
      </c>
    </row>
    <row r="53" spans="1:39" x14ac:dyDescent="0.35">
      <c r="A53" t="s">
        <v>172</v>
      </c>
      <c r="B53" t="s">
        <v>264</v>
      </c>
      <c r="C53" t="s">
        <v>173</v>
      </c>
      <c r="D53">
        <v>790714515</v>
      </c>
      <c r="E53" t="s">
        <v>344</v>
      </c>
      <c r="F53" t="s">
        <v>243</v>
      </c>
      <c r="H53" t="s">
        <v>243</v>
      </c>
      <c r="I53" t="s">
        <v>243</v>
      </c>
      <c r="J53" t="s">
        <v>243</v>
      </c>
      <c r="K53" t="s">
        <v>243</v>
      </c>
      <c r="L53" t="s">
        <v>243</v>
      </c>
      <c r="M53" t="s">
        <v>247</v>
      </c>
      <c r="O53" t="s">
        <v>243</v>
      </c>
      <c r="P53" t="s">
        <v>243</v>
      </c>
      <c r="Q53" t="s">
        <v>243</v>
      </c>
      <c r="R53" t="s">
        <v>243</v>
      </c>
      <c r="T53" t="s">
        <v>243</v>
      </c>
      <c r="U53" t="s">
        <v>243</v>
      </c>
      <c r="V53" t="s">
        <v>243</v>
      </c>
      <c r="W53" t="s">
        <v>243</v>
      </c>
      <c r="X53" t="s">
        <v>243</v>
      </c>
      <c r="Y53" t="s">
        <v>243</v>
      </c>
      <c r="Z53" t="s">
        <v>243</v>
      </c>
      <c r="AA53" t="s">
        <v>243</v>
      </c>
      <c r="AB53" t="s">
        <v>243</v>
      </c>
      <c r="AC53" t="s">
        <v>243</v>
      </c>
      <c r="AD53" t="s">
        <v>243</v>
      </c>
      <c r="AG53" t="s">
        <v>243</v>
      </c>
      <c r="AH53" t="s">
        <v>243</v>
      </c>
      <c r="AI53" t="s">
        <v>244</v>
      </c>
      <c r="AJ53">
        <f t="shared" si="0"/>
        <v>23</v>
      </c>
      <c r="AK53">
        <f t="shared" si="1"/>
        <v>1</v>
      </c>
      <c r="AL53" s="7">
        <f t="shared" si="2"/>
        <v>95.833333333333343</v>
      </c>
      <c r="AM53">
        <f t="shared" si="3"/>
        <v>100</v>
      </c>
    </row>
    <row r="54" spans="1:39" x14ac:dyDescent="0.35">
      <c r="A54" t="s">
        <v>174</v>
      </c>
      <c r="B54" t="s">
        <v>345</v>
      </c>
      <c r="C54" t="s">
        <v>176</v>
      </c>
      <c r="D54">
        <v>402771628</v>
      </c>
      <c r="E54" t="s">
        <v>346</v>
      </c>
      <c r="F54" t="s">
        <v>243</v>
      </c>
      <c r="H54" t="s">
        <v>243</v>
      </c>
      <c r="I54" t="s">
        <v>243</v>
      </c>
      <c r="J54" t="s">
        <v>243</v>
      </c>
      <c r="K54" t="s">
        <v>243</v>
      </c>
      <c r="L54" t="s">
        <v>243</v>
      </c>
      <c r="M54" t="s">
        <v>243</v>
      </c>
      <c r="O54" t="s">
        <v>243</v>
      </c>
      <c r="P54" t="s">
        <v>244</v>
      </c>
      <c r="Q54" t="s">
        <v>243</v>
      </c>
      <c r="R54" t="s">
        <v>243</v>
      </c>
      <c r="T54" t="s">
        <v>243</v>
      </c>
      <c r="U54" t="s">
        <v>243</v>
      </c>
      <c r="V54" t="s">
        <v>243</v>
      </c>
      <c r="W54" t="s">
        <v>243</v>
      </c>
      <c r="X54" t="s">
        <v>243</v>
      </c>
      <c r="Y54" t="s">
        <v>244</v>
      </c>
      <c r="Z54" t="s">
        <v>243</v>
      </c>
      <c r="AA54" t="s">
        <v>244</v>
      </c>
      <c r="AB54" t="s">
        <v>243</v>
      </c>
      <c r="AC54" t="s">
        <v>243</v>
      </c>
      <c r="AD54" t="s">
        <v>244</v>
      </c>
      <c r="AG54" t="s">
        <v>244</v>
      </c>
      <c r="AH54" t="s">
        <v>243</v>
      </c>
      <c r="AI54" t="s">
        <v>244</v>
      </c>
      <c r="AJ54">
        <f t="shared" si="0"/>
        <v>19</v>
      </c>
      <c r="AK54">
        <f t="shared" si="1"/>
        <v>6</v>
      </c>
      <c r="AL54" s="7">
        <f t="shared" si="2"/>
        <v>76</v>
      </c>
      <c r="AM54">
        <f t="shared" si="3"/>
        <v>80</v>
      </c>
    </row>
    <row r="55" spans="1:39" x14ac:dyDescent="0.35">
      <c r="A55" t="s">
        <v>177</v>
      </c>
      <c r="B55" t="s">
        <v>347</v>
      </c>
      <c r="C55" t="s">
        <v>179</v>
      </c>
      <c r="D55">
        <v>406410722</v>
      </c>
      <c r="E55" t="s">
        <v>348</v>
      </c>
      <c r="F55" t="s">
        <v>243</v>
      </c>
      <c r="H55" t="s">
        <v>243</v>
      </c>
      <c r="I55" t="s">
        <v>243</v>
      </c>
      <c r="J55" t="s">
        <v>243</v>
      </c>
      <c r="K55" t="s">
        <v>243</v>
      </c>
      <c r="L55" t="s">
        <v>243</v>
      </c>
      <c r="M55" t="s">
        <v>243</v>
      </c>
      <c r="O55" t="s">
        <v>243</v>
      </c>
      <c r="P55" t="s">
        <v>243</v>
      </c>
      <c r="Q55" t="s">
        <v>243</v>
      </c>
      <c r="R55" t="s">
        <v>243</v>
      </c>
      <c r="T55" t="s">
        <v>243</v>
      </c>
      <c r="U55" t="s">
        <v>244</v>
      </c>
      <c r="V55" t="s">
        <v>244</v>
      </c>
      <c r="W55" t="s">
        <v>243</v>
      </c>
      <c r="X55" t="s">
        <v>243</v>
      </c>
      <c r="Y55" t="s">
        <v>244</v>
      </c>
      <c r="Z55" t="s">
        <v>243</v>
      </c>
      <c r="AA55" t="s">
        <v>243</v>
      </c>
      <c r="AB55" t="s">
        <v>243</v>
      </c>
      <c r="AC55" t="s">
        <v>244</v>
      </c>
      <c r="AD55" t="s">
        <v>244</v>
      </c>
      <c r="AG55" t="s">
        <v>243</v>
      </c>
      <c r="AH55" t="s">
        <v>244</v>
      </c>
      <c r="AI55" t="s">
        <v>244</v>
      </c>
      <c r="AJ55">
        <f t="shared" si="0"/>
        <v>18</v>
      </c>
      <c r="AK55">
        <f t="shared" si="1"/>
        <v>7</v>
      </c>
      <c r="AL55" s="7">
        <f t="shared" si="2"/>
        <v>72</v>
      </c>
      <c r="AM55">
        <f t="shared" si="3"/>
        <v>80</v>
      </c>
    </row>
    <row r="56" spans="1:39" x14ac:dyDescent="0.35">
      <c r="A56" t="s">
        <v>180</v>
      </c>
      <c r="B56" t="s">
        <v>349</v>
      </c>
      <c r="C56" t="s">
        <v>182</v>
      </c>
      <c r="D56">
        <v>553687595</v>
      </c>
      <c r="E56" t="s">
        <v>350</v>
      </c>
      <c r="F56" t="s">
        <v>243</v>
      </c>
      <c r="H56" t="s">
        <v>243</v>
      </c>
      <c r="I56" t="s">
        <v>243</v>
      </c>
      <c r="J56" t="s">
        <v>243</v>
      </c>
      <c r="K56" t="s">
        <v>243</v>
      </c>
      <c r="L56" t="s">
        <v>243</v>
      </c>
      <c r="M56" t="s">
        <v>243</v>
      </c>
      <c r="O56" t="s">
        <v>243</v>
      </c>
      <c r="P56" t="s">
        <v>243</v>
      </c>
      <c r="Q56" t="s">
        <v>243</v>
      </c>
      <c r="R56" t="s">
        <v>243</v>
      </c>
      <c r="T56" t="s">
        <v>243</v>
      </c>
      <c r="U56" t="s">
        <v>243</v>
      </c>
      <c r="V56" t="s">
        <v>243</v>
      </c>
      <c r="W56" t="s">
        <v>243</v>
      </c>
      <c r="X56" t="s">
        <v>243</v>
      </c>
      <c r="Y56" t="s">
        <v>243</v>
      </c>
      <c r="Z56" t="s">
        <v>244</v>
      </c>
      <c r="AA56" t="s">
        <v>243</v>
      </c>
      <c r="AB56" t="s">
        <v>243</v>
      </c>
      <c r="AC56" t="s">
        <v>243</v>
      </c>
      <c r="AD56" t="s">
        <v>243</v>
      </c>
      <c r="AG56" t="s">
        <v>244</v>
      </c>
      <c r="AH56" t="s">
        <v>243</v>
      </c>
      <c r="AI56" t="s">
        <v>243</v>
      </c>
      <c r="AJ56">
        <f t="shared" si="0"/>
        <v>23</v>
      </c>
      <c r="AK56">
        <f t="shared" si="1"/>
        <v>2</v>
      </c>
      <c r="AL56" s="7">
        <f t="shared" si="2"/>
        <v>92</v>
      </c>
      <c r="AM56">
        <f t="shared" si="3"/>
        <v>100</v>
      </c>
    </row>
    <row r="57" spans="1:39" x14ac:dyDescent="0.35">
      <c r="A57" t="s">
        <v>183</v>
      </c>
      <c r="B57" t="s">
        <v>351</v>
      </c>
      <c r="C57" t="s">
        <v>185</v>
      </c>
      <c r="D57">
        <v>403892996</v>
      </c>
      <c r="E57" t="s">
        <v>352</v>
      </c>
      <c r="F57" t="s">
        <v>243</v>
      </c>
      <c r="H57" t="s">
        <v>243</v>
      </c>
      <c r="I57" t="s">
        <v>243</v>
      </c>
      <c r="J57" t="s">
        <v>243</v>
      </c>
      <c r="K57" t="s">
        <v>243</v>
      </c>
      <c r="L57" t="s">
        <v>243</v>
      </c>
      <c r="M57" t="s">
        <v>243</v>
      </c>
      <c r="O57" t="s">
        <v>243</v>
      </c>
      <c r="P57" t="s">
        <v>243</v>
      </c>
      <c r="Q57" t="s">
        <v>243</v>
      </c>
      <c r="R57" t="s">
        <v>243</v>
      </c>
      <c r="T57" t="s">
        <v>243</v>
      </c>
      <c r="U57" t="s">
        <v>243</v>
      </c>
      <c r="V57" t="s">
        <v>243</v>
      </c>
      <c r="W57" t="s">
        <v>243</v>
      </c>
      <c r="X57" t="s">
        <v>243</v>
      </c>
      <c r="Y57" t="s">
        <v>243</v>
      </c>
      <c r="Z57" t="s">
        <v>243</v>
      </c>
      <c r="AA57" t="s">
        <v>243</v>
      </c>
      <c r="AB57" t="s">
        <v>243</v>
      </c>
      <c r="AC57" t="s">
        <v>243</v>
      </c>
      <c r="AD57" t="s">
        <v>243</v>
      </c>
      <c r="AG57" t="s">
        <v>243</v>
      </c>
      <c r="AH57" t="s">
        <v>243</v>
      </c>
      <c r="AI57" t="s">
        <v>243</v>
      </c>
      <c r="AJ57">
        <f t="shared" si="0"/>
        <v>25</v>
      </c>
      <c r="AK57">
        <f t="shared" si="1"/>
        <v>0</v>
      </c>
      <c r="AL57" s="7">
        <f t="shared" si="2"/>
        <v>100</v>
      </c>
      <c r="AM57">
        <f t="shared" si="3"/>
        <v>110</v>
      </c>
    </row>
    <row r="58" spans="1:39" x14ac:dyDescent="0.35">
      <c r="A58" t="s">
        <v>186</v>
      </c>
      <c r="B58" t="s">
        <v>353</v>
      </c>
      <c r="C58" t="s">
        <v>188</v>
      </c>
      <c r="D58">
        <v>650395374</v>
      </c>
      <c r="E58" t="s">
        <v>354</v>
      </c>
      <c r="F58" t="s">
        <v>243</v>
      </c>
      <c r="H58" t="s">
        <v>243</v>
      </c>
      <c r="I58" t="s">
        <v>243</v>
      </c>
      <c r="J58" t="s">
        <v>243</v>
      </c>
      <c r="K58" t="s">
        <v>243</v>
      </c>
      <c r="L58" t="s">
        <v>243</v>
      </c>
      <c r="M58" t="s">
        <v>243</v>
      </c>
      <c r="O58" t="s">
        <v>243</v>
      </c>
      <c r="P58" t="s">
        <v>243</v>
      </c>
      <c r="Q58" t="s">
        <v>243</v>
      </c>
      <c r="R58" t="s">
        <v>243</v>
      </c>
      <c r="T58" t="s">
        <v>243</v>
      </c>
      <c r="U58" t="s">
        <v>243</v>
      </c>
      <c r="V58" t="s">
        <v>243</v>
      </c>
      <c r="W58" t="s">
        <v>243</v>
      </c>
      <c r="X58" t="s">
        <v>243</v>
      </c>
      <c r="Y58" t="s">
        <v>243</v>
      </c>
      <c r="Z58" t="s">
        <v>243</v>
      </c>
      <c r="AA58" t="s">
        <v>243</v>
      </c>
      <c r="AB58" t="s">
        <v>243</v>
      </c>
      <c r="AC58" t="s">
        <v>243</v>
      </c>
      <c r="AD58" t="s">
        <v>243</v>
      </c>
      <c r="AG58" t="s">
        <v>244</v>
      </c>
      <c r="AH58" t="s">
        <v>243</v>
      </c>
      <c r="AI58" t="s">
        <v>243</v>
      </c>
      <c r="AJ58">
        <f t="shared" si="0"/>
        <v>24</v>
      </c>
      <c r="AK58">
        <f t="shared" si="1"/>
        <v>1</v>
      </c>
      <c r="AL58" s="7">
        <f t="shared" si="2"/>
        <v>96</v>
      </c>
      <c r="AM58">
        <f t="shared" si="3"/>
        <v>100</v>
      </c>
    </row>
    <row r="59" spans="1:39" x14ac:dyDescent="0.35">
      <c r="A59" t="s">
        <v>189</v>
      </c>
      <c r="B59" t="s">
        <v>355</v>
      </c>
      <c r="C59" t="s">
        <v>191</v>
      </c>
      <c r="D59">
        <v>277109266</v>
      </c>
      <c r="E59" t="s">
        <v>356</v>
      </c>
      <c r="F59" t="s">
        <v>243</v>
      </c>
      <c r="H59" t="s">
        <v>243</v>
      </c>
      <c r="I59" t="s">
        <v>243</v>
      </c>
      <c r="J59" t="s">
        <v>243</v>
      </c>
      <c r="K59" t="s">
        <v>243</v>
      </c>
      <c r="L59" t="s">
        <v>243</v>
      </c>
      <c r="M59" t="s">
        <v>244</v>
      </c>
      <c r="O59" t="s">
        <v>243</v>
      </c>
      <c r="P59" t="s">
        <v>243</v>
      </c>
      <c r="Q59" t="s">
        <v>243</v>
      </c>
      <c r="R59" t="s">
        <v>243</v>
      </c>
      <c r="T59" t="s">
        <v>243</v>
      </c>
      <c r="U59" t="s">
        <v>244</v>
      </c>
      <c r="V59" t="s">
        <v>243</v>
      </c>
      <c r="W59" t="s">
        <v>243</v>
      </c>
      <c r="X59" t="s">
        <v>244</v>
      </c>
      <c r="Y59" t="s">
        <v>243</v>
      </c>
      <c r="Z59" t="s">
        <v>243</v>
      </c>
      <c r="AA59" t="s">
        <v>243</v>
      </c>
      <c r="AB59" t="s">
        <v>243</v>
      </c>
      <c r="AC59" t="s">
        <v>243</v>
      </c>
      <c r="AD59" t="s">
        <v>243</v>
      </c>
      <c r="AG59" t="s">
        <v>243</v>
      </c>
      <c r="AH59" t="s">
        <v>243</v>
      </c>
      <c r="AI59" t="s">
        <v>243</v>
      </c>
      <c r="AJ59">
        <f t="shared" si="0"/>
        <v>22</v>
      </c>
      <c r="AK59">
        <f t="shared" si="1"/>
        <v>3</v>
      </c>
      <c r="AL59" s="7">
        <f t="shared" si="2"/>
        <v>88</v>
      </c>
      <c r="AM59">
        <f t="shared" si="3"/>
        <v>90</v>
      </c>
    </row>
    <row r="60" spans="1:39" x14ac:dyDescent="0.35">
      <c r="A60" t="s">
        <v>192</v>
      </c>
      <c r="B60" t="s">
        <v>357</v>
      </c>
      <c r="C60" t="s">
        <v>193</v>
      </c>
      <c r="E60" t="s">
        <v>358</v>
      </c>
      <c r="F60" t="s">
        <v>244</v>
      </c>
      <c r="H60" t="s">
        <v>244</v>
      </c>
      <c r="I60" t="s">
        <v>244</v>
      </c>
      <c r="J60" t="s">
        <v>244</v>
      </c>
      <c r="K60" t="s">
        <v>244</v>
      </c>
      <c r="L60" t="s">
        <v>244</v>
      </c>
      <c r="M60" t="s">
        <v>244</v>
      </c>
      <c r="O60" t="s">
        <v>244</v>
      </c>
      <c r="P60" t="s">
        <v>244</v>
      </c>
      <c r="Q60" t="s">
        <v>244</v>
      </c>
      <c r="R60" t="s">
        <v>244</v>
      </c>
      <c r="T60" t="s">
        <v>244</v>
      </c>
      <c r="U60" t="s">
        <v>244</v>
      </c>
      <c r="V60" t="s">
        <v>244</v>
      </c>
      <c r="W60" t="s">
        <v>244</v>
      </c>
      <c r="X60" t="s">
        <v>244</v>
      </c>
      <c r="Y60" t="s">
        <v>244</v>
      </c>
      <c r="Z60" t="s">
        <v>244</v>
      </c>
      <c r="AA60" t="s">
        <v>244</v>
      </c>
      <c r="AB60" t="s">
        <v>244</v>
      </c>
      <c r="AC60" t="s">
        <v>244</v>
      </c>
      <c r="AD60" t="s">
        <v>244</v>
      </c>
      <c r="AG60" t="s">
        <v>244</v>
      </c>
      <c r="AH60" t="s">
        <v>244</v>
      </c>
      <c r="AI60" t="s">
        <v>244</v>
      </c>
      <c r="AJ60">
        <f t="shared" si="0"/>
        <v>0</v>
      </c>
      <c r="AK60">
        <f t="shared" si="1"/>
        <v>25</v>
      </c>
      <c r="AL60" s="7">
        <f t="shared" si="2"/>
        <v>0</v>
      </c>
      <c r="AM60">
        <f t="shared" si="3"/>
        <v>0</v>
      </c>
    </row>
    <row r="61" spans="1:39" x14ac:dyDescent="0.35">
      <c r="A61" t="s">
        <v>194</v>
      </c>
      <c r="B61" t="s">
        <v>359</v>
      </c>
      <c r="C61" t="s">
        <v>196</v>
      </c>
      <c r="D61">
        <v>982926904</v>
      </c>
      <c r="E61" t="s">
        <v>360</v>
      </c>
      <c r="F61" t="s">
        <v>243</v>
      </c>
      <c r="H61" t="s">
        <v>243</v>
      </c>
      <c r="I61" t="s">
        <v>243</v>
      </c>
      <c r="J61" t="s">
        <v>244</v>
      </c>
      <c r="K61" t="s">
        <v>243</v>
      </c>
      <c r="L61" t="s">
        <v>243</v>
      </c>
      <c r="M61" t="s">
        <v>243</v>
      </c>
      <c r="O61" t="s">
        <v>243</v>
      </c>
      <c r="P61" t="s">
        <v>243</v>
      </c>
      <c r="Q61" t="s">
        <v>244</v>
      </c>
      <c r="R61" t="s">
        <v>243</v>
      </c>
      <c r="T61" t="s">
        <v>243</v>
      </c>
      <c r="U61" t="s">
        <v>243</v>
      </c>
      <c r="V61" t="s">
        <v>243</v>
      </c>
      <c r="W61" t="s">
        <v>243</v>
      </c>
      <c r="X61" t="s">
        <v>243</v>
      </c>
      <c r="Y61" t="s">
        <v>244</v>
      </c>
      <c r="Z61" t="s">
        <v>243</v>
      </c>
      <c r="AA61" t="s">
        <v>244</v>
      </c>
      <c r="AB61" t="s">
        <v>244</v>
      </c>
      <c r="AC61" t="s">
        <v>244</v>
      </c>
      <c r="AD61" t="s">
        <v>244</v>
      </c>
      <c r="AG61" t="s">
        <v>243</v>
      </c>
      <c r="AH61" t="s">
        <v>243</v>
      </c>
      <c r="AI61" t="s">
        <v>244</v>
      </c>
      <c r="AJ61">
        <f t="shared" si="0"/>
        <v>17</v>
      </c>
      <c r="AK61">
        <f t="shared" si="1"/>
        <v>8</v>
      </c>
      <c r="AL61" s="7">
        <f t="shared" si="2"/>
        <v>68</v>
      </c>
      <c r="AM61">
        <f t="shared" si="3"/>
        <v>70</v>
      </c>
    </row>
    <row r="62" spans="1:39" x14ac:dyDescent="0.35">
      <c r="A62" t="s">
        <v>197</v>
      </c>
      <c r="B62" t="s">
        <v>361</v>
      </c>
      <c r="C62" t="s">
        <v>199</v>
      </c>
      <c r="D62">
        <v>698773362</v>
      </c>
      <c r="E62" t="s">
        <v>362</v>
      </c>
      <c r="F62" t="s">
        <v>243</v>
      </c>
      <c r="H62" t="s">
        <v>243</v>
      </c>
      <c r="I62" t="s">
        <v>243</v>
      </c>
      <c r="J62" t="s">
        <v>243</v>
      </c>
      <c r="K62" t="s">
        <v>243</v>
      </c>
      <c r="L62" t="s">
        <v>243</v>
      </c>
      <c r="M62" t="s">
        <v>243</v>
      </c>
      <c r="O62" t="s">
        <v>243</v>
      </c>
      <c r="P62" t="s">
        <v>243</v>
      </c>
      <c r="Q62" t="s">
        <v>243</v>
      </c>
      <c r="R62" t="s">
        <v>243</v>
      </c>
      <c r="T62" t="s">
        <v>243</v>
      </c>
      <c r="U62" t="s">
        <v>243</v>
      </c>
      <c r="V62" t="s">
        <v>243</v>
      </c>
      <c r="W62" t="s">
        <v>243</v>
      </c>
      <c r="X62" t="s">
        <v>243</v>
      </c>
      <c r="Y62" t="s">
        <v>243</v>
      </c>
      <c r="Z62" t="s">
        <v>243</v>
      </c>
      <c r="AA62" t="s">
        <v>243</v>
      </c>
      <c r="AB62" t="s">
        <v>243</v>
      </c>
      <c r="AC62" t="s">
        <v>243</v>
      </c>
      <c r="AD62" t="s">
        <v>243</v>
      </c>
      <c r="AG62" t="s">
        <v>243</v>
      </c>
      <c r="AH62" t="s">
        <v>243</v>
      </c>
      <c r="AI62" t="s">
        <v>243</v>
      </c>
      <c r="AJ62">
        <f t="shared" si="0"/>
        <v>25</v>
      </c>
      <c r="AK62">
        <f t="shared" si="1"/>
        <v>0</v>
      </c>
      <c r="AL62" s="7">
        <f t="shared" si="2"/>
        <v>100</v>
      </c>
      <c r="AM62">
        <f t="shared" si="3"/>
        <v>110</v>
      </c>
    </row>
    <row r="63" spans="1:39" x14ac:dyDescent="0.35">
      <c r="A63" t="s">
        <v>200</v>
      </c>
      <c r="B63" t="s">
        <v>363</v>
      </c>
      <c r="C63" t="s">
        <v>202</v>
      </c>
      <c r="D63">
        <v>460457373</v>
      </c>
      <c r="E63" t="s">
        <v>364</v>
      </c>
      <c r="F63" t="s">
        <v>243</v>
      </c>
      <c r="H63" t="s">
        <v>243</v>
      </c>
      <c r="I63" t="s">
        <v>243</v>
      </c>
      <c r="J63" t="s">
        <v>243</v>
      </c>
      <c r="K63" t="s">
        <v>243</v>
      </c>
      <c r="L63" t="s">
        <v>243</v>
      </c>
      <c r="M63" t="s">
        <v>243</v>
      </c>
      <c r="O63" t="s">
        <v>243</v>
      </c>
      <c r="P63" t="s">
        <v>243</v>
      </c>
      <c r="Q63" t="s">
        <v>243</v>
      </c>
      <c r="R63" t="s">
        <v>243</v>
      </c>
      <c r="T63" t="s">
        <v>243</v>
      </c>
      <c r="U63" t="s">
        <v>243</v>
      </c>
      <c r="V63" t="s">
        <v>243</v>
      </c>
      <c r="W63" t="s">
        <v>243</v>
      </c>
      <c r="X63" t="s">
        <v>243</v>
      </c>
      <c r="Y63" t="s">
        <v>243</v>
      </c>
      <c r="Z63" t="s">
        <v>243</v>
      </c>
      <c r="AA63" t="s">
        <v>243</v>
      </c>
      <c r="AB63" t="s">
        <v>243</v>
      </c>
      <c r="AC63" t="s">
        <v>243</v>
      </c>
      <c r="AD63" t="s">
        <v>243</v>
      </c>
      <c r="AG63" t="s">
        <v>243</v>
      </c>
      <c r="AH63" t="s">
        <v>243</v>
      </c>
      <c r="AI63" t="s">
        <v>243</v>
      </c>
      <c r="AJ63">
        <f t="shared" si="0"/>
        <v>25</v>
      </c>
      <c r="AK63">
        <f t="shared" si="1"/>
        <v>0</v>
      </c>
      <c r="AL63" s="7">
        <f t="shared" si="2"/>
        <v>100</v>
      </c>
      <c r="AM63">
        <f t="shared" si="3"/>
        <v>110</v>
      </c>
    </row>
    <row r="64" spans="1:39" x14ac:dyDescent="0.35">
      <c r="A64" t="s">
        <v>203</v>
      </c>
      <c r="B64" t="s">
        <v>365</v>
      </c>
      <c r="C64" t="s">
        <v>205</v>
      </c>
      <c r="D64">
        <v>423479010</v>
      </c>
      <c r="E64" t="s">
        <v>366</v>
      </c>
      <c r="F64" t="s">
        <v>243</v>
      </c>
      <c r="H64" t="s">
        <v>243</v>
      </c>
      <c r="I64" t="s">
        <v>243</v>
      </c>
      <c r="J64" t="s">
        <v>243</v>
      </c>
      <c r="K64" t="s">
        <v>243</v>
      </c>
      <c r="L64" t="s">
        <v>243</v>
      </c>
      <c r="M64" t="s">
        <v>243</v>
      </c>
      <c r="O64" t="s">
        <v>243</v>
      </c>
      <c r="P64" t="s">
        <v>243</v>
      </c>
      <c r="Q64" t="s">
        <v>244</v>
      </c>
      <c r="R64" t="s">
        <v>243</v>
      </c>
      <c r="T64" t="s">
        <v>243</v>
      </c>
      <c r="U64" t="s">
        <v>243</v>
      </c>
      <c r="V64" t="s">
        <v>244</v>
      </c>
      <c r="W64" t="s">
        <v>243</v>
      </c>
      <c r="X64" t="s">
        <v>243</v>
      </c>
      <c r="Y64" t="s">
        <v>243</v>
      </c>
      <c r="Z64" t="s">
        <v>243</v>
      </c>
      <c r="AA64" t="s">
        <v>243</v>
      </c>
      <c r="AB64" t="s">
        <v>243</v>
      </c>
      <c r="AC64" t="s">
        <v>243</v>
      </c>
      <c r="AD64" t="s">
        <v>243</v>
      </c>
      <c r="AG64" t="s">
        <v>243</v>
      </c>
      <c r="AH64" t="s">
        <v>244</v>
      </c>
      <c r="AI64" t="s">
        <v>244</v>
      </c>
      <c r="AJ64">
        <f t="shared" si="0"/>
        <v>21</v>
      </c>
      <c r="AK64">
        <f t="shared" si="1"/>
        <v>4</v>
      </c>
      <c r="AL64" s="7">
        <f t="shared" si="2"/>
        <v>84</v>
      </c>
      <c r="AM64">
        <f t="shared" si="3"/>
        <v>90</v>
      </c>
    </row>
    <row r="65" spans="1:39" x14ac:dyDescent="0.35">
      <c r="A65" t="s">
        <v>59</v>
      </c>
      <c r="B65" t="s">
        <v>367</v>
      </c>
      <c r="C65" t="s">
        <v>61</v>
      </c>
      <c r="D65">
        <v>919895894</v>
      </c>
      <c r="E65" t="s">
        <v>368</v>
      </c>
      <c r="F65" t="s">
        <v>243</v>
      </c>
      <c r="H65" t="s">
        <v>243</v>
      </c>
      <c r="I65" t="s">
        <v>243</v>
      </c>
      <c r="J65" t="s">
        <v>243</v>
      </c>
      <c r="K65" t="s">
        <v>243</v>
      </c>
      <c r="L65" t="s">
        <v>243</v>
      </c>
      <c r="M65" t="s">
        <v>243</v>
      </c>
      <c r="O65" t="s">
        <v>243</v>
      </c>
      <c r="P65" t="s">
        <v>243</v>
      </c>
      <c r="Q65" t="s">
        <v>244</v>
      </c>
      <c r="R65" t="s">
        <v>243</v>
      </c>
      <c r="T65" t="s">
        <v>243</v>
      </c>
      <c r="U65" t="s">
        <v>243</v>
      </c>
      <c r="V65" t="s">
        <v>243</v>
      </c>
      <c r="W65" t="s">
        <v>243</v>
      </c>
      <c r="X65" t="s">
        <v>243</v>
      </c>
      <c r="Y65" t="s">
        <v>243</v>
      </c>
      <c r="Z65" t="s">
        <v>243</v>
      </c>
      <c r="AA65" t="s">
        <v>243</v>
      </c>
      <c r="AB65" t="s">
        <v>243</v>
      </c>
      <c r="AC65" t="s">
        <v>243</v>
      </c>
      <c r="AD65" t="s">
        <v>244</v>
      </c>
      <c r="AG65" t="s">
        <v>243</v>
      </c>
      <c r="AH65" t="s">
        <v>243</v>
      </c>
      <c r="AI65" t="s">
        <v>243</v>
      </c>
      <c r="AJ65">
        <f t="shared" si="0"/>
        <v>23</v>
      </c>
      <c r="AK65">
        <f t="shared" si="1"/>
        <v>2</v>
      </c>
      <c r="AL65" s="7">
        <f t="shared" si="2"/>
        <v>92</v>
      </c>
      <c r="AM65">
        <f t="shared" si="3"/>
        <v>100</v>
      </c>
    </row>
    <row r="66" spans="1:39" x14ac:dyDescent="0.35">
      <c r="AL66" s="7"/>
    </row>
    <row r="67" spans="1:39" x14ac:dyDescent="0.35">
      <c r="AL67" s="7"/>
    </row>
    <row r="68" spans="1:39" x14ac:dyDescent="0.35">
      <c r="AL68"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EB682-2593-4D1C-97AE-E611284E9998}">
  <sheetPr filterMode="1"/>
  <dimension ref="A2:L471"/>
  <sheetViews>
    <sheetView topLeftCell="A300" workbookViewId="0">
      <selection activeCell="E2" sqref="E2"/>
    </sheetView>
  </sheetViews>
  <sheetFormatPr defaultRowHeight="14.5" x14ac:dyDescent="0.35"/>
  <cols>
    <col min="1" max="1" width="11.7265625" style="1" customWidth="1"/>
    <col min="2" max="2" width="12" style="1" customWidth="1"/>
    <col min="3" max="3" width="13.54296875" style="1" customWidth="1"/>
    <col min="4" max="4" width="16" style="1" customWidth="1"/>
    <col min="5" max="5" width="18.7265625" style="1" customWidth="1"/>
    <col min="6" max="6" width="10.26953125" style="1" customWidth="1"/>
    <col min="7" max="7" width="48.08984375" style="1" customWidth="1"/>
    <col min="8" max="8" width="53.90625" style="1" customWidth="1"/>
    <col min="9" max="9" width="15.26953125" style="1" customWidth="1"/>
    <col min="10" max="16384" width="8.7265625" style="1"/>
  </cols>
  <sheetData>
    <row r="2" spans="1:10" ht="43.5" hidden="1" x14ac:dyDescent="0.35">
      <c r="A2" s="1" t="s">
        <v>171</v>
      </c>
      <c r="B2" s="1" t="s">
        <v>169</v>
      </c>
      <c r="C2" s="1" t="s">
        <v>170</v>
      </c>
      <c r="D2" s="1" t="s">
        <v>448</v>
      </c>
      <c r="E2" s="2" t="str">
        <f>_xlfn.XLOOKUP(D2,Groups!J:J,Groups!C:C)</f>
        <v>CIS453_Group_01</v>
      </c>
      <c r="F2" s="1">
        <v>1</v>
      </c>
      <c r="G2" s="1" t="s">
        <v>378</v>
      </c>
      <c r="H2" s="1" t="b">
        <v>0</v>
      </c>
      <c r="I2" s="1">
        <v>1</v>
      </c>
      <c r="J2" s="1">
        <v>1</v>
      </c>
    </row>
    <row r="3" spans="1:10" ht="29" hidden="1" x14ac:dyDescent="0.35">
      <c r="A3" s="1" t="s">
        <v>171</v>
      </c>
      <c r="B3" s="1" t="s">
        <v>169</v>
      </c>
      <c r="C3" s="1" t="s">
        <v>170</v>
      </c>
      <c r="D3" s="1" t="s">
        <v>448</v>
      </c>
      <c r="E3" s="2" t="str">
        <f>_xlfn.XLOOKUP(D3,Groups!J:J,Groups!C:C)</f>
        <v>CIS453_Group_01</v>
      </c>
      <c r="F3" s="1">
        <v>2</v>
      </c>
      <c r="G3" s="1" t="s">
        <v>379</v>
      </c>
      <c r="H3" s="1" t="s">
        <v>449</v>
      </c>
      <c r="I3" s="1">
        <v>0</v>
      </c>
    </row>
    <row r="4" spans="1:10" ht="29" hidden="1" x14ac:dyDescent="0.35">
      <c r="A4" s="1" t="s">
        <v>171</v>
      </c>
      <c r="B4" s="1" t="s">
        <v>169</v>
      </c>
      <c r="C4" s="1" t="s">
        <v>170</v>
      </c>
      <c r="D4" s="1" t="s">
        <v>448</v>
      </c>
      <c r="E4" s="2" t="str">
        <f>_xlfn.XLOOKUP(D4,Groups!J:J,Groups!C:C)</f>
        <v>CIS453_Group_01</v>
      </c>
      <c r="F4" s="1">
        <v>3</v>
      </c>
      <c r="G4" s="1" t="s">
        <v>381</v>
      </c>
      <c r="H4" s="1" t="s">
        <v>449</v>
      </c>
      <c r="I4" s="1">
        <v>0</v>
      </c>
    </row>
    <row r="5" spans="1:10" ht="43.5" hidden="1" x14ac:dyDescent="0.35">
      <c r="A5" s="1" t="s">
        <v>171</v>
      </c>
      <c r="B5" s="1" t="s">
        <v>169</v>
      </c>
      <c r="C5" s="1" t="s">
        <v>170</v>
      </c>
      <c r="D5" s="1" t="s">
        <v>448</v>
      </c>
      <c r="E5" s="2" t="str">
        <f>_xlfn.XLOOKUP(D5,Groups!J:J,Groups!C:C)</f>
        <v>CIS453_Group_01</v>
      </c>
      <c r="F5" s="1">
        <v>4</v>
      </c>
      <c r="G5" s="1" t="s">
        <v>382</v>
      </c>
      <c r="H5" s="1" t="s">
        <v>449</v>
      </c>
      <c r="I5" s="1">
        <v>0</v>
      </c>
    </row>
    <row r="6" spans="1:10" ht="43.5" hidden="1" x14ac:dyDescent="0.35">
      <c r="A6" s="1" t="s">
        <v>171</v>
      </c>
      <c r="B6" s="1" t="s">
        <v>169</v>
      </c>
      <c r="C6" s="1" t="s">
        <v>170</v>
      </c>
      <c r="D6" s="1" t="s">
        <v>448</v>
      </c>
      <c r="E6" s="2" t="str">
        <f>_xlfn.XLOOKUP(D6,Groups!J:J,Groups!C:C)</f>
        <v>CIS453_Group_01</v>
      </c>
      <c r="F6" s="1">
        <v>5</v>
      </c>
      <c r="G6" s="1" t="s">
        <v>383</v>
      </c>
      <c r="H6" s="1" t="s">
        <v>449</v>
      </c>
      <c r="I6" s="1">
        <v>0</v>
      </c>
    </row>
    <row r="7" spans="1:10" ht="43.5" hidden="1" x14ac:dyDescent="0.35">
      <c r="A7" s="1" t="s">
        <v>171</v>
      </c>
      <c r="B7" s="1" t="s">
        <v>169</v>
      </c>
      <c r="C7" s="1" t="s">
        <v>170</v>
      </c>
      <c r="D7" s="1" t="s">
        <v>448</v>
      </c>
      <c r="E7" s="2" t="str">
        <f>_xlfn.XLOOKUP(D7,Groups!J:J,Groups!C:C)</f>
        <v>CIS453_Group_01</v>
      </c>
      <c r="F7" s="1">
        <v>6</v>
      </c>
      <c r="G7" s="1" t="s">
        <v>384</v>
      </c>
      <c r="H7" s="1" t="s">
        <v>450</v>
      </c>
      <c r="I7" s="1">
        <v>0</v>
      </c>
    </row>
    <row r="8" spans="1:10" ht="130.5" hidden="1" x14ac:dyDescent="0.35">
      <c r="A8" s="1" t="s">
        <v>171</v>
      </c>
      <c r="B8" s="1" t="s">
        <v>169</v>
      </c>
      <c r="C8" s="1" t="s">
        <v>170</v>
      </c>
      <c r="D8" s="1" t="s">
        <v>448</v>
      </c>
      <c r="E8" s="2" t="str">
        <f>_xlfn.XLOOKUP(D8,Groups!J:J,Groups!C:C)</f>
        <v>CIS453_Group_01</v>
      </c>
      <c r="F8" s="1">
        <v>7</v>
      </c>
      <c r="G8" s="1" t="s">
        <v>385</v>
      </c>
      <c r="H8" s="1" t="s">
        <v>451</v>
      </c>
      <c r="I8" s="1">
        <v>0</v>
      </c>
    </row>
    <row r="9" spans="1:10" hidden="1" x14ac:dyDescent="0.35">
      <c r="A9" s="1" t="s">
        <v>171</v>
      </c>
      <c r="B9" s="1" t="s">
        <v>169</v>
      </c>
      <c r="C9" s="1" t="s">
        <v>170</v>
      </c>
      <c r="D9" s="1" t="s">
        <v>448</v>
      </c>
      <c r="E9" s="2" t="str">
        <f>_xlfn.XLOOKUP(D9,Groups!J:J,Groups!C:C)</f>
        <v>CIS453_Group_01</v>
      </c>
      <c r="G9" s="1" t="s">
        <v>386</v>
      </c>
    </row>
    <row r="10" spans="1:10" ht="43.5" hidden="1" x14ac:dyDescent="0.35">
      <c r="A10" s="1" t="s">
        <v>118</v>
      </c>
      <c r="B10" s="1" t="s">
        <v>116</v>
      </c>
      <c r="C10" s="1" t="s">
        <v>117</v>
      </c>
      <c r="D10" s="1" t="s">
        <v>466</v>
      </c>
      <c r="E10" s="2" t="str">
        <f>_xlfn.XLOOKUP(D10,Groups!J:J,Groups!C:C)</f>
        <v>CIS453_Group_01</v>
      </c>
      <c r="F10" s="1">
        <v>1</v>
      </c>
      <c r="G10" s="1" t="s">
        <v>378</v>
      </c>
      <c r="H10" s="1" t="b">
        <v>0</v>
      </c>
      <c r="I10" s="1">
        <v>1</v>
      </c>
      <c r="J10" s="1">
        <v>1</v>
      </c>
    </row>
    <row r="11" spans="1:10" ht="29" hidden="1" x14ac:dyDescent="0.35">
      <c r="A11" s="1" t="s">
        <v>118</v>
      </c>
      <c r="B11" s="1" t="s">
        <v>116</v>
      </c>
      <c r="C11" s="1" t="s">
        <v>117</v>
      </c>
      <c r="D11" s="1" t="s">
        <v>466</v>
      </c>
      <c r="E11" s="2" t="str">
        <f>_xlfn.XLOOKUP(D11,Groups!J:J,Groups!C:C)</f>
        <v>CIS453_Group_01</v>
      </c>
      <c r="F11" s="1">
        <v>2</v>
      </c>
      <c r="G11" s="1" t="s">
        <v>379</v>
      </c>
      <c r="H11" s="1" t="s">
        <v>380</v>
      </c>
      <c r="I11" s="1">
        <v>0</v>
      </c>
    </row>
    <row r="12" spans="1:10" ht="29" hidden="1" x14ac:dyDescent="0.35">
      <c r="A12" s="1" t="s">
        <v>118</v>
      </c>
      <c r="B12" s="1" t="s">
        <v>116</v>
      </c>
      <c r="C12" s="1" t="s">
        <v>117</v>
      </c>
      <c r="D12" s="1" t="s">
        <v>466</v>
      </c>
      <c r="E12" s="2" t="str">
        <f>_xlfn.XLOOKUP(D12,Groups!J:J,Groups!C:C)</f>
        <v>CIS453_Group_01</v>
      </c>
      <c r="F12" s="1">
        <v>3</v>
      </c>
      <c r="G12" s="1" t="s">
        <v>381</v>
      </c>
      <c r="H12" s="1" t="s">
        <v>380</v>
      </c>
      <c r="I12" s="1">
        <v>0</v>
      </c>
    </row>
    <row r="13" spans="1:10" ht="43.5" hidden="1" x14ac:dyDescent="0.35">
      <c r="A13" s="1" t="s">
        <v>118</v>
      </c>
      <c r="B13" s="1" t="s">
        <v>116</v>
      </c>
      <c r="C13" s="1" t="s">
        <v>117</v>
      </c>
      <c r="D13" s="1" t="s">
        <v>466</v>
      </c>
      <c r="E13" s="2" t="str">
        <f>_xlfn.XLOOKUP(D13,Groups!J:J,Groups!C:C)</f>
        <v>CIS453_Group_01</v>
      </c>
      <c r="F13" s="1">
        <v>4</v>
      </c>
      <c r="G13" s="1" t="s">
        <v>382</v>
      </c>
      <c r="H13" s="1" t="s">
        <v>380</v>
      </c>
      <c r="I13" s="1">
        <v>0</v>
      </c>
    </row>
    <row r="14" spans="1:10" ht="43.5" hidden="1" x14ac:dyDescent="0.35">
      <c r="A14" s="1" t="s">
        <v>118</v>
      </c>
      <c r="B14" s="1" t="s">
        <v>116</v>
      </c>
      <c r="C14" s="1" t="s">
        <v>117</v>
      </c>
      <c r="D14" s="1" t="s">
        <v>466</v>
      </c>
      <c r="E14" s="2" t="str">
        <f>_xlfn.XLOOKUP(D14,Groups!J:J,Groups!C:C)</f>
        <v>CIS453_Group_01</v>
      </c>
      <c r="F14" s="1">
        <v>5</v>
      </c>
      <c r="G14" s="1" t="s">
        <v>383</v>
      </c>
      <c r="H14" s="1" t="s">
        <v>380</v>
      </c>
      <c r="I14" s="1">
        <v>0</v>
      </c>
    </row>
    <row r="15" spans="1:10" ht="43.5" hidden="1" x14ac:dyDescent="0.35">
      <c r="A15" s="1" t="s">
        <v>118</v>
      </c>
      <c r="B15" s="1" t="s">
        <v>116</v>
      </c>
      <c r="C15" s="1" t="s">
        <v>117</v>
      </c>
      <c r="D15" s="1" t="s">
        <v>466</v>
      </c>
      <c r="E15" s="2" t="str">
        <f>_xlfn.XLOOKUP(D15,Groups!J:J,Groups!C:C)</f>
        <v>CIS453_Group_01</v>
      </c>
      <c r="F15" s="1">
        <v>6</v>
      </c>
      <c r="G15" s="1" t="s">
        <v>384</v>
      </c>
      <c r="H15" s="1" t="s">
        <v>380</v>
      </c>
      <c r="I15" s="1">
        <v>0</v>
      </c>
    </row>
    <row r="16" spans="1:10" hidden="1" x14ac:dyDescent="0.35">
      <c r="A16" s="1" t="s">
        <v>118</v>
      </c>
      <c r="B16" s="1" t="s">
        <v>116</v>
      </c>
      <c r="C16" s="1" t="s">
        <v>117</v>
      </c>
      <c r="D16" s="1" t="s">
        <v>466</v>
      </c>
      <c r="E16" s="2" t="str">
        <f>_xlfn.XLOOKUP(D16,Groups!J:J,Groups!C:C)</f>
        <v>CIS453_Group_01</v>
      </c>
      <c r="F16" s="1">
        <v>7</v>
      </c>
      <c r="G16" s="1" t="s">
        <v>385</v>
      </c>
      <c r="H16" s="1" t="s">
        <v>467</v>
      </c>
      <c r="I16" s="1">
        <v>0</v>
      </c>
    </row>
    <row r="17" spans="1:10" hidden="1" x14ac:dyDescent="0.35">
      <c r="A17" s="1" t="s">
        <v>118</v>
      </c>
      <c r="B17" s="1" t="s">
        <v>116</v>
      </c>
      <c r="C17" s="1" t="s">
        <v>117</v>
      </c>
      <c r="D17" s="1" t="s">
        <v>466</v>
      </c>
      <c r="E17" s="2" t="str">
        <f>_xlfn.XLOOKUP(D17,Groups!J:J,Groups!C:C)</f>
        <v>CIS453_Group_01</v>
      </c>
      <c r="G17" s="1" t="s">
        <v>386</v>
      </c>
    </row>
    <row r="18" spans="1:10" ht="43.5" hidden="1" x14ac:dyDescent="0.35">
      <c r="A18" s="1" t="s">
        <v>92</v>
      </c>
      <c r="B18" s="1" t="s">
        <v>90</v>
      </c>
      <c r="C18" s="1" t="s">
        <v>91</v>
      </c>
      <c r="D18" s="1" t="s">
        <v>428</v>
      </c>
      <c r="E18" s="3" t="str">
        <f>_xlfn.XLOOKUP(D18,Groups!J:J,Groups!C:C)</f>
        <v>CIS453_Group_02</v>
      </c>
      <c r="F18" s="1">
        <v>1</v>
      </c>
      <c r="G18" s="1" t="s">
        <v>378</v>
      </c>
      <c r="H18" s="1" t="b">
        <v>0</v>
      </c>
      <c r="I18" s="1">
        <v>1</v>
      </c>
      <c r="J18" s="1">
        <v>1</v>
      </c>
    </row>
    <row r="19" spans="1:10" ht="29" hidden="1" x14ac:dyDescent="0.35">
      <c r="A19" s="1" t="s">
        <v>92</v>
      </c>
      <c r="B19" s="1" t="s">
        <v>90</v>
      </c>
      <c r="C19" s="1" t="s">
        <v>91</v>
      </c>
      <c r="D19" s="1" t="s">
        <v>428</v>
      </c>
      <c r="E19" s="3" t="str">
        <f>_xlfn.XLOOKUP(D19,Groups!J:J,Groups!C:C)</f>
        <v>CIS453_Group_02</v>
      </c>
      <c r="F19" s="1">
        <v>2</v>
      </c>
      <c r="G19" s="1" t="s">
        <v>379</v>
      </c>
      <c r="H19" s="1" t="s">
        <v>429</v>
      </c>
      <c r="I19" s="1">
        <v>0</v>
      </c>
    </row>
    <row r="20" spans="1:10" ht="29" hidden="1" x14ac:dyDescent="0.35">
      <c r="A20" s="1" t="s">
        <v>92</v>
      </c>
      <c r="B20" s="1" t="s">
        <v>90</v>
      </c>
      <c r="C20" s="1" t="s">
        <v>91</v>
      </c>
      <c r="D20" s="1" t="s">
        <v>428</v>
      </c>
      <c r="E20" s="3" t="str">
        <f>_xlfn.XLOOKUP(D20,Groups!J:J,Groups!C:C)</f>
        <v>CIS453_Group_02</v>
      </c>
      <c r="F20" s="1">
        <v>3</v>
      </c>
      <c r="G20" s="1" t="s">
        <v>381</v>
      </c>
      <c r="H20" s="1" t="s">
        <v>426</v>
      </c>
      <c r="I20" s="1">
        <v>0</v>
      </c>
    </row>
    <row r="21" spans="1:10" ht="43.5" hidden="1" x14ac:dyDescent="0.35">
      <c r="A21" s="1" t="s">
        <v>92</v>
      </c>
      <c r="B21" s="1" t="s">
        <v>90</v>
      </c>
      <c r="C21" s="1" t="s">
        <v>91</v>
      </c>
      <c r="D21" s="1" t="s">
        <v>428</v>
      </c>
      <c r="E21" s="3" t="str">
        <f>_xlfn.XLOOKUP(D21,Groups!J:J,Groups!C:C)</f>
        <v>CIS453_Group_02</v>
      </c>
      <c r="F21" s="1">
        <v>4</v>
      </c>
      <c r="G21" s="1" t="s">
        <v>382</v>
      </c>
      <c r="H21" s="1" t="s">
        <v>426</v>
      </c>
      <c r="I21" s="1">
        <v>0</v>
      </c>
    </row>
    <row r="22" spans="1:10" ht="43.5" hidden="1" x14ac:dyDescent="0.35">
      <c r="A22" s="1" t="s">
        <v>92</v>
      </c>
      <c r="B22" s="1" t="s">
        <v>90</v>
      </c>
      <c r="C22" s="1" t="s">
        <v>91</v>
      </c>
      <c r="D22" s="1" t="s">
        <v>428</v>
      </c>
      <c r="E22" s="3" t="str">
        <f>_xlfn.XLOOKUP(D22,Groups!J:J,Groups!C:C)</f>
        <v>CIS453_Group_02</v>
      </c>
      <c r="F22" s="1">
        <v>5</v>
      </c>
      <c r="G22" s="1" t="s">
        <v>383</v>
      </c>
      <c r="H22" s="1" t="s">
        <v>430</v>
      </c>
      <c r="I22" s="1">
        <v>0</v>
      </c>
    </row>
    <row r="23" spans="1:10" ht="43.5" hidden="1" x14ac:dyDescent="0.35">
      <c r="A23" s="1" t="s">
        <v>92</v>
      </c>
      <c r="B23" s="1" t="s">
        <v>90</v>
      </c>
      <c r="C23" s="1" t="s">
        <v>91</v>
      </c>
      <c r="D23" s="1" t="s">
        <v>428</v>
      </c>
      <c r="E23" s="3" t="str">
        <f>_xlfn.XLOOKUP(D23,Groups!J:J,Groups!C:C)</f>
        <v>CIS453_Group_02</v>
      </c>
      <c r="F23" s="1">
        <v>6</v>
      </c>
      <c r="G23" s="1" t="s">
        <v>384</v>
      </c>
      <c r="H23" s="1" t="s">
        <v>430</v>
      </c>
      <c r="I23" s="1">
        <v>0</v>
      </c>
    </row>
    <row r="24" spans="1:10" ht="87" hidden="1" x14ac:dyDescent="0.35">
      <c r="A24" s="1" t="s">
        <v>92</v>
      </c>
      <c r="B24" s="1" t="s">
        <v>90</v>
      </c>
      <c r="C24" s="1" t="s">
        <v>91</v>
      </c>
      <c r="D24" s="1" t="s">
        <v>428</v>
      </c>
      <c r="E24" s="3" t="str">
        <f>_xlfn.XLOOKUP(D24,Groups!J:J,Groups!C:C)</f>
        <v>CIS453_Group_02</v>
      </c>
      <c r="F24" s="1">
        <v>7</v>
      </c>
      <c r="G24" s="1" t="s">
        <v>385</v>
      </c>
      <c r="H24" s="1" t="s">
        <v>431</v>
      </c>
      <c r="I24" s="1">
        <v>0</v>
      </c>
    </row>
    <row r="25" spans="1:10" ht="29" hidden="1" x14ac:dyDescent="0.35">
      <c r="A25" s="1" t="s">
        <v>92</v>
      </c>
      <c r="B25" s="1" t="s">
        <v>90</v>
      </c>
      <c r="C25" s="1" t="s">
        <v>91</v>
      </c>
      <c r="D25" s="1" t="s">
        <v>428</v>
      </c>
      <c r="E25" s="3" t="str">
        <f>_xlfn.XLOOKUP(D25,Groups!J:J,Groups!C:C)</f>
        <v>CIS453_Group_02</v>
      </c>
      <c r="G25" s="1" t="s">
        <v>386</v>
      </c>
    </row>
    <row r="26" spans="1:10" ht="43.5" hidden="1" x14ac:dyDescent="0.35">
      <c r="A26" s="1" t="s">
        <v>196</v>
      </c>
      <c r="B26" s="1" t="s">
        <v>194</v>
      </c>
      <c r="C26" s="1" t="s">
        <v>195</v>
      </c>
      <c r="D26" s="1" t="s">
        <v>437</v>
      </c>
      <c r="E26" s="3" t="str">
        <f>_xlfn.XLOOKUP(D26,Groups!J:J,Groups!C:C)</f>
        <v>CIS453_Group_02</v>
      </c>
      <c r="F26" s="1">
        <v>1</v>
      </c>
      <c r="G26" s="1" t="s">
        <v>378</v>
      </c>
      <c r="H26" s="1" t="b">
        <v>1</v>
      </c>
      <c r="I26" s="1">
        <v>1</v>
      </c>
      <c r="J26" s="1">
        <v>0</v>
      </c>
    </row>
    <row r="27" spans="1:10" ht="29" hidden="1" x14ac:dyDescent="0.35">
      <c r="A27" s="1" t="s">
        <v>196</v>
      </c>
      <c r="B27" s="1" t="s">
        <v>194</v>
      </c>
      <c r="C27" s="1" t="s">
        <v>195</v>
      </c>
      <c r="D27" s="1" t="s">
        <v>437</v>
      </c>
      <c r="E27" s="3" t="str">
        <f>_xlfn.XLOOKUP(D27,Groups!J:J,Groups!C:C)</f>
        <v>CIS453_Group_02</v>
      </c>
      <c r="F27" s="1">
        <v>2</v>
      </c>
      <c r="G27" s="1" t="s">
        <v>379</v>
      </c>
      <c r="H27" s="1" t="s">
        <v>380</v>
      </c>
      <c r="I27" s="1">
        <v>0</v>
      </c>
    </row>
    <row r="28" spans="1:10" ht="29" hidden="1" x14ac:dyDescent="0.35">
      <c r="A28" s="1" t="s">
        <v>196</v>
      </c>
      <c r="B28" s="1" t="s">
        <v>194</v>
      </c>
      <c r="C28" s="1" t="s">
        <v>195</v>
      </c>
      <c r="D28" s="1" t="s">
        <v>437</v>
      </c>
      <c r="E28" s="3" t="str">
        <f>_xlfn.XLOOKUP(D28,Groups!J:J,Groups!C:C)</f>
        <v>CIS453_Group_02</v>
      </c>
      <c r="F28" s="1">
        <v>3</v>
      </c>
      <c r="G28" s="1" t="s">
        <v>381</v>
      </c>
      <c r="H28" s="1" t="s">
        <v>380</v>
      </c>
      <c r="I28" s="1">
        <v>0</v>
      </c>
    </row>
    <row r="29" spans="1:10" ht="43.5" hidden="1" x14ac:dyDescent="0.35">
      <c r="A29" s="1" t="s">
        <v>196</v>
      </c>
      <c r="B29" s="1" t="s">
        <v>194</v>
      </c>
      <c r="C29" s="1" t="s">
        <v>195</v>
      </c>
      <c r="D29" s="1" t="s">
        <v>437</v>
      </c>
      <c r="E29" s="3" t="str">
        <f>_xlfn.XLOOKUP(D29,Groups!J:J,Groups!C:C)</f>
        <v>CIS453_Group_02</v>
      </c>
      <c r="F29" s="1">
        <v>4</v>
      </c>
      <c r="G29" s="1" t="s">
        <v>382</v>
      </c>
      <c r="H29" s="1" t="s">
        <v>380</v>
      </c>
      <c r="I29" s="1">
        <v>0</v>
      </c>
    </row>
    <row r="30" spans="1:10" ht="43.5" hidden="1" x14ac:dyDescent="0.35">
      <c r="A30" s="1" t="s">
        <v>196</v>
      </c>
      <c r="B30" s="1" t="s">
        <v>194</v>
      </c>
      <c r="C30" s="1" t="s">
        <v>195</v>
      </c>
      <c r="D30" s="1" t="s">
        <v>437</v>
      </c>
      <c r="E30" s="3" t="str">
        <f>_xlfn.XLOOKUP(D30,Groups!J:J,Groups!C:C)</f>
        <v>CIS453_Group_02</v>
      </c>
      <c r="F30" s="1">
        <v>5</v>
      </c>
      <c r="G30" s="1" t="s">
        <v>383</v>
      </c>
      <c r="H30" s="1" t="s">
        <v>380</v>
      </c>
      <c r="I30" s="1">
        <v>0</v>
      </c>
    </row>
    <row r="31" spans="1:10" ht="43.5" hidden="1" x14ac:dyDescent="0.35">
      <c r="A31" s="1" t="s">
        <v>196</v>
      </c>
      <c r="B31" s="1" t="s">
        <v>194</v>
      </c>
      <c r="C31" s="1" t="s">
        <v>195</v>
      </c>
      <c r="D31" s="1" t="s">
        <v>437</v>
      </c>
      <c r="E31" s="3" t="str">
        <f>_xlfn.XLOOKUP(D31,Groups!J:J,Groups!C:C)</f>
        <v>CIS453_Group_02</v>
      </c>
      <c r="F31" s="1">
        <v>6</v>
      </c>
      <c r="G31" s="1" t="s">
        <v>384</v>
      </c>
      <c r="H31" s="1" t="s">
        <v>380</v>
      </c>
      <c r="I31" s="1">
        <v>0</v>
      </c>
    </row>
    <row r="32" spans="1:10" hidden="1" x14ac:dyDescent="0.35">
      <c r="A32" s="1" t="s">
        <v>196</v>
      </c>
      <c r="B32" s="1" t="s">
        <v>194</v>
      </c>
      <c r="C32" s="1" t="s">
        <v>195</v>
      </c>
      <c r="D32" s="1" t="s">
        <v>437</v>
      </c>
      <c r="E32" s="3" t="str">
        <f>_xlfn.XLOOKUP(D32,Groups!J:J,Groups!C:C)</f>
        <v>CIS453_Group_02</v>
      </c>
      <c r="F32" s="1">
        <v>7</v>
      </c>
      <c r="G32" s="1" t="s">
        <v>385</v>
      </c>
      <c r="H32" s="1" t="s">
        <v>380</v>
      </c>
      <c r="I32" s="1">
        <v>0</v>
      </c>
    </row>
    <row r="33" spans="1:10" hidden="1" x14ac:dyDescent="0.35">
      <c r="A33" s="1" t="s">
        <v>196</v>
      </c>
      <c r="B33" s="1" t="s">
        <v>194</v>
      </c>
      <c r="C33" s="1" t="s">
        <v>195</v>
      </c>
      <c r="D33" s="1" t="s">
        <v>437</v>
      </c>
      <c r="E33" s="3" t="str">
        <f>_xlfn.XLOOKUP(D33,Groups!J:J,Groups!C:C)</f>
        <v>CIS453_Group_02</v>
      </c>
      <c r="G33" s="1" t="s">
        <v>386</v>
      </c>
    </row>
    <row r="34" spans="1:10" ht="43.5" hidden="1" x14ac:dyDescent="0.35">
      <c r="A34" s="1" t="s">
        <v>199</v>
      </c>
      <c r="B34" s="1" t="s">
        <v>197</v>
      </c>
      <c r="C34" s="1" t="s">
        <v>198</v>
      </c>
      <c r="D34" s="1" t="s">
        <v>442</v>
      </c>
      <c r="E34" s="3" t="str">
        <f>_xlfn.XLOOKUP(D34,Groups!J:J,Groups!C:C)</f>
        <v>CIS453_Group_02</v>
      </c>
      <c r="F34" s="1">
        <v>1</v>
      </c>
      <c r="G34" s="1" t="s">
        <v>378</v>
      </c>
      <c r="H34" s="1" t="b">
        <v>0</v>
      </c>
      <c r="I34" s="1">
        <v>1</v>
      </c>
      <c r="J34" s="1">
        <v>1</v>
      </c>
    </row>
    <row r="35" spans="1:10" ht="29" hidden="1" x14ac:dyDescent="0.35">
      <c r="A35" s="1" t="s">
        <v>199</v>
      </c>
      <c r="B35" s="1" t="s">
        <v>197</v>
      </c>
      <c r="C35" s="1" t="s">
        <v>198</v>
      </c>
      <c r="D35" s="1" t="s">
        <v>442</v>
      </c>
      <c r="E35" s="3" t="str">
        <f>_xlfn.XLOOKUP(D35,Groups!J:J,Groups!C:C)</f>
        <v>CIS453_Group_02</v>
      </c>
      <c r="F35" s="1">
        <v>2</v>
      </c>
      <c r="G35" s="1" t="s">
        <v>379</v>
      </c>
      <c r="H35" s="1" t="s">
        <v>443</v>
      </c>
      <c r="I35" s="1">
        <v>0</v>
      </c>
    </row>
    <row r="36" spans="1:10" ht="29" hidden="1" x14ac:dyDescent="0.35">
      <c r="A36" s="1" t="s">
        <v>199</v>
      </c>
      <c r="B36" s="1" t="s">
        <v>197</v>
      </c>
      <c r="C36" s="1" t="s">
        <v>198</v>
      </c>
      <c r="D36" s="1" t="s">
        <v>442</v>
      </c>
      <c r="E36" s="3" t="str">
        <f>_xlfn.XLOOKUP(D36,Groups!J:J,Groups!C:C)</f>
        <v>CIS453_Group_02</v>
      </c>
      <c r="F36" s="1">
        <v>3</v>
      </c>
      <c r="G36" s="1" t="s">
        <v>381</v>
      </c>
      <c r="H36" s="1" t="s">
        <v>388</v>
      </c>
      <c r="I36" s="1">
        <v>0</v>
      </c>
    </row>
    <row r="37" spans="1:10" ht="43.5" hidden="1" x14ac:dyDescent="0.35">
      <c r="A37" s="1" t="s">
        <v>199</v>
      </c>
      <c r="B37" s="1" t="s">
        <v>197</v>
      </c>
      <c r="C37" s="1" t="s">
        <v>198</v>
      </c>
      <c r="D37" s="1" t="s">
        <v>442</v>
      </c>
      <c r="E37" s="3" t="str">
        <f>_xlfn.XLOOKUP(D37,Groups!J:J,Groups!C:C)</f>
        <v>CIS453_Group_02</v>
      </c>
      <c r="F37" s="1">
        <v>4</v>
      </c>
      <c r="G37" s="1" t="s">
        <v>382</v>
      </c>
      <c r="H37" s="1" t="s">
        <v>388</v>
      </c>
      <c r="I37" s="1">
        <v>0</v>
      </c>
    </row>
    <row r="38" spans="1:10" ht="43.5" hidden="1" x14ac:dyDescent="0.35">
      <c r="A38" s="1" t="s">
        <v>199</v>
      </c>
      <c r="B38" s="1" t="s">
        <v>197</v>
      </c>
      <c r="C38" s="1" t="s">
        <v>198</v>
      </c>
      <c r="D38" s="1" t="s">
        <v>442</v>
      </c>
      <c r="E38" s="3" t="str">
        <f>_xlfn.XLOOKUP(D38,Groups!J:J,Groups!C:C)</f>
        <v>CIS453_Group_02</v>
      </c>
      <c r="F38" s="1">
        <v>5</v>
      </c>
      <c r="G38" s="1" t="s">
        <v>383</v>
      </c>
      <c r="H38" s="1" t="s">
        <v>444</v>
      </c>
      <c r="I38" s="1">
        <v>0</v>
      </c>
    </row>
    <row r="39" spans="1:10" ht="43.5" hidden="1" x14ac:dyDescent="0.35">
      <c r="A39" s="1" t="s">
        <v>199</v>
      </c>
      <c r="B39" s="1" t="s">
        <v>197</v>
      </c>
      <c r="C39" s="1" t="s">
        <v>198</v>
      </c>
      <c r="D39" s="1" t="s">
        <v>442</v>
      </c>
      <c r="E39" s="3" t="str">
        <f>_xlfn.XLOOKUP(D39,Groups!J:J,Groups!C:C)</f>
        <v>CIS453_Group_02</v>
      </c>
      <c r="F39" s="1">
        <v>6</v>
      </c>
      <c r="G39" s="1" t="s">
        <v>384</v>
      </c>
      <c r="H39" s="1" t="s">
        <v>444</v>
      </c>
      <c r="I39" s="1">
        <v>0</v>
      </c>
    </row>
    <row r="40" spans="1:10" ht="43.5" hidden="1" x14ac:dyDescent="0.35">
      <c r="A40" s="1" t="s">
        <v>199</v>
      </c>
      <c r="B40" s="1" t="s">
        <v>197</v>
      </c>
      <c r="C40" s="1" t="s">
        <v>198</v>
      </c>
      <c r="D40" s="1" t="s">
        <v>442</v>
      </c>
      <c r="E40" s="3" t="str">
        <f>_xlfn.XLOOKUP(D40,Groups!J:J,Groups!C:C)</f>
        <v>CIS453_Group_02</v>
      </c>
      <c r="F40" s="1">
        <v>7</v>
      </c>
      <c r="G40" s="1" t="s">
        <v>385</v>
      </c>
      <c r="H40" s="1" t="s">
        <v>445</v>
      </c>
      <c r="I40" s="1">
        <v>0</v>
      </c>
    </row>
    <row r="41" spans="1:10" hidden="1" x14ac:dyDescent="0.35">
      <c r="A41" s="1" t="s">
        <v>199</v>
      </c>
      <c r="B41" s="1" t="s">
        <v>197</v>
      </c>
      <c r="C41" s="1" t="s">
        <v>198</v>
      </c>
      <c r="D41" s="1" t="s">
        <v>442</v>
      </c>
      <c r="E41" s="3" t="str">
        <f>_xlfn.XLOOKUP(D41,Groups!J:J,Groups!C:C)</f>
        <v>CIS453_Group_02</v>
      </c>
      <c r="G41" s="1" t="s">
        <v>386</v>
      </c>
    </row>
    <row r="42" spans="1:10" ht="43.5" hidden="1" x14ac:dyDescent="0.35">
      <c r="A42" s="1" t="s">
        <v>176</v>
      </c>
      <c r="B42" s="1" t="s">
        <v>174</v>
      </c>
      <c r="C42" s="1" t="s">
        <v>175</v>
      </c>
      <c r="D42" s="1" t="s">
        <v>443</v>
      </c>
      <c r="E42" s="3" t="str">
        <f>_xlfn.XLOOKUP(D42,Groups!J:J,Groups!C:C)</f>
        <v>CIS453_Group_02</v>
      </c>
      <c r="F42" s="1">
        <v>1</v>
      </c>
      <c r="G42" s="1" t="s">
        <v>378</v>
      </c>
      <c r="H42" s="1" t="b">
        <v>1</v>
      </c>
      <c r="I42" s="1">
        <v>1</v>
      </c>
      <c r="J42" s="1">
        <v>0</v>
      </c>
    </row>
    <row r="43" spans="1:10" ht="29" hidden="1" x14ac:dyDescent="0.35">
      <c r="A43" s="1" t="s">
        <v>176</v>
      </c>
      <c r="B43" s="1" t="s">
        <v>174</v>
      </c>
      <c r="C43" s="1" t="s">
        <v>175</v>
      </c>
      <c r="D43" s="1" t="s">
        <v>443</v>
      </c>
      <c r="E43" s="3" t="str">
        <f>_xlfn.XLOOKUP(D43,Groups!J:J,Groups!C:C)</f>
        <v>CIS453_Group_02</v>
      </c>
      <c r="F43" s="1">
        <v>2</v>
      </c>
      <c r="G43" s="1" t="s">
        <v>379</v>
      </c>
      <c r="H43" s="1" t="s">
        <v>380</v>
      </c>
      <c r="I43" s="1">
        <v>0</v>
      </c>
    </row>
    <row r="44" spans="1:10" ht="29" hidden="1" x14ac:dyDescent="0.35">
      <c r="A44" s="1" t="s">
        <v>176</v>
      </c>
      <c r="B44" s="1" t="s">
        <v>174</v>
      </c>
      <c r="C44" s="1" t="s">
        <v>175</v>
      </c>
      <c r="D44" s="1" t="s">
        <v>443</v>
      </c>
      <c r="E44" s="3" t="str">
        <f>_xlfn.XLOOKUP(D44,Groups!J:J,Groups!C:C)</f>
        <v>CIS453_Group_02</v>
      </c>
      <c r="F44" s="1">
        <v>3</v>
      </c>
      <c r="G44" s="1" t="s">
        <v>381</v>
      </c>
      <c r="H44" s="1" t="s">
        <v>380</v>
      </c>
      <c r="I44" s="1">
        <v>0</v>
      </c>
    </row>
    <row r="45" spans="1:10" ht="43.5" hidden="1" x14ac:dyDescent="0.35">
      <c r="A45" s="1" t="s">
        <v>176</v>
      </c>
      <c r="B45" s="1" t="s">
        <v>174</v>
      </c>
      <c r="C45" s="1" t="s">
        <v>175</v>
      </c>
      <c r="D45" s="1" t="s">
        <v>443</v>
      </c>
      <c r="E45" s="3" t="str">
        <f>_xlfn.XLOOKUP(D45,Groups!J:J,Groups!C:C)</f>
        <v>CIS453_Group_02</v>
      </c>
      <c r="F45" s="1">
        <v>4</v>
      </c>
      <c r="G45" s="1" t="s">
        <v>382</v>
      </c>
      <c r="H45" s="1" t="s">
        <v>380</v>
      </c>
      <c r="I45" s="1">
        <v>0</v>
      </c>
    </row>
    <row r="46" spans="1:10" ht="43.5" hidden="1" x14ac:dyDescent="0.35">
      <c r="A46" s="1" t="s">
        <v>176</v>
      </c>
      <c r="B46" s="1" t="s">
        <v>174</v>
      </c>
      <c r="C46" s="1" t="s">
        <v>175</v>
      </c>
      <c r="D46" s="1" t="s">
        <v>443</v>
      </c>
      <c r="E46" s="3" t="str">
        <f>_xlfn.XLOOKUP(D46,Groups!J:J,Groups!C:C)</f>
        <v>CIS453_Group_02</v>
      </c>
      <c r="F46" s="1">
        <v>5</v>
      </c>
      <c r="G46" s="1" t="s">
        <v>383</v>
      </c>
      <c r="H46" s="1" t="s">
        <v>380</v>
      </c>
      <c r="I46" s="1">
        <v>0</v>
      </c>
    </row>
    <row r="47" spans="1:10" ht="43.5" hidden="1" x14ac:dyDescent="0.35">
      <c r="A47" s="1" t="s">
        <v>176</v>
      </c>
      <c r="B47" s="1" t="s">
        <v>174</v>
      </c>
      <c r="C47" s="1" t="s">
        <v>175</v>
      </c>
      <c r="D47" s="1" t="s">
        <v>443</v>
      </c>
      <c r="E47" s="3" t="str">
        <f>_xlfn.XLOOKUP(D47,Groups!J:J,Groups!C:C)</f>
        <v>CIS453_Group_02</v>
      </c>
      <c r="F47" s="1">
        <v>6</v>
      </c>
      <c r="G47" s="1" t="s">
        <v>384</v>
      </c>
      <c r="H47" s="1" t="s">
        <v>380</v>
      </c>
      <c r="I47" s="1">
        <v>0</v>
      </c>
    </row>
    <row r="48" spans="1:10" ht="29" hidden="1" x14ac:dyDescent="0.35">
      <c r="A48" s="1" t="s">
        <v>176</v>
      </c>
      <c r="B48" s="1" t="s">
        <v>174</v>
      </c>
      <c r="C48" s="1" t="s">
        <v>175</v>
      </c>
      <c r="D48" s="1" t="s">
        <v>443</v>
      </c>
      <c r="E48" s="3" t="str">
        <f>_xlfn.XLOOKUP(D48,Groups!J:J,Groups!C:C)</f>
        <v>CIS453_Group_02</v>
      </c>
      <c r="F48" s="1">
        <v>7</v>
      </c>
      <c r="G48" s="1" t="s">
        <v>385</v>
      </c>
      <c r="H48" s="1" t="s">
        <v>380</v>
      </c>
      <c r="I48" s="1">
        <v>0</v>
      </c>
    </row>
    <row r="49" spans="1:10" ht="29" hidden="1" x14ac:dyDescent="0.35">
      <c r="A49" s="1" t="s">
        <v>176</v>
      </c>
      <c r="B49" s="1" t="s">
        <v>174</v>
      </c>
      <c r="C49" s="1" t="s">
        <v>175</v>
      </c>
      <c r="D49" s="1" t="s">
        <v>443</v>
      </c>
      <c r="E49" s="3" t="str">
        <f>_xlfn.XLOOKUP(D49,Groups!J:J,Groups!C:C)</f>
        <v>CIS453_Group_02</v>
      </c>
      <c r="G49" s="1" t="s">
        <v>386</v>
      </c>
    </row>
    <row r="50" spans="1:10" ht="43.5" hidden="1" x14ac:dyDescent="0.35">
      <c r="A50" s="1" t="s">
        <v>157</v>
      </c>
      <c r="B50" s="1" t="s">
        <v>155</v>
      </c>
      <c r="C50" s="1" t="s">
        <v>156</v>
      </c>
      <c r="D50" s="1" t="s">
        <v>417</v>
      </c>
      <c r="E50" s="2" t="str">
        <f>_xlfn.XLOOKUP(D50,Groups!J:J,Groups!C:C)</f>
        <v>CIS453_Group_03</v>
      </c>
      <c r="F50" s="1">
        <v>1</v>
      </c>
      <c r="G50" s="1" t="s">
        <v>378</v>
      </c>
      <c r="H50" s="1" t="b">
        <v>0</v>
      </c>
      <c r="I50" s="1">
        <v>1</v>
      </c>
      <c r="J50" s="1">
        <v>1</v>
      </c>
    </row>
    <row r="51" spans="1:10" ht="29" hidden="1" x14ac:dyDescent="0.35">
      <c r="A51" s="1" t="s">
        <v>157</v>
      </c>
      <c r="B51" s="1" t="s">
        <v>155</v>
      </c>
      <c r="C51" s="1" t="s">
        <v>156</v>
      </c>
      <c r="D51" s="1" t="s">
        <v>417</v>
      </c>
      <c r="E51" s="2" t="str">
        <f>_xlfn.XLOOKUP(D51,Groups!J:J,Groups!C:C)</f>
        <v>CIS453_Group_03</v>
      </c>
      <c r="F51" s="1">
        <v>2</v>
      </c>
      <c r="G51" s="1" t="s">
        <v>379</v>
      </c>
      <c r="H51" s="1" t="s">
        <v>388</v>
      </c>
      <c r="I51" s="1">
        <v>0</v>
      </c>
    </row>
    <row r="52" spans="1:10" ht="29" hidden="1" x14ac:dyDescent="0.35">
      <c r="A52" s="1" t="s">
        <v>157</v>
      </c>
      <c r="B52" s="1" t="s">
        <v>155</v>
      </c>
      <c r="C52" s="1" t="s">
        <v>156</v>
      </c>
      <c r="D52" s="1" t="s">
        <v>417</v>
      </c>
      <c r="E52" s="2" t="str">
        <f>_xlfn.XLOOKUP(D52,Groups!J:J,Groups!C:C)</f>
        <v>CIS453_Group_03</v>
      </c>
      <c r="F52" s="1">
        <v>3</v>
      </c>
      <c r="G52" s="1" t="s">
        <v>381</v>
      </c>
      <c r="H52" s="1" t="s">
        <v>388</v>
      </c>
      <c r="I52" s="1">
        <v>0</v>
      </c>
    </row>
    <row r="53" spans="1:10" ht="43.5" hidden="1" x14ac:dyDescent="0.35">
      <c r="A53" s="1" t="s">
        <v>157</v>
      </c>
      <c r="B53" s="1" t="s">
        <v>155</v>
      </c>
      <c r="C53" s="1" t="s">
        <v>156</v>
      </c>
      <c r="D53" s="1" t="s">
        <v>417</v>
      </c>
      <c r="E53" s="2" t="str">
        <f>_xlfn.XLOOKUP(D53,Groups!J:J,Groups!C:C)</f>
        <v>CIS453_Group_03</v>
      </c>
      <c r="F53" s="1">
        <v>4</v>
      </c>
      <c r="G53" s="1" t="s">
        <v>382</v>
      </c>
      <c r="H53" s="1" t="s">
        <v>388</v>
      </c>
      <c r="I53" s="1">
        <v>0</v>
      </c>
    </row>
    <row r="54" spans="1:10" ht="43.5" hidden="1" x14ac:dyDescent="0.35">
      <c r="A54" s="1" t="s">
        <v>157</v>
      </c>
      <c r="B54" s="1" t="s">
        <v>155</v>
      </c>
      <c r="C54" s="1" t="s">
        <v>156</v>
      </c>
      <c r="D54" s="1" t="s">
        <v>417</v>
      </c>
      <c r="E54" s="2" t="str">
        <f>_xlfn.XLOOKUP(D54,Groups!J:J,Groups!C:C)</f>
        <v>CIS453_Group_03</v>
      </c>
      <c r="F54" s="1">
        <v>5</v>
      </c>
      <c r="G54" s="1" t="s">
        <v>383</v>
      </c>
      <c r="H54" s="1" t="s">
        <v>388</v>
      </c>
      <c r="I54" s="1">
        <v>0</v>
      </c>
    </row>
    <row r="55" spans="1:10" ht="43.5" hidden="1" x14ac:dyDescent="0.35">
      <c r="A55" s="1" t="s">
        <v>157</v>
      </c>
      <c r="B55" s="1" t="s">
        <v>155</v>
      </c>
      <c r="C55" s="1" t="s">
        <v>156</v>
      </c>
      <c r="D55" s="1" t="s">
        <v>417</v>
      </c>
      <c r="E55" s="2" t="str">
        <f>_xlfn.XLOOKUP(D55,Groups!J:J,Groups!C:C)</f>
        <v>CIS453_Group_03</v>
      </c>
      <c r="F55" s="1">
        <v>6</v>
      </c>
      <c r="G55" s="1" t="s">
        <v>384</v>
      </c>
      <c r="H55" s="1" t="s">
        <v>388</v>
      </c>
      <c r="I55" s="1">
        <v>0</v>
      </c>
    </row>
    <row r="56" spans="1:10" ht="29" hidden="1" x14ac:dyDescent="0.35">
      <c r="A56" s="1" t="s">
        <v>157</v>
      </c>
      <c r="B56" s="1" t="s">
        <v>155</v>
      </c>
      <c r="C56" s="1" t="s">
        <v>156</v>
      </c>
      <c r="D56" s="1" t="s">
        <v>417</v>
      </c>
      <c r="E56" s="2" t="str">
        <f>_xlfn.XLOOKUP(D56,Groups!J:J,Groups!C:C)</f>
        <v>CIS453_Group_03</v>
      </c>
      <c r="F56" s="1">
        <v>7</v>
      </c>
      <c r="G56" s="1" t="s">
        <v>385</v>
      </c>
      <c r="H56" s="1" t="s">
        <v>418</v>
      </c>
      <c r="I56" s="1">
        <v>0</v>
      </c>
    </row>
    <row r="57" spans="1:10" hidden="1" x14ac:dyDescent="0.35">
      <c r="A57" s="1" t="s">
        <v>157</v>
      </c>
      <c r="B57" s="1" t="s">
        <v>155</v>
      </c>
      <c r="C57" s="1" t="s">
        <v>156</v>
      </c>
      <c r="D57" s="1" t="s">
        <v>417</v>
      </c>
      <c r="E57" s="2" t="str">
        <f>_xlfn.XLOOKUP(D57,Groups!J:J,Groups!C:C)</f>
        <v>CIS453_Group_03</v>
      </c>
      <c r="G57" s="1" t="s">
        <v>386</v>
      </c>
    </row>
    <row r="58" spans="1:10" ht="43.5" hidden="1" x14ac:dyDescent="0.35">
      <c r="A58" s="1" t="s">
        <v>127</v>
      </c>
      <c r="B58" s="1" t="s">
        <v>125</v>
      </c>
      <c r="C58" s="1" t="s">
        <v>126</v>
      </c>
      <c r="D58" s="1" t="s">
        <v>424</v>
      </c>
      <c r="E58" s="2" t="str">
        <f>_xlfn.XLOOKUP(D58,Groups!J:J,Groups!C:C)</f>
        <v>CIS453_Group_03</v>
      </c>
      <c r="F58" s="1">
        <v>1</v>
      </c>
      <c r="G58" s="1" t="s">
        <v>378</v>
      </c>
      <c r="H58" s="1" t="b">
        <v>1</v>
      </c>
      <c r="I58" s="1">
        <v>1</v>
      </c>
      <c r="J58" s="1">
        <v>0</v>
      </c>
    </row>
    <row r="59" spans="1:10" ht="43.5" hidden="1" x14ac:dyDescent="0.35">
      <c r="A59" s="1" t="s">
        <v>127</v>
      </c>
      <c r="B59" s="1" t="s">
        <v>125</v>
      </c>
      <c r="C59" s="1" t="s">
        <v>126</v>
      </c>
      <c r="D59" s="1" t="s">
        <v>424</v>
      </c>
      <c r="E59" s="2" t="str">
        <f>_xlfn.XLOOKUP(D59,Groups!J:J,Groups!C:C)</f>
        <v>CIS453_Group_03</v>
      </c>
      <c r="F59" s="1">
        <v>2</v>
      </c>
      <c r="G59" s="1" t="s">
        <v>379</v>
      </c>
      <c r="H59" s="1" t="s">
        <v>425</v>
      </c>
      <c r="I59" s="1">
        <v>0</v>
      </c>
    </row>
    <row r="60" spans="1:10" ht="43.5" hidden="1" x14ac:dyDescent="0.35">
      <c r="A60" s="1" t="s">
        <v>127</v>
      </c>
      <c r="B60" s="1" t="s">
        <v>125</v>
      </c>
      <c r="C60" s="1" t="s">
        <v>126</v>
      </c>
      <c r="D60" s="1" t="s">
        <v>424</v>
      </c>
      <c r="E60" s="2" t="str">
        <f>_xlfn.XLOOKUP(D60,Groups!J:J,Groups!C:C)</f>
        <v>CIS453_Group_03</v>
      </c>
      <c r="F60" s="1">
        <v>3</v>
      </c>
      <c r="G60" s="1" t="s">
        <v>381</v>
      </c>
      <c r="H60" s="1" t="s">
        <v>426</v>
      </c>
      <c r="I60" s="1">
        <v>0</v>
      </c>
    </row>
    <row r="61" spans="1:10" ht="43.5" hidden="1" x14ac:dyDescent="0.35">
      <c r="A61" s="1" t="s">
        <v>127</v>
      </c>
      <c r="B61" s="1" t="s">
        <v>125</v>
      </c>
      <c r="C61" s="1" t="s">
        <v>126</v>
      </c>
      <c r="D61" s="1" t="s">
        <v>424</v>
      </c>
      <c r="E61" s="2" t="str">
        <f>_xlfn.XLOOKUP(D61,Groups!J:J,Groups!C:C)</f>
        <v>CIS453_Group_03</v>
      </c>
      <c r="F61" s="1">
        <v>4</v>
      </c>
      <c r="G61" s="1" t="s">
        <v>382</v>
      </c>
      <c r="H61" s="1" t="s">
        <v>426</v>
      </c>
      <c r="I61" s="1">
        <v>0</v>
      </c>
    </row>
    <row r="62" spans="1:10" ht="43.5" hidden="1" x14ac:dyDescent="0.35">
      <c r="A62" s="1" t="s">
        <v>127</v>
      </c>
      <c r="B62" s="1" t="s">
        <v>125</v>
      </c>
      <c r="C62" s="1" t="s">
        <v>126</v>
      </c>
      <c r="D62" s="1" t="s">
        <v>424</v>
      </c>
      <c r="E62" s="2" t="str">
        <f>_xlfn.XLOOKUP(D62,Groups!J:J,Groups!C:C)</f>
        <v>CIS453_Group_03</v>
      </c>
      <c r="F62" s="1">
        <v>5</v>
      </c>
      <c r="G62" s="1" t="s">
        <v>383</v>
      </c>
      <c r="H62" s="1" t="s">
        <v>426</v>
      </c>
      <c r="I62" s="1">
        <v>0</v>
      </c>
    </row>
    <row r="63" spans="1:10" ht="43.5" hidden="1" x14ac:dyDescent="0.35">
      <c r="A63" s="1" t="s">
        <v>127</v>
      </c>
      <c r="B63" s="1" t="s">
        <v>125</v>
      </c>
      <c r="C63" s="1" t="s">
        <v>126</v>
      </c>
      <c r="D63" s="1" t="s">
        <v>424</v>
      </c>
      <c r="E63" s="2" t="str">
        <f>_xlfn.XLOOKUP(D63,Groups!J:J,Groups!C:C)</f>
        <v>CIS453_Group_03</v>
      </c>
      <c r="F63" s="1">
        <v>6</v>
      </c>
      <c r="G63" s="1" t="s">
        <v>384</v>
      </c>
      <c r="H63" s="1" t="s">
        <v>426</v>
      </c>
      <c r="I63" s="1">
        <v>0</v>
      </c>
    </row>
    <row r="64" spans="1:10" ht="43.5" hidden="1" x14ac:dyDescent="0.35">
      <c r="A64" s="1" t="s">
        <v>127</v>
      </c>
      <c r="B64" s="1" t="s">
        <v>125</v>
      </c>
      <c r="C64" s="1" t="s">
        <v>126</v>
      </c>
      <c r="D64" s="1" t="s">
        <v>424</v>
      </c>
      <c r="E64" s="2" t="str">
        <f>_xlfn.XLOOKUP(D64,Groups!J:J,Groups!C:C)</f>
        <v>CIS453_Group_03</v>
      </c>
      <c r="F64" s="1">
        <v>7</v>
      </c>
      <c r="G64" s="1" t="s">
        <v>385</v>
      </c>
      <c r="H64" s="1" t="s">
        <v>427</v>
      </c>
      <c r="I64" s="1">
        <v>0</v>
      </c>
    </row>
    <row r="65" spans="1:10" ht="43.5" hidden="1" x14ac:dyDescent="0.35">
      <c r="A65" s="1" t="s">
        <v>127</v>
      </c>
      <c r="B65" s="1" t="s">
        <v>125</v>
      </c>
      <c r="C65" s="1" t="s">
        <v>126</v>
      </c>
      <c r="D65" s="1" t="s">
        <v>424</v>
      </c>
      <c r="E65" s="2" t="str">
        <f>_xlfn.XLOOKUP(D65,Groups!J:J,Groups!C:C)</f>
        <v>CIS453_Group_03</v>
      </c>
      <c r="G65" s="1" t="s">
        <v>386</v>
      </c>
    </row>
    <row r="66" spans="1:10" ht="43.5" hidden="1" x14ac:dyDescent="0.35">
      <c r="A66" s="1" t="s">
        <v>136</v>
      </c>
      <c r="B66" s="1" t="s">
        <v>134</v>
      </c>
      <c r="C66" s="1" t="s">
        <v>135</v>
      </c>
      <c r="D66" s="1" t="s">
        <v>397</v>
      </c>
      <c r="E66" s="4" t="str">
        <f>_xlfn.XLOOKUP(D66,Groups!J:J,Groups!C:C)</f>
        <v>CIS453_Group_04</v>
      </c>
      <c r="F66" s="1">
        <v>1</v>
      </c>
      <c r="G66" s="1" t="s">
        <v>378</v>
      </c>
      <c r="H66" s="1" t="b">
        <v>1</v>
      </c>
      <c r="I66" s="1">
        <v>1</v>
      </c>
      <c r="J66" s="1">
        <v>0</v>
      </c>
    </row>
    <row r="67" spans="1:10" ht="29" hidden="1" x14ac:dyDescent="0.35">
      <c r="A67" s="1" t="s">
        <v>136</v>
      </c>
      <c r="B67" s="1" t="s">
        <v>134</v>
      </c>
      <c r="C67" s="1" t="s">
        <v>135</v>
      </c>
      <c r="D67" s="1" t="s">
        <v>397</v>
      </c>
      <c r="E67" s="4" t="str">
        <f>_xlfn.XLOOKUP(D67,Groups!J:J,Groups!C:C)</f>
        <v>CIS453_Group_04</v>
      </c>
      <c r="F67" s="1">
        <v>2</v>
      </c>
      <c r="G67" s="1" t="s">
        <v>379</v>
      </c>
      <c r="H67" s="1" t="s">
        <v>380</v>
      </c>
      <c r="I67" s="1">
        <v>0</v>
      </c>
    </row>
    <row r="68" spans="1:10" ht="29" hidden="1" x14ac:dyDescent="0.35">
      <c r="A68" s="1" t="s">
        <v>136</v>
      </c>
      <c r="B68" s="1" t="s">
        <v>134</v>
      </c>
      <c r="C68" s="1" t="s">
        <v>135</v>
      </c>
      <c r="D68" s="1" t="s">
        <v>397</v>
      </c>
      <c r="E68" s="4" t="str">
        <f>_xlfn.XLOOKUP(D68,Groups!J:J,Groups!C:C)</f>
        <v>CIS453_Group_04</v>
      </c>
      <c r="F68" s="1">
        <v>3</v>
      </c>
      <c r="G68" s="1" t="s">
        <v>381</v>
      </c>
      <c r="H68" s="1" t="s">
        <v>380</v>
      </c>
      <c r="I68" s="1">
        <v>0</v>
      </c>
    </row>
    <row r="69" spans="1:10" ht="43.5" hidden="1" x14ac:dyDescent="0.35">
      <c r="A69" s="1" t="s">
        <v>136</v>
      </c>
      <c r="B69" s="1" t="s">
        <v>134</v>
      </c>
      <c r="C69" s="1" t="s">
        <v>135</v>
      </c>
      <c r="D69" s="1" t="s">
        <v>397</v>
      </c>
      <c r="E69" s="4" t="str">
        <f>_xlfn.XLOOKUP(D69,Groups!J:J,Groups!C:C)</f>
        <v>CIS453_Group_04</v>
      </c>
      <c r="F69" s="1">
        <v>4</v>
      </c>
      <c r="G69" s="1" t="s">
        <v>382</v>
      </c>
      <c r="H69" s="1" t="s">
        <v>380</v>
      </c>
      <c r="I69" s="1">
        <v>0</v>
      </c>
    </row>
    <row r="70" spans="1:10" ht="43.5" hidden="1" x14ac:dyDescent="0.35">
      <c r="A70" s="1" t="s">
        <v>136</v>
      </c>
      <c r="B70" s="1" t="s">
        <v>134</v>
      </c>
      <c r="C70" s="1" t="s">
        <v>135</v>
      </c>
      <c r="D70" s="1" t="s">
        <v>397</v>
      </c>
      <c r="E70" s="4" t="str">
        <f>_xlfn.XLOOKUP(D70,Groups!J:J,Groups!C:C)</f>
        <v>CIS453_Group_04</v>
      </c>
      <c r="F70" s="1">
        <v>5</v>
      </c>
      <c r="G70" s="1" t="s">
        <v>383</v>
      </c>
      <c r="H70" s="1" t="s">
        <v>380</v>
      </c>
      <c r="I70" s="1">
        <v>0</v>
      </c>
    </row>
    <row r="71" spans="1:10" ht="43.5" hidden="1" x14ac:dyDescent="0.35">
      <c r="A71" s="1" t="s">
        <v>136</v>
      </c>
      <c r="B71" s="1" t="s">
        <v>134</v>
      </c>
      <c r="C71" s="1" t="s">
        <v>135</v>
      </c>
      <c r="D71" s="1" t="s">
        <v>397</v>
      </c>
      <c r="E71" s="4" t="str">
        <f>_xlfn.XLOOKUP(D71,Groups!J:J,Groups!C:C)</f>
        <v>CIS453_Group_04</v>
      </c>
      <c r="F71" s="1">
        <v>6</v>
      </c>
      <c r="G71" s="1" t="s">
        <v>384</v>
      </c>
      <c r="H71" s="1" t="s">
        <v>380</v>
      </c>
      <c r="I71" s="1">
        <v>0</v>
      </c>
    </row>
    <row r="72" spans="1:10" hidden="1" x14ac:dyDescent="0.35">
      <c r="A72" s="1" t="s">
        <v>136</v>
      </c>
      <c r="B72" s="1" t="s">
        <v>134</v>
      </c>
      <c r="C72" s="1" t="s">
        <v>135</v>
      </c>
      <c r="D72" s="1" t="s">
        <v>397</v>
      </c>
      <c r="E72" s="4" t="str">
        <f>_xlfn.XLOOKUP(D72,Groups!J:J,Groups!C:C)</f>
        <v>CIS453_Group_04</v>
      </c>
      <c r="F72" s="1">
        <v>7</v>
      </c>
      <c r="G72" s="1" t="s">
        <v>385</v>
      </c>
      <c r="H72" s="1" t="s">
        <v>380</v>
      </c>
      <c r="I72" s="1">
        <v>0</v>
      </c>
    </row>
    <row r="73" spans="1:10" hidden="1" x14ac:dyDescent="0.35">
      <c r="A73" s="1" t="s">
        <v>136</v>
      </c>
      <c r="B73" s="1" t="s">
        <v>134</v>
      </c>
      <c r="C73" s="1" t="s">
        <v>135</v>
      </c>
      <c r="D73" s="1" t="s">
        <v>397</v>
      </c>
      <c r="E73" s="4" t="str">
        <f>_xlfn.XLOOKUP(D73,Groups!J:J,Groups!C:C)</f>
        <v>CIS453_Group_04</v>
      </c>
      <c r="G73" s="1" t="s">
        <v>386</v>
      </c>
    </row>
    <row r="74" spans="1:10" ht="43.5" hidden="1" x14ac:dyDescent="0.35">
      <c r="A74" s="1" t="s">
        <v>115</v>
      </c>
      <c r="B74" s="1" t="s">
        <v>113</v>
      </c>
      <c r="C74" s="1" t="s">
        <v>114</v>
      </c>
      <c r="D74" s="1" t="s">
        <v>400</v>
      </c>
      <c r="E74" s="4" t="str">
        <f>_xlfn.XLOOKUP(D74,Groups!J:J,Groups!C:C)</f>
        <v>CIS453_Group_04</v>
      </c>
      <c r="F74" s="1">
        <v>1</v>
      </c>
      <c r="G74" s="1" t="s">
        <v>378</v>
      </c>
      <c r="H74" s="1" t="b">
        <v>1</v>
      </c>
      <c r="I74" s="1">
        <v>1</v>
      </c>
      <c r="J74" s="1">
        <v>0</v>
      </c>
    </row>
    <row r="75" spans="1:10" ht="29" hidden="1" x14ac:dyDescent="0.35">
      <c r="A75" s="1" t="s">
        <v>115</v>
      </c>
      <c r="B75" s="1" t="s">
        <v>113</v>
      </c>
      <c r="C75" s="1" t="s">
        <v>114</v>
      </c>
      <c r="D75" s="1" t="s">
        <v>400</v>
      </c>
      <c r="E75" s="4" t="str">
        <f>_xlfn.XLOOKUP(D75,Groups!J:J,Groups!C:C)</f>
        <v>CIS453_Group_04</v>
      </c>
      <c r="F75" s="1">
        <v>2</v>
      </c>
      <c r="G75" s="1" t="s">
        <v>379</v>
      </c>
      <c r="H75" s="1" t="s">
        <v>380</v>
      </c>
      <c r="I75" s="1">
        <v>0</v>
      </c>
    </row>
    <row r="76" spans="1:10" ht="29" hidden="1" x14ac:dyDescent="0.35">
      <c r="A76" s="1" t="s">
        <v>115</v>
      </c>
      <c r="B76" s="1" t="s">
        <v>113</v>
      </c>
      <c r="C76" s="1" t="s">
        <v>114</v>
      </c>
      <c r="D76" s="1" t="s">
        <v>400</v>
      </c>
      <c r="E76" s="4" t="str">
        <f>_xlfn.XLOOKUP(D76,Groups!J:J,Groups!C:C)</f>
        <v>CIS453_Group_04</v>
      </c>
      <c r="F76" s="1">
        <v>3</v>
      </c>
      <c r="G76" s="1" t="s">
        <v>381</v>
      </c>
      <c r="H76" s="1" t="s">
        <v>380</v>
      </c>
      <c r="I76" s="1">
        <v>0</v>
      </c>
    </row>
    <row r="77" spans="1:10" ht="43.5" hidden="1" x14ac:dyDescent="0.35">
      <c r="A77" s="1" t="s">
        <v>115</v>
      </c>
      <c r="B77" s="1" t="s">
        <v>113</v>
      </c>
      <c r="C77" s="1" t="s">
        <v>114</v>
      </c>
      <c r="D77" s="1" t="s">
        <v>400</v>
      </c>
      <c r="E77" s="4" t="str">
        <f>_xlfn.XLOOKUP(D77,Groups!J:J,Groups!C:C)</f>
        <v>CIS453_Group_04</v>
      </c>
      <c r="F77" s="1">
        <v>4</v>
      </c>
      <c r="G77" s="1" t="s">
        <v>382</v>
      </c>
      <c r="H77" s="1" t="s">
        <v>380</v>
      </c>
      <c r="I77" s="1">
        <v>0</v>
      </c>
    </row>
    <row r="78" spans="1:10" ht="43.5" hidden="1" x14ac:dyDescent="0.35">
      <c r="A78" s="1" t="s">
        <v>115</v>
      </c>
      <c r="B78" s="1" t="s">
        <v>113</v>
      </c>
      <c r="C78" s="1" t="s">
        <v>114</v>
      </c>
      <c r="D78" s="1" t="s">
        <v>400</v>
      </c>
      <c r="E78" s="4" t="str">
        <f>_xlfn.XLOOKUP(D78,Groups!J:J,Groups!C:C)</f>
        <v>CIS453_Group_04</v>
      </c>
      <c r="F78" s="1">
        <v>5</v>
      </c>
      <c r="G78" s="1" t="s">
        <v>383</v>
      </c>
      <c r="H78" s="1" t="s">
        <v>380</v>
      </c>
      <c r="I78" s="1">
        <v>0</v>
      </c>
    </row>
    <row r="79" spans="1:10" ht="43.5" hidden="1" x14ac:dyDescent="0.35">
      <c r="A79" s="1" t="s">
        <v>115</v>
      </c>
      <c r="B79" s="1" t="s">
        <v>113</v>
      </c>
      <c r="C79" s="1" t="s">
        <v>114</v>
      </c>
      <c r="D79" s="1" t="s">
        <v>400</v>
      </c>
      <c r="E79" s="4" t="str">
        <f>_xlfn.XLOOKUP(D79,Groups!J:J,Groups!C:C)</f>
        <v>CIS453_Group_04</v>
      </c>
      <c r="F79" s="1">
        <v>6</v>
      </c>
      <c r="G79" s="1" t="s">
        <v>384</v>
      </c>
      <c r="H79" s="1" t="s">
        <v>380</v>
      </c>
      <c r="I79" s="1">
        <v>0</v>
      </c>
    </row>
    <row r="80" spans="1:10" hidden="1" x14ac:dyDescent="0.35">
      <c r="A80" s="1" t="s">
        <v>115</v>
      </c>
      <c r="B80" s="1" t="s">
        <v>113</v>
      </c>
      <c r="C80" s="1" t="s">
        <v>114</v>
      </c>
      <c r="D80" s="1" t="s">
        <v>400</v>
      </c>
      <c r="E80" s="4" t="str">
        <f>_xlfn.XLOOKUP(D80,Groups!J:J,Groups!C:C)</f>
        <v>CIS453_Group_04</v>
      </c>
      <c r="F80" s="1">
        <v>7</v>
      </c>
      <c r="G80" s="1" t="s">
        <v>385</v>
      </c>
      <c r="H80" s="1" t="s">
        <v>380</v>
      </c>
      <c r="I80" s="1">
        <v>0</v>
      </c>
    </row>
    <row r="81" spans="1:10" hidden="1" x14ac:dyDescent="0.35">
      <c r="A81" s="1" t="s">
        <v>115</v>
      </c>
      <c r="B81" s="1" t="s">
        <v>113</v>
      </c>
      <c r="C81" s="1" t="s">
        <v>114</v>
      </c>
      <c r="D81" s="1" t="s">
        <v>400</v>
      </c>
      <c r="E81" s="4" t="str">
        <f>_xlfn.XLOOKUP(D81,Groups!J:J,Groups!C:C)</f>
        <v>CIS453_Group_04</v>
      </c>
      <c r="G81" s="1" t="s">
        <v>386</v>
      </c>
    </row>
    <row r="82" spans="1:10" ht="43.5" hidden="1" x14ac:dyDescent="0.35">
      <c r="A82" s="1" t="s">
        <v>78</v>
      </c>
      <c r="B82" s="1" t="s">
        <v>76</v>
      </c>
      <c r="C82" s="1" t="s">
        <v>77</v>
      </c>
      <c r="D82" s="1" t="s">
        <v>483</v>
      </c>
      <c r="E82" s="4" t="str">
        <f>_xlfn.XLOOKUP(D82,Groups!J:J,Groups!C:C)</f>
        <v>CIS453_Group_04</v>
      </c>
      <c r="F82" s="1">
        <v>1</v>
      </c>
      <c r="G82" s="1" t="s">
        <v>378</v>
      </c>
      <c r="H82" s="1" t="b">
        <v>1</v>
      </c>
      <c r="I82" s="1">
        <v>1</v>
      </c>
      <c r="J82" s="1">
        <v>0</v>
      </c>
    </row>
    <row r="83" spans="1:10" ht="29" hidden="1" x14ac:dyDescent="0.35">
      <c r="A83" s="1" t="s">
        <v>78</v>
      </c>
      <c r="B83" s="1" t="s">
        <v>76</v>
      </c>
      <c r="C83" s="1" t="s">
        <v>77</v>
      </c>
      <c r="D83" s="1" t="s">
        <v>483</v>
      </c>
      <c r="E83" s="4" t="str">
        <f>_xlfn.XLOOKUP(D83,Groups!J:J,Groups!C:C)</f>
        <v>CIS453_Group_04</v>
      </c>
      <c r="F83" s="1">
        <v>2</v>
      </c>
      <c r="G83" s="1" t="s">
        <v>379</v>
      </c>
      <c r="H83" s="1" t="s">
        <v>380</v>
      </c>
      <c r="I83" s="1">
        <v>0</v>
      </c>
    </row>
    <row r="84" spans="1:10" ht="29" hidden="1" x14ac:dyDescent="0.35">
      <c r="A84" s="1" t="s">
        <v>78</v>
      </c>
      <c r="B84" s="1" t="s">
        <v>76</v>
      </c>
      <c r="C84" s="1" t="s">
        <v>77</v>
      </c>
      <c r="D84" s="1" t="s">
        <v>483</v>
      </c>
      <c r="E84" s="4" t="str">
        <f>_xlfn.XLOOKUP(D84,Groups!J:J,Groups!C:C)</f>
        <v>CIS453_Group_04</v>
      </c>
      <c r="F84" s="1">
        <v>3</v>
      </c>
      <c r="G84" s="1" t="s">
        <v>381</v>
      </c>
      <c r="H84" s="1" t="s">
        <v>380</v>
      </c>
      <c r="I84" s="1">
        <v>0</v>
      </c>
    </row>
    <row r="85" spans="1:10" ht="43.5" hidden="1" x14ac:dyDescent="0.35">
      <c r="A85" s="1" t="s">
        <v>78</v>
      </c>
      <c r="B85" s="1" t="s">
        <v>76</v>
      </c>
      <c r="C85" s="1" t="s">
        <v>77</v>
      </c>
      <c r="D85" s="1" t="s">
        <v>483</v>
      </c>
      <c r="E85" s="4" t="str">
        <f>_xlfn.XLOOKUP(D85,Groups!J:J,Groups!C:C)</f>
        <v>CIS453_Group_04</v>
      </c>
      <c r="F85" s="1">
        <v>4</v>
      </c>
      <c r="G85" s="1" t="s">
        <v>382</v>
      </c>
      <c r="H85" s="1" t="s">
        <v>380</v>
      </c>
      <c r="I85" s="1">
        <v>0</v>
      </c>
    </row>
    <row r="86" spans="1:10" ht="43.5" hidden="1" x14ac:dyDescent="0.35">
      <c r="A86" s="1" t="s">
        <v>78</v>
      </c>
      <c r="B86" s="1" t="s">
        <v>76</v>
      </c>
      <c r="C86" s="1" t="s">
        <v>77</v>
      </c>
      <c r="D86" s="1" t="s">
        <v>483</v>
      </c>
      <c r="E86" s="4" t="str">
        <f>_xlfn.XLOOKUP(D86,Groups!J:J,Groups!C:C)</f>
        <v>CIS453_Group_04</v>
      </c>
      <c r="F86" s="1">
        <v>5</v>
      </c>
      <c r="G86" s="1" t="s">
        <v>383</v>
      </c>
      <c r="H86" s="1" t="s">
        <v>380</v>
      </c>
      <c r="I86" s="1">
        <v>0</v>
      </c>
    </row>
    <row r="87" spans="1:10" ht="43.5" hidden="1" x14ac:dyDescent="0.35">
      <c r="A87" s="1" t="s">
        <v>78</v>
      </c>
      <c r="B87" s="1" t="s">
        <v>76</v>
      </c>
      <c r="C87" s="1" t="s">
        <v>77</v>
      </c>
      <c r="D87" s="1" t="s">
        <v>483</v>
      </c>
      <c r="E87" s="4" t="str">
        <f>_xlfn.XLOOKUP(D87,Groups!J:J,Groups!C:C)</f>
        <v>CIS453_Group_04</v>
      </c>
      <c r="F87" s="1">
        <v>6</v>
      </c>
      <c r="G87" s="1" t="s">
        <v>384</v>
      </c>
      <c r="H87" s="1" t="s">
        <v>380</v>
      </c>
      <c r="I87" s="1">
        <v>0</v>
      </c>
    </row>
    <row r="88" spans="1:10" hidden="1" x14ac:dyDescent="0.35">
      <c r="A88" s="1" t="s">
        <v>78</v>
      </c>
      <c r="B88" s="1" t="s">
        <v>76</v>
      </c>
      <c r="C88" s="1" t="s">
        <v>77</v>
      </c>
      <c r="D88" s="1" t="s">
        <v>483</v>
      </c>
      <c r="E88" s="4" t="str">
        <f>_xlfn.XLOOKUP(D88,Groups!J:J,Groups!C:C)</f>
        <v>CIS453_Group_04</v>
      </c>
      <c r="F88" s="1">
        <v>7</v>
      </c>
      <c r="G88" s="1" t="s">
        <v>385</v>
      </c>
      <c r="H88" s="1" t="s">
        <v>380</v>
      </c>
      <c r="I88" s="1">
        <v>0</v>
      </c>
    </row>
    <row r="89" spans="1:10" hidden="1" x14ac:dyDescent="0.35">
      <c r="A89" s="1" t="s">
        <v>78</v>
      </c>
      <c r="B89" s="1" t="s">
        <v>76</v>
      </c>
      <c r="C89" s="1" t="s">
        <v>77</v>
      </c>
      <c r="D89" s="1" t="s">
        <v>483</v>
      </c>
      <c r="E89" s="4" t="str">
        <f>_xlfn.XLOOKUP(D89,Groups!J:J,Groups!C:C)</f>
        <v>CIS453_Group_04</v>
      </c>
      <c r="G89" s="1" t="s">
        <v>386</v>
      </c>
    </row>
    <row r="90" spans="1:10" ht="43.5" hidden="1" x14ac:dyDescent="0.35">
      <c r="A90" s="1" t="s">
        <v>191</v>
      </c>
      <c r="B90" s="1" t="s">
        <v>189</v>
      </c>
      <c r="C90" s="1" t="s">
        <v>190</v>
      </c>
      <c r="D90" s="1" t="s">
        <v>514</v>
      </c>
      <c r="E90" s="4" t="str">
        <f>_xlfn.XLOOKUP(D90,Groups!J:J,Groups!C:C)</f>
        <v>CIS453_Group_04</v>
      </c>
      <c r="F90" s="1">
        <v>1</v>
      </c>
      <c r="G90" s="1" t="s">
        <v>378</v>
      </c>
      <c r="H90" s="1" t="b">
        <v>0</v>
      </c>
      <c r="I90" s="1">
        <v>1</v>
      </c>
      <c r="J90" s="1">
        <v>1</v>
      </c>
    </row>
    <row r="91" spans="1:10" ht="29" hidden="1" x14ac:dyDescent="0.35">
      <c r="A91" s="1" t="s">
        <v>191</v>
      </c>
      <c r="B91" s="1" t="s">
        <v>189</v>
      </c>
      <c r="C91" s="1" t="s">
        <v>190</v>
      </c>
      <c r="D91" s="1" t="s">
        <v>514</v>
      </c>
      <c r="E91" s="4" t="str">
        <f>_xlfn.XLOOKUP(D91,Groups!J:J,Groups!C:C)</f>
        <v>CIS453_Group_04</v>
      </c>
      <c r="F91" s="1">
        <v>2</v>
      </c>
      <c r="G91" s="1" t="s">
        <v>379</v>
      </c>
      <c r="H91" s="1" t="s">
        <v>380</v>
      </c>
      <c r="I91" s="1">
        <v>0</v>
      </c>
    </row>
    <row r="92" spans="1:10" ht="29" hidden="1" x14ac:dyDescent="0.35">
      <c r="A92" s="1" t="s">
        <v>191</v>
      </c>
      <c r="B92" s="1" t="s">
        <v>189</v>
      </c>
      <c r="C92" s="1" t="s">
        <v>190</v>
      </c>
      <c r="D92" s="1" t="s">
        <v>514</v>
      </c>
      <c r="E92" s="4" t="str">
        <f>_xlfn.XLOOKUP(D92,Groups!J:J,Groups!C:C)</f>
        <v>CIS453_Group_04</v>
      </c>
      <c r="F92" s="1">
        <v>3</v>
      </c>
      <c r="G92" s="1" t="s">
        <v>381</v>
      </c>
      <c r="H92" s="1" t="s">
        <v>380</v>
      </c>
      <c r="I92" s="1">
        <v>0</v>
      </c>
    </row>
    <row r="93" spans="1:10" ht="43.5" hidden="1" x14ac:dyDescent="0.35">
      <c r="A93" s="1" t="s">
        <v>191</v>
      </c>
      <c r="B93" s="1" t="s">
        <v>189</v>
      </c>
      <c r="C93" s="1" t="s">
        <v>190</v>
      </c>
      <c r="D93" s="1" t="s">
        <v>514</v>
      </c>
      <c r="E93" s="4" t="str">
        <f>_xlfn.XLOOKUP(D93,Groups!J:J,Groups!C:C)</f>
        <v>CIS453_Group_04</v>
      </c>
      <c r="F93" s="1">
        <v>4</v>
      </c>
      <c r="G93" s="1" t="s">
        <v>382</v>
      </c>
      <c r="H93" s="1" t="s">
        <v>380</v>
      </c>
      <c r="I93" s="1">
        <v>0</v>
      </c>
    </row>
    <row r="94" spans="1:10" ht="43.5" hidden="1" x14ac:dyDescent="0.35">
      <c r="A94" s="1" t="s">
        <v>191</v>
      </c>
      <c r="B94" s="1" t="s">
        <v>189</v>
      </c>
      <c r="C94" s="1" t="s">
        <v>190</v>
      </c>
      <c r="D94" s="1" t="s">
        <v>514</v>
      </c>
      <c r="E94" s="4" t="str">
        <f>_xlfn.XLOOKUP(D94,Groups!J:J,Groups!C:C)</f>
        <v>CIS453_Group_04</v>
      </c>
      <c r="F94" s="1">
        <v>5</v>
      </c>
      <c r="G94" s="1" t="s">
        <v>383</v>
      </c>
      <c r="H94" s="1" t="s">
        <v>380</v>
      </c>
      <c r="I94" s="1">
        <v>0</v>
      </c>
    </row>
    <row r="95" spans="1:10" ht="43.5" hidden="1" x14ac:dyDescent="0.35">
      <c r="A95" s="1" t="s">
        <v>191</v>
      </c>
      <c r="B95" s="1" t="s">
        <v>189</v>
      </c>
      <c r="C95" s="1" t="s">
        <v>190</v>
      </c>
      <c r="D95" s="1" t="s">
        <v>514</v>
      </c>
      <c r="E95" s="4" t="str">
        <f>_xlfn.XLOOKUP(D95,Groups!J:J,Groups!C:C)</f>
        <v>CIS453_Group_04</v>
      </c>
      <c r="F95" s="1">
        <v>6</v>
      </c>
      <c r="G95" s="1" t="s">
        <v>384</v>
      </c>
      <c r="H95" s="1" t="s">
        <v>380</v>
      </c>
      <c r="I95" s="1">
        <v>0</v>
      </c>
    </row>
    <row r="96" spans="1:10" ht="29" hidden="1" x14ac:dyDescent="0.35">
      <c r="A96" s="1" t="s">
        <v>191</v>
      </c>
      <c r="B96" s="1" t="s">
        <v>189</v>
      </c>
      <c r="C96" s="1" t="s">
        <v>190</v>
      </c>
      <c r="D96" s="1" t="s">
        <v>514</v>
      </c>
      <c r="E96" s="4" t="str">
        <f>_xlfn.XLOOKUP(D96,Groups!J:J,Groups!C:C)</f>
        <v>CIS453_Group_04</v>
      </c>
      <c r="F96" s="1">
        <v>7</v>
      </c>
      <c r="G96" s="1" t="s">
        <v>385</v>
      </c>
      <c r="H96" s="1" t="s">
        <v>380</v>
      </c>
      <c r="I96" s="1">
        <v>0</v>
      </c>
    </row>
    <row r="97" spans="1:10" ht="29" hidden="1" x14ac:dyDescent="0.35">
      <c r="A97" s="1" t="s">
        <v>191</v>
      </c>
      <c r="B97" s="1" t="s">
        <v>189</v>
      </c>
      <c r="C97" s="1" t="s">
        <v>190</v>
      </c>
      <c r="D97" s="1" t="s">
        <v>514</v>
      </c>
      <c r="E97" s="4" t="str">
        <f>_xlfn.XLOOKUP(D97,Groups!J:J,Groups!C:C)</f>
        <v>CIS453_Group_04</v>
      </c>
      <c r="G97" s="1" t="s">
        <v>386</v>
      </c>
    </row>
    <row r="98" spans="1:10" ht="43.5" hidden="1" x14ac:dyDescent="0.35">
      <c r="A98" s="1" t="s">
        <v>75</v>
      </c>
      <c r="B98" s="1" t="s">
        <v>73</v>
      </c>
      <c r="C98" s="1" t="s">
        <v>74</v>
      </c>
      <c r="D98" s="1" t="s">
        <v>419</v>
      </c>
      <c r="E98" s="5" t="str">
        <f>_xlfn.XLOOKUP(D98,Groups!J:J,Groups!C:C)</f>
        <v>CIS453_Group_05</v>
      </c>
      <c r="F98" s="1">
        <v>1</v>
      </c>
      <c r="G98" s="1" t="s">
        <v>378</v>
      </c>
      <c r="H98" s="1" t="b">
        <v>1</v>
      </c>
      <c r="I98" s="1">
        <v>1</v>
      </c>
      <c r="J98" s="1">
        <v>0</v>
      </c>
    </row>
    <row r="99" spans="1:10" ht="29" hidden="1" x14ac:dyDescent="0.35">
      <c r="A99" s="1" t="s">
        <v>75</v>
      </c>
      <c r="B99" s="1" t="s">
        <v>73</v>
      </c>
      <c r="C99" s="1" t="s">
        <v>74</v>
      </c>
      <c r="D99" s="1" t="s">
        <v>419</v>
      </c>
      <c r="E99" s="5" t="str">
        <f>_xlfn.XLOOKUP(D99,Groups!J:J,Groups!C:C)</f>
        <v>CIS453_Group_05</v>
      </c>
      <c r="F99" s="1">
        <v>2</v>
      </c>
      <c r="G99" s="1" t="s">
        <v>379</v>
      </c>
      <c r="H99" s="1" t="s">
        <v>380</v>
      </c>
      <c r="I99" s="1">
        <v>0</v>
      </c>
    </row>
    <row r="100" spans="1:10" ht="29" hidden="1" x14ac:dyDescent="0.35">
      <c r="A100" s="1" t="s">
        <v>75</v>
      </c>
      <c r="B100" s="1" t="s">
        <v>73</v>
      </c>
      <c r="C100" s="1" t="s">
        <v>74</v>
      </c>
      <c r="D100" s="1" t="s">
        <v>419</v>
      </c>
      <c r="E100" s="5" t="str">
        <f>_xlfn.XLOOKUP(D100,Groups!J:J,Groups!C:C)</f>
        <v>CIS453_Group_05</v>
      </c>
      <c r="F100" s="1">
        <v>3</v>
      </c>
      <c r="G100" s="1" t="s">
        <v>381</v>
      </c>
      <c r="H100" s="1" t="s">
        <v>380</v>
      </c>
      <c r="I100" s="1">
        <v>0</v>
      </c>
    </row>
    <row r="101" spans="1:10" ht="43.5" hidden="1" x14ac:dyDescent="0.35">
      <c r="A101" s="1" t="s">
        <v>75</v>
      </c>
      <c r="B101" s="1" t="s">
        <v>73</v>
      </c>
      <c r="C101" s="1" t="s">
        <v>74</v>
      </c>
      <c r="D101" s="1" t="s">
        <v>419</v>
      </c>
      <c r="E101" s="5" t="str">
        <f>_xlfn.XLOOKUP(D101,Groups!J:J,Groups!C:C)</f>
        <v>CIS453_Group_05</v>
      </c>
      <c r="F101" s="1">
        <v>4</v>
      </c>
      <c r="G101" s="1" t="s">
        <v>382</v>
      </c>
      <c r="H101" s="1" t="s">
        <v>380</v>
      </c>
      <c r="I101" s="1">
        <v>0</v>
      </c>
    </row>
    <row r="102" spans="1:10" ht="43.5" hidden="1" x14ac:dyDescent="0.35">
      <c r="A102" s="1" t="s">
        <v>75</v>
      </c>
      <c r="B102" s="1" t="s">
        <v>73</v>
      </c>
      <c r="C102" s="1" t="s">
        <v>74</v>
      </c>
      <c r="D102" s="1" t="s">
        <v>419</v>
      </c>
      <c r="E102" s="5" t="str">
        <f>_xlfn.XLOOKUP(D102,Groups!J:J,Groups!C:C)</f>
        <v>CIS453_Group_05</v>
      </c>
      <c r="F102" s="1">
        <v>5</v>
      </c>
      <c r="G102" s="1" t="s">
        <v>383</v>
      </c>
      <c r="H102" s="1" t="s">
        <v>380</v>
      </c>
      <c r="I102" s="1">
        <v>0</v>
      </c>
    </row>
    <row r="103" spans="1:10" ht="43.5" hidden="1" x14ac:dyDescent="0.35">
      <c r="A103" s="1" t="s">
        <v>75</v>
      </c>
      <c r="B103" s="1" t="s">
        <v>73</v>
      </c>
      <c r="C103" s="1" t="s">
        <v>74</v>
      </c>
      <c r="D103" s="1" t="s">
        <v>419</v>
      </c>
      <c r="E103" s="5" t="str">
        <f>_xlfn.XLOOKUP(D103,Groups!J:J,Groups!C:C)</f>
        <v>CIS453_Group_05</v>
      </c>
      <c r="F103" s="1">
        <v>6</v>
      </c>
      <c r="G103" s="1" t="s">
        <v>384</v>
      </c>
      <c r="H103" s="1" t="s">
        <v>380</v>
      </c>
      <c r="I103" s="1">
        <v>0</v>
      </c>
    </row>
    <row r="104" spans="1:10" ht="150" hidden="1" customHeight="1" x14ac:dyDescent="0.35">
      <c r="A104" s="1" t="s">
        <v>75</v>
      </c>
      <c r="B104" s="1" t="s">
        <v>73</v>
      </c>
      <c r="C104" s="1" t="s">
        <v>74</v>
      </c>
      <c r="D104" s="1" t="s">
        <v>419</v>
      </c>
      <c r="E104" s="5" t="str">
        <f>_xlfn.XLOOKUP(D104,Groups!J:J,Groups!C:C)</f>
        <v>CIS453_Group_05</v>
      </c>
      <c r="F104" s="1">
        <v>7</v>
      </c>
      <c r="G104" s="1" t="s">
        <v>385</v>
      </c>
      <c r="H104" s="1" t="s">
        <v>420</v>
      </c>
      <c r="I104" s="1">
        <v>0</v>
      </c>
    </row>
    <row r="105" spans="1:10" hidden="1" x14ac:dyDescent="0.35">
      <c r="A105" s="1" t="s">
        <v>75</v>
      </c>
      <c r="B105" s="1" t="s">
        <v>73</v>
      </c>
      <c r="C105" s="1" t="s">
        <v>74</v>
      </c>
      <c r="D105" s="1" t="s">
        <v>419</v>
      </c>
      <c r="E105" s="5" t="str">
        <f>_xlfn.XLOOKUP(D105,Groups!J:J,Groups!C:C)</f>
        <v>CIS453_Group_05</v>
      </c>
      <c r="G105" s="1" t="s">
        <v>386</v>
      </c>
    </row>
    <row r="106" spans="1:10" ht="43.5" hidden="1" x14ac:dyDescent="0.35">
      <c r="A106" s="1" t="s">
        <v>98</v>
      </c>
      <c r="B106" s="1" t="s">
        <v>96</v>
      </c>
      <c r="C106" s="1" t="s">
        <v>97</v>
      </c>
      <c r="D106" s="1" t="s">
        <v>446</v>
      </c>
      <c r="E106" s="5" t="str">
        <f>_xlfn.XLOOKUP(D106,Groups!J:J,Groups!C:C)</f>
        <v>CIS453_Group_05</v>
      </c>
      <c r="F106" s="1">
        <v>1</v>
      </c>
      <c r="G106" s="1" t="s">
        <v>378</v>
      </c>
      <c r="H106" s="1" t="b">
        <v>0</v>
      </c>
      <c r="I106" s="1">
        <v>1</v>
      </c>
      <c r="J106" s="1">
        <v>1</v>
      </c>
    </row>
    <row r="107" spans="1:10" ht="29" hidden="1" x14ac:dyDescent="0.35">
      <c r="A107" s="1" t="s">
        <v>98</v>
      </c>
      <c r="B107" s="1" t="s">
        <v>96</v>
      </c>
      <c r="C107" s="1" t="s">
        <v>97</v>
      </c>
      <c r="D107" s="1" t="s">
        <v>446</v>
      </c>
      <c r="E107" s="5" t="str">
        <f>_xlfn.XLOOKUP(D107,Groups!J:J,Groups!C:C)</f>
        <v>CIS453_Group_05</v>
      </c>
      <c r="F107" s="1">
        <v>2</v>
      </c>
      <c r="G107" s="1" t="s">
        <v>379</v>
      </c>
      <c r="H107" s="1" t="s">
        <v>388</v>
      </c>
      <c r="I107" s="1">
        <v>0</v>
      </c>
    </row>
    <row r="108" spans="1:10" ht="29" hidden="1" x14ac:dyDescent="0.35">
      <c r="A108" s="1" t="s">
        <v>98</v>
      </c>
      <c r="B108" s="1" t="s">
        <v>96</v>
      </c>
      <c r="C108" s="1" t="s">
        <v>97</v>
      </c>
      <c r="D108" s="1" t="s">
        <v>446</v>
      </c>
      <c r="E108" s="5" t="str">
        <f>_xlfn.XLOOKUP(D108,Groups!J:J,Groups!C:C)</f>
        <v>CIS453_Group_05</v>
      </c>
      <c r="F108" s="1">
        <v>3</v>
      </c>
      <c r="G108" s="1" t="s">
        <v>381</v>
      </c>
      <c r="H108" s="1" t="s">
        <v>380</v>
      </c>
      <c r="I108" s="1">
        <v>0</v>
      </c>
    </row>
    <row r="109" spans="1:10" ht="43.5" hidden="1" x14ac:dyDescent="0.35">
      <c r="A109" s="1" t="s">
        <v>98</v>
      </c>
      <c r="B109" s="1" t="s">
        <v>96</v>
      </c>
      <c r="C109" s="1" t="s">
        <v>97</v>
      </c>
      <c r="D109" s="1" t="s">
        <v>446</v>
      </c>
      <c r="E109" s="5" t="str">
        <f>_xlfn.XLOOKUP(D109,Groups!J:J,Groups!C:C)</f>
        <v>CIS453_Group_05</v>
      </c>
      <c r="F109" s="1">
        <v>4</v>
      </c>
      <c r="G109" s="1" t="s">
        <v>382</v>
      </c>
      <c r="H109" s="1" t="s">
        <v>380</v>
      </c>
      <c r="I109" s="1">
        <v>0</v>
      </c>
    </row>
    <row r="110" spans="1:10" ht="43.5" hidden="1" x14ac:dyDescent="0.35">
      <c r="A110" s="1" t="s">
        <v>98</v>
      </c>
      <c r="B110" s="1" t="s">
        <v>96</v>
      </c>
      <c r="C110" s="1" t="s">
        <v>97</v>
      </c>
      <c r="D110" s="1" t="s">
        <v>446</v>
      </c>
      <c r="E110" s="5" t="str">
        <f>_xlfn.XLOOKUP(D110,Groups!J:J,Groups!C:C)</f>
        <v>CIS453_Group_05</v>
      </c>
      <c r="F110" s="1">
        <v>5</v>
      </c>
      <c r="G110" s="1" t="s">
        <v>383</v>
      </c>
      <c r="H110" s="1" t="s">
        <v>380</v>
      </c>
      <c r="I110" s="1">
        <v>0</v>
      </c>
    </row>
    <row r="111" spans="1:10" ht="43.5" hidden="1" x14ac:dyDescent="0.35">
      <c r="A111" s="1" t="s">
        <v>98</v>
      </c>
      <c r="B111" s="1" t="s">
        <v>96</v>
      </c>
      <c r="C111" s="1" t="s">
        <v>97</v>
      </c>
      <c r="D111" s="1" t="s">
        <v>446</v>
      </c>
      <c r="E111" s="5" t="str">
        <f>_xlfn.XLOOKUP(D111,Groups!J:J,Groups!C:C)</f>
        <v>CIS453_Group_05</v>
      </c>
      <c r="F111" s="1">
        <v>6</v>
      </c>
      <c r="G111" s="1" t="s">
        <v>384</v>
      </c>
      <c r="H111" s="1" t="s">
        <v>380</v>
      </c>
      <c r="I111" s="1">
        <v>0</v>
      </c>
    </row>
    <row r="112" spans="1:10" ht="145" hidden="1" x14ac:dyDescent="0.35">
      <c r="A112" s="1" t="s">
        <v>98</v>
      </c>
      <c r="B112" s="1" t="s">
        <v>96</v>
      </c>
      <c r="C112" s="1" t="s">
        <v>97</v>
      </c>
      <c r="D112" s="1" t="s">
        <v>446</v>
      </c>
      <c r="E112" s="5" t="str">
        <f>_xlfn.XLOOKUP(D112,Groups!J:J,Groups!C:C)</f>
        <v>CIS453_Group_05</v>
      </c>
      <c r="F112" s="1">
        <v>7</v>
      </c>
      <c r="G112" s="1" t="s">
        <v>385</v>
      </c>
      <c r="H112" s="1" t="s">
        <v>447</v>
      </c>
      <c r="I112" s="1">
        <v>0</v>
      </c>
    </row>
    <row r="113" spans="1:10" hidden="1" x14ac:dyDescent="0.35">
      <c r="A113" s="1" t="s">
        <v>98</v>
      </c>
      <c r="B113" s="1" t="s">
        <v>96</v>
      </c>
      <c r="C113" s="1" t="s">
        <v>97</v>
      </c>
      <c r="D113" s="1" t="s">
        <v>446</v>
      </c>
      <c r="E113" s="5" t="str">
        <f>_xlfn.XLOOKUP(D113,Groups!J:J,Groups!C:C)</f>
        <v>CIS453_Group_05</v>
      </c>
      <c r="G113" s="1" t="s">
        <v>386</v>
      </c>
    </row>
    <row r="114" spans="1:10" ht="43.5" hidden="1" x14ac:dyDescent="0.35">
      <c r="A114" s="1" t="s">
        <v>106</v>
      </c>
      <c r="B114" s="1" t="s">
        <v>102</v>
      </c>
      <c r="C114" s="1" t="s">
        <v>105</v>
      </c>
      <c r="D114" s="1" t="s">
        <v>479</v>
      </c>
      <c r="E114" s="5" t="str">
        <f>_xlfn.XLOOKUP(D114,Groups!J:J,Groups!C:C)</f>
        <v>CIS453_Group_05</v>
      </c>
      <c r="F114" s="1">
        <v>1</v>
      </c>
      <c r="G114" s="1" t="s">
        <v>378</v>
      </c>
      <c r="H114" s="1" t="b">
        <v>0</v>
      </c>
      <c r="I114" s="1">
        <v>1</v>
      </c>
      <c r="J114" s="1">
        <v>1</v>
      </c>
    </row>
    <row r="115" spans="1:10" ht="29" hidden="1" x14ac:dyDescent="0.35">
      <c r="A115" s="1" t="s">
        <v>106</v>
      </c>
      <c r="B115" s="1" t="s">
        <v>102</v>
      </c>
      <c r="C115" s="1" t="s">
        <v>105</v>
      </c>
      <c r="D115" s="1" t="s">
        <v>479</v>
      </c>
      <c r="E115" s="5" t="str">
        <f>_xlfn.XLOOKUP(D115,Groups!J:J,Groups!C:C)</f>
        <v>CIS453_Group_05</v>
      </c>
      <c r="F115" s="1">
        <v>2</v>
      </c>
      <c r="G115" s="1" t="s">
        <v>379</v>
      </c>
      <c r="H115" s="1" t="s">
        <v>388</v>
      </c>
      <c r="I115" s="1">
        <v>0</v>
      </c>
    </row>
    <row r="116" spans="1:10" ht="29" hidden="1" x14ac:dyDescent="0.35">
      <c r="A116" s="1" t="s">
        <v>106</v>
      </c>
      <c r="B116" s="1" t="s">
        <v>102</v>
      </c>
      <c r="C116" s="1" t="s">
        <v>105</v>
      </c>
      <c r="D116" s="1" t="s">
        <v>479</v>
      </c>
      <c r="E116" s="5" t="str">
        <f>_xlfn.XLOOKUP(D116,Groups!J:J,Groups!C:C)</f>
        <v>CIS453_Group_05</v>
      </c>
      <c r="F116" s="1">
        <v>3</v>
      </c>
      <c r="G116" s="1" t="s">
        <v>381</v>
      </c>
      <c r="H116" s="1" t="s">
        <v>388</v>
      </c>
      <c r="I116" s="1">
        <v>0</v>
      </c>
    </row>
    <row r="117" spans="1:10" ht="43.5" hidden="1" x14ac:dyDescent="0.35">
      <c r="A117" s="1" t="s">
        <v>106</v>
      </c>
      <c r="B117" s="1" t="s">
        <v>102</v>
      </c>
      <c r="C117" s="1" t="s">
        <v>105</v>
      </c>
      <c r="D117" s="1" t="s">
        <v>479</v>
      </c>
      <c r="E117" s="5" t="str">
        <f>_xlfn.XLOOKUP(D117,Groups!J:J,Groups!C:C)</f>
        <v>CIS453_Group_05</v>
      </c>
      <c r="F117" s="1">
        <v>4</v>
      </c>
      <c r="G117" s="1" t="s">
        <v>382</v>
      </c>
      <c r="H117" s="1" t="s">
        <v>388</v>
      </c>
      <c r="I117" s="1">
        <v>0</v>
      </c>
    </row>
    <row r="118" spans="1:10" ht="43.5" hidden="1" x14ac:dyDescent="0.35">
      <c r="A118" s="1" t="s">
        <v>106</v>
      </c>
      <c r="B118" s="1" t="s">
        <v>102</v>
      </c>
      <c r="C118" s="1" t="s">
        <v>105</v>
      </c>
      <c r="D118" s="1" t="s">
        <v>479</v>
      </c>
      <c r="E118" s="5" t="str">
        <f>_xlfn.XLOOKUP(D118,Groups!J:J,Groups!C:C)</f>
        <v>CIS453_Group_05</v>
      </c>
      <c r="F118" s="1">
        <v>5</v>
      </c>
      <c r="G118" s="1" t="s">
        <v>383</v>
      </c>
      <c r="H118" s="1" t="s">
        <v>388</v>
      </c>
      <c r="I118" s="1">
        <v>0</v>
      </c>
    </row>
    <row r="119" spans="1:10" ht="43.5" hidden="1" x14ac:dyDescent="0.35">
      <c r="A119" s="1" t="s">
        <v>106</v>
      </c>
      <c r="B119" s="1" t="s">
        <v>102</v>
      </c>
      <c r="C119" s="1" t="s">
        <v>105</v>
      </c>
      <c r="D119" s="1" t="s">
        <v>479</v>
      </c>
      <c r="E119" s="5" t="str">
        <f>_xlfn.XLOOKUP(D119,Groups!J:J,Groups!C:C)</f>
        <v>CIS453_Group_05</v>
      </c>
      <c r="F119" s="1">
        <v>6</v>
      </c>
      <c r="G119" s="1" t="s">
        <v>384</v>
      </c>
      <c r="H119" s="1" t="s">
        <v>426</v>
      </c>
      <c r="I119" s="1">
        <v>0</v>
      </c>
    </row>
    <row r="120" spans="1:10" hidden="1" x14ac:dyDescent="0.35">
      <c r="A120" s="1" t="s">
        <v>106</v>
      </c>
      <c r="B120" s="1" t="s">
        <v>102</v>
      </c>
      <c r="C120" s="1" t="s">
        <v>105</v>
      </c>
      <c r="D120" s="1" t="s">
        <v>479</v>
      </c>
      <c r="E120" s="5" t="str">
        <f>_xlfn.XLOOKUP(D120,Groups!J:J,Groups!C:C)</f>
        <v>CIS453_Group_05</v>
      </c>
      <c r="F120" s="1">
        <v>7</v>
      </c>
      <c r="G120" s="1" t="s">
        <v>385</v>
      </c>
      <c r="H120" s="1" t="s">
        <v>480</v>
      </c>
      <c r="I120" s="1">
        <v>0</v>
      </c>
    </row>
    <row r="121" spans="1:10" hidden="1" x14ac:dyDescent="0.35">
      <c r="A121" s="1" t="s">
        <v>106</v>
      </c>
      <c r="B121" s="1" t="s">
        <v>102</v>
      </c>
      <c r="C121" s="1" t="s">
        <v>105</v>
      </c>
      <c r="D121" s="1" t="s">
        <v>479</v>
      </c>
      <c r="E121" s="5" t="str">
        <f>_xlfn.XLOOKUP(D121,Groups!J:J,Groups!C:C)</f>
        <v>CIS453_Group_05</v>
      </c>
      <c r="G121" s="1" t="s">
        <v>386</v>
      </c>
    </row>
    <row r="122" spans="1:10" ht="43.5" hidden="1" x14ac:dyDescent="0.35">
      <c r="A122" s="1" t="s">
        <v>182</v>
      </c>
      <c r="B122" s="1" t="s">
        <v>180</v>
      </c>
      <c r="C122" s="1" t="s">
        <v>181</v>
      </c>
      <c r="D122" s="1" t="s">
        <v>484</v>
      </c>
      <c r="E122" s="5" t="str">
        <f>_xlfn.XLOOKUP(D122,Groups!J:J,Groups!C:C)</f>
        <v>CIS453_Group_05</v>
      </c>
      <c r="F122" s="1">
        <v>1</v>
      </c>
      <c r="G122" s="1" t="s">
        <v>378</v>
      </c>
      <c r="H122" s="1" t="b">
        <v>0</v>
      </c>
      <c r="I122" s="1">
        <v>1</v>
      </c>
      <c r="J122" s="1">
        <v>1</v>
      </c>
    </row>
    <row r="123" spans="1:10" ht="29" hidden="1" x14ac:dyDescent="0.35">
      <c r="A123" s="1" t="s">
        <v>182</v>
      </c>
      <c r="B123" s="1" t="s">
        <v>180</v>
      </c>
      <c r="C123" s="1" t="s">
        <v>181</v>
      </c>
      <c r="D123" s="1" t="s">
        <v>484</v>
      </c>
      <c r="E123" s="5" t="str">
        <f>_xlfn.XLOOKUP(D123,Groups!J:J,Groups!C:C)</f>
        <v>CIS453_Group_05</v>
      </c>
      <c r="F123" s="1">
        <v>2</v>
      </c>
      <c r="G123" s="1" t="s">
        <v>379</v>
      </c>
      <c r="H123" s="1" t="s">
        <v>426</v>
      </c>
      <c r="I123" s="1">
        <v>0</v>
      </c>
    </row>
    <row r="124" spans="1:10" ht="29" hidden="1" x14ac:dyDescent="0.35">
      <c r="A124" s="1" t="s">
        <v>182</v>
      </c>
      <c r="B124" s="1" t="s">
        <v>180</v>
      </c>
      <c r="C124" s="1" t="s">
        <v>181</v>
      </c>
      <c r="D124" s="1" t="s">
        <v>484</v>
      </c>
      <c r="E124" s="5" t="str">
        <f>_xlfn.XLOOKUP(D124,Groups!J:J,Groups!C:C)</f>
        <v>CIS453_Group_05</v>
      </c>
      <c r="F124" s="1">
        <v>3</v>
      </c>
      <c r="G124" s="1" t="s">
        <v>381</v>
      </c>
      <c r="H124" s="1" t="s">
        <v>426</v>
      </c>
      <c r="I124" s="1">
        <v>0</v>
      </c>
    </row>
    <row r="125" spans="1:10" ht="43.5" hidden="1" x14ac:dyDescent="0.35">
      <c r="A125" s="1" t="s">
        <v>182</v>
      </c>
      <c r="B125" s="1" t="s">
        <v>180</v>
      </c>
      <c r="C125" s="1" t="s">
        <v>181</v>
      </c>
      <c r="D125" s="1" t="s">
        <v>484</v>
      </c>
      <c r="E125" s="5" t="str">
        <f>_xlfn.XLOOKUP(D125,Groups!J:J,Groups!C:C)</f>
        <v>CIS453_Group_05</v>
      </c>
      <c r="F125" s="1">
        <v>4</v>
      </c>
      <c r="G125" s="1" t="s">
        <v>382</v>
      </c>
      <c r="H125" s="1" t="s">
        <v>426</v>
      </c>
      <c r="I125" s="1">
        <v>0</v>
      </c>
    </row>
    <row r="126" spans="1:10" ht="43.5" hidden="1" x14ac:dyDescent="0.35">
      <c r="A126" s="1" t="s">
        <v>182</v>
      </c>
      <c r="B126" s="1" t="s">
        <v>180</v>
      </c>
      <c r="C126" s="1" t="s">
        <v>181</v>
      </c>
      <c r="D126" s="1" t="s">
        <v>484</v>
      </c>
      <c r="E126" s="5" t="str">
        <f>_xlfn.XLOOKUP(D126,Groups!J:J,Groups!C:C)</f>
        <v>CIS453_Group_05</v>
      </c>
      <c r="F126" s="1">
        <v>5</v>
      </c>
      <c r="G126" s="1" t="s">
        <v>383</v>
      </c>
      <c r="H126" s="1" t="s">
        <v>426</v>
      </c>
      <c r="I126" s="1">
        <v>0</v>
      </c>
    </row>
    <row r="127" spans="1:10" ht="43.5" hidden="1" x14ac:dyDescent="0.35">
      <c r="A127" s="1" t="s">
        <v>182</v>
      </c>
      <c r="B127" s="1" t="s">
        <v>180</v>
      </c>
      <c r="C127" s="1" t="s">
        <v>181</v>
      </c>
      <c r="D127" s="1" t="s">
        <v>484</v>
      </c>
      <c r="E127" s="5" t="str">
        <f>_xlfn.XLOOKUP(D127,Groups!J:J,Groups!C:C)</f>
        <v>CIS453_Group_05</v>
      </c>
      <c r="F127" s="1">
        <v>6</v>
      </c>
      <c r="G127" s="1" t="s">
        <v>384</v>
      </c>
      <c r="H127" s="1" t="s">
        <v>426</v>
      </c>
      <c r="I127" s="1">
        <v>0</v>
      </c>
    </row>
    <row r="128" spans="1:10" ht="116" hidden="1" x14ac:dyDescent="0.35">
      <c r="A128" s="1" t="s">
        <v>182</v>
      </c>
      <c r="B128" s="1" t="s">
        <v>180</v>
      </c>
      <c r="C128" s="1" t="s">
        <v>181</v>
      </c>
      <c r="D128" s="1" t="s">
        <v>484</v>
      </c>
      <c r="E128" s="5" t="str">
        <f>_xlfn.XLOOKUP(D128,Groups!J:J,Groups!C:C)</f>
        <v>CIS453_Group_05</v>
      </c>
      <c r="F128" s="1">
        <v>7</v>
      </c>
      <c r="G128" s="1" t="s">
        <v>385</v>
      </c>
      <c r="H128" s="1" t="s">
        <v>485</v>
      </c>
      <c r="I128" s="1">
        <v>0</v>
      </c>
    </row>
    <row r="129" spans="1:10" ht="29" hidden="1" x14ac:dyDescent="0.35">
      <c r="A129" s="1" t="s">
        <v>182</v>
      </c>
      <c r="B129" s="1" t="s">
        <v>180</v>
      </c>
      <c r="C129" s="1" t="s">
        <v>181</v>
      </c>
      <c r="D129" s="1" t="s">
        <v>484</v>
      </c>
      <c r="E129" s="5" t="str">
        <f>_xlfn.XLOOKUP(D129,Groups!J:J,Groups!C:C)</f>
        <v>CIS453_Group_05</v>
      </c>
      <c r="G129" s="1" t="s">
        <v>386</v>
      </c>
    </row>
    <row r="130" spans="1:10" ht="43.5" hidden="1" x14ac:dyDescent="0.35">
      <c r="A130" s="1" t="s">
        <v>89</v>
      </c>
      <c r="B130" s="1" t="s">
        <v>87</v>
      </c>
      <c r="C130" s="1" t="s">
        <v>88</v>
      </c>
      <c r="D130" s="1" t="s">
        <v>433</v>
      </c>
      <c r="E130" s="5" t="str">
        <f>_xlfn.XLOOKUP(D130,Groups!J:J,Groups!C:C)</f>
        <v>CIS453_Group_06</v>
      </c>
      <c r="F130" s="1">
        <v>1</v>
      </c>
      <c r="G130" s="1" t="s">
        <v>378</v>
      </c>
      <c r="H130" s="1" t="b">
        <v>0</v>
      </c>
      <c r="I130" s="1">
        <v>1</v>
      </c>
      <c r="J130" s="1">
        <v>1</v>
      </c>
    </row>
    <row r="131" spans="1:10" ht="29" hidden="1" x14ac:dyDescent="0.35">
      <c r="A131" s="1" t="s">
        <v>89</v>
      </c>
      <c r="B131" s="1" t="s">
        <v>87</v>
      </c>
      <c r="C131" s="1" t="s">
        <v>88</v>
      </c>
      <c r="D131" s="1" t="s">
        <v>433</v>
      </c>
      <c r="E131" s="5" t="str">
        <f>_xlfn.XLOOKUP(D131,Groups!J:J,Groups!C:C)</f>
        <v>CIS453_Group_06</v>
      </c>
      <c r="F131" s="1">
        <v>2</v>
      </c>
      <c r="G131" s="1" t="s">
        <v>379</v>
      </c>
      <c r="H131" s="1" t="s">
        <v>422</v>
      </c>
      <c r="I131" s="1">
        <v>0</v>
      </c>
    </row>
    <row r="132" spans="1:10" ht="29" hidden="1" x14ac:dyDescent="0.35">
      <c r="A132" s="1" t="s">
        <v>89</v>
      </c>
      <c r="B132" s="1" t="s">
        <v>87</v>
      </c>
      <c r="C132" s="1" t="s">
        <v>88</v>
      </c>
      <c r="D132" s="1" t="s">
        <v>433</v>
      </c>
      <c r="E132" s="5" t="str">
        <f>_xlfn.XLOOKUP(D132,Groups!J:J,Groups!C:C)</f>
        <v>CIS453_Group_06</v>
      </c>
      <c r="F132" s="1">
        <v>3</v>
      </c>
      <c r="G132" s="1" t="s">
        <v>381</v>
      </c>
      <c r="H132" s="1" t="s">
        <v>422</v>
      </c>
      <c r="I132" s="1">
        <v>0</v>
      </c>
    </row>
    <row r="133" spans="1:10" ht="43.5" hidden="1" x14ac:dyDescent="0.35">
      <c r="A133" s="1" t="s">
        <v>89</v>
      </c>
      <c r="B133" s="1" t="s">
        <v>87</v>
      </c>
      <c r="C133" s="1" t="s">
        <v>88</v>
      </c>
      <c r="D133" s="1" t="s">
        <v>433</v>
      </c>
      <c r="E133" s="5" t="str">
        <f>_xlfn.XLOOKUP(D133,Groups!J:J,Groups!C:C)</f>
        <v>CIS453_Group_06</v>
      </c>
      <c r="F133" s="1">
        <v>4</v>
      </c>
      <c r="G133" s="1" t="s">
        <v>382</v>
      </c>
      <c r="H133" s="1" t="s">
        <v>422</v>
      </c>
      <c r="I133" s="1">
        <v>0</v>
      </c>
    </row>
    <row r="134" spans="1:10" ht="43.5" hidden="1" x14ac:dyDescent="0.35">
      <c r="A134" s="1" t="s">
        <v>89</v>
      </c>
      <c r="B134" s="1" t="s">
        <v>87</v>
      </c>
      <c r="C134" s="1" t="s">
        <v>88</v>
      </c>
      <c r="D134" s="1" t="s">
        <v>433</v>
      </c>
      <c r="E134" s="5" t="str">
        <f>_xlfn.XLOOKUP(D134,Groups!J:J,Groups!C:C)</f>
        <v>CIS453_Group_06</v>
      </c>
      <c r="F134" s="1">
        <v>5</v>
      </c>
      <c r="G134" s="1" t="s">
        <v>383</v>
      </c>
      <c r="H134" s="1" t="s">
        <v>422</v>
      </c>
      <c r="I134" s="1">
        <v>0</v>
      </c>
    </row>
    <row r="135" spans="1:10" ht="43.5" hidden="1" x14ac:dyDescent="0.35">
      <c r="A135" s="1" t="s">
        <v>89</v>
      </c>
      <c r="B135" s="1" t="s">
        <v>87</v>
      </c>
      <c r="C135" s="1" t="s">
        <v>88</v>
      </c>
      <c r="D135" s="1" t="s">
        <v>433</v>
      </c>
      <c r="E135" s="5" t="str">
        <f>_xlfn.XLOOKUP(D135,Groups!J:J,Groups!C:C)</f>
        <v>CIS453_Group_06</v>
      </c>
      <c r="F135" s="1">
        <v>6</v>
      </c>
      <c r="G135" s="1" t="s">
        <v>384</v>
      </c>
      <c r="H135" s="1" t="s">
        <v>422</v>
      </c>
      <c r="I135" s="1">
        <v>0</v>
      </c>
    </row>
    <row r="136" spans="1:10" ht="29" hidden="1" x14ac:dyDescent="0.35">
      <c r="A136" s="1" t="s">
        <v>89</v>
      </c>
      <c r="B136" s="1" t="s">
        <v>87</v>
      </c>
      <c r="C136" s="1" t="s">
        <v>88</v>
      </c>
      <c r="D136" s="1" t="s">
        <v>433</v>
      </c>
      <c r="E136" s="5" t="str">
        <f>_xlfn.XLOOKUP(D136,Groups!J:J,Groups!C:C)</f>
        <v>CIS453_Group_06</v>
      </c>
      <c r="F136" s="1">
        <v>7</v>
      </c>
      <c r="G136" s="1" t="s">
        <v>385</v>
      </c>
      <c r="H136" s="1" t="s">
        <v>434</v>
      </c>
      <c r="I136" s="1">
        <v>0</v>
      </c>
    </row>
    <row r="137" spans="1:10" hidden="1" x14ac:dyDescent="0.35">
      <c r="A137" s="1" t="s">
        <v>89</v>
      </c>
      <c r="B137" s="1" t="s">
        <v>87</v>
      </c>
      <c r="C137" s="1" t="s">
        <v>88</v>
      </c>
      <c r="D137" s="1" t="s">
        <v>433</v>
      </c>
      <c r="E137" s="5" t="str">
        <f>_xlfn.XLOOKUP(D137,Groups!J:J,Groups!C:C)</f>
        <v>CIS453_Group_06</v>
      </c>
      <c r="G137" s="1" t="s">
        <v>386</v>
      </c>
    </row>
    <row r="138" spans="1:10" ht="43.5" hidden="1" x14ac:dyDescent="0.35">
      <c r="A138" s="1" t="s">
        <v>72</v>
      </c>
      <c r="B138" s="1" t="s">
        <v>71</v>
      </c>
      <c r="C138" s="1" t="s">
        <v>45</v>
      </c>
      <c r="D138" s="1" t="s">
        <v>438</v>
      </c>
      <c r="E138" s="5" t="str">
        <f>_xlfn.XLOOKUP(D138,Groups!J:J,Groups!C:C)</f>
        <v>CIS453_Group_06</v>
      </c>
      <c r="F138" s="1">
        <v>1</v>
      </c>
      <c r="G138" s="1" t="s">
        <v>378</v>
      </c>
      <c r="H138" s="1" t="b">
        <v>0</v>
      </c>
      <c r="I138" s="1">
        <v>1</v>
      </c>
      <c r="J138" s="1">
        <v>1</v>
      </c>
    </row>
    <row r="139" spans="1:10" ht="29" hidden="1" x14ac:dyDescent="0.35">
      <c r="A139" s="1" t="s">
        <v>72</v>
      </c>
      <c r="B139" s="1" t="s">
        <v>71</v>
      </c>
      <c r="C139" s="1" t="s">
        <v>45</v>
      </c>
      <c r="D139" s="1" t="s">
        <v>438</v>
      </c>
      <c r="E139" s="5" t="str">
        <f>_xlfn.XLOOKUP(D139,Groups!J:J,Groups!C:C)</f>
        <v>CIS453_Group_06</v>
      </c>
      <c r="F139" s="1">
        <v>2</v>
      </c>
      <c r="G139" s="1" t="s">
        <v>379</v>
      </c>
      <c r="H139" s="1" t="s">
        <v>439</v>
      </c>
      <c r="I139" s="1">
        <v>0</v>
      </c>
    </row>
    <row r="140" spans="1:10" ht="29" hidden="1" x14ac:dyDescent="0.35">
      <c r="A140" s="1" t="s">
        <v>72</v>
      </c>
      <c r="B140" s="1" t="s">
        <v>71</v>
      </c>
      <c r="C140" s="1" t="s">
        <v>45</v>
      </c>
      <c r="D140" s="1" t="s">
        <v>438</v>
      </c>
      <c r="E140" s="5" t="str">
        <f>_xlfn.XLOOKUP(D140,Groups!J:J,Groups!C:C)</f>
        <v>CIS453_Group_06</v>
      </c>
      <c r="F140" s="1">
        <v>3</v>
      </c>
      <c r="G140" s="1" t="s">
        <v>381</v>
      </c>
      <c r="H140" s="1" t="s">
        <v>380</v>
      </c>
      <c r="I140" s="1">
        <v>0</v>
      </c>
    </row>
    <row r="141" spans="1:10" ht="43.5" hidden="1" x14ac:dyDescent="0.35">
      <c r="A141" s="1" t="s">
        <v>72</v>
      </c>
      <c r="B141" s="1" t="s">
        <v>71</v>
      </c>
      <c r="C141" s="1" t="s">
        <v>45</v>
      </c>
      <c r="D141" s="1" t="s">
        <v>438</v>
      </c>
      <c r="E141" s="5" t="str">
        <f>_xlfn.XLOOKUP(D141,Groups!J:J,Groups!C:C)</f>
        <v>CIS453_Group_06</v>
      </c>
      <c r="F141" s="1">
        <v>4</v>
      </c>
      <c r="G141" s="1" t="s">
        <v>382</v>
      </c>
      <c r="H141" s="1" t="s">
        <v>380</v>
      </c>
      <c r="I141" s="1">
        <v>0</v>
      </c>
    </row>
    <row r="142" spans="1:10" ht="43.5" hidden="1" x14ac:dyDescent="0.35">
      <c r="A142" s="1" t="s">
        <v>72</v>
      </c>
      <c r="B142" s="1" t="s">
        <v>71</v>
      </c>
      <c r="C142" s="1" t="s">
        <v>45</v>
      </c>
      <c r="D142" s="1" t="s">
        <v>438</v>
      </c>
      <c r="E142" s="5" t="str">
        <f>_xlfn.XLOOKUP(D142,Groups!J:J,Groups!C:C)</f>
        <v>CIS453_Group_06</v>
      </c>
      <c r="F142" s="1">
        <v>5</v>
      </c>
      <c r="G142" s="1" t="s">
        <v>383</v>
      </c>
      <c r="H142" s="1" t="s">
        <v>380</v>
      </c>
      <c r="I142" s="1">
        <v>0</v>
      </c>
    </row>
    <row r="143" spans="1:10" ht="43.5" hidden="1" x14ac:dyDescent="0.35">
      <c r="A143" s="1" t="s">
        <v>72</v>
      </c>
      <c r="B143" s="1" t="s">
        <v>71</v>
      </c>
      <c r="C143" s="1" t="s">
        <v>45</v>
      </c>
      <c r="D143" s="1" t="s">
        <v>438</v>
      </c>
      <c r="E143" s="5" t="str">
        <f>_xlfn.XLOOKUP(D143,Groups!J:J,Groups!C:C)</f>
        <v>CIS453_Group_06</v>
      </c>
      <c r="F143" s="1">
        <v>6</v>
      </c>
      <c r="G143" s="1" t="s">
        <v>384</v>
      </c>
      <c r="H143" s="1" t="s">
        <v>380</v>
      </c>
      <c r="I143" s="1">
        <v>0</v>
      </c>
    </row>
    <row r="144" spans="1:10" hidden="1" x14ac:dyDescent="0.35">
      <c r="A144" s="1" t="s">
        <v>72</v>
      </c>
      <c r="B144" s="1" t="s">
        <v>71</v>
      </c>
      <c r="C144" s="1" t="s">
        <v>45</v>
      </c>
      <c r="D144" s="1" t="s">
        <v>438</v>
      </c>
      <c r="E144" s="5" t="str">
        <f>_xlfn.XLOOKUP(D144,Groups!J:J,Groups!C:C)</f>
        <v>CIS453_Group_06</v>
      </c>
      <c r="F144" s="1">
        <v>7</v>
      </c>
      <c r="G144" s="1" t="s">
        <v>385</v>
      </c>
      <c r="H144" s="1" t="s">
        <v>380</v>
      </c>
      <c r="I144" s="1">
        <v>0</v>
      </c>
    </row>
    <row r="145" spans="1:10" hidden="1" x14ac:dyDescent="0.35">
      <c r="A145" s="1" t="s">
        <v>72</v>
      </c>
      <c r="B145" s="1" t="s">
        <v>71</v>
      </c>
      <c r="C145" s="1" t="s">
        <v>45</v>
      </c>
      <c r="D145" s="1" t="s">
        <v>438</v>
      </c>
      <c r="E145" s="5" t="str">
        <f>_xlfn.XLOOKUP(D145,Groups!J:J,Groups!C:C)</f>
        <v>CIS453_Group_06</v>
      </c>
      <c r="G145" s="1" t="s">
        <v>386</v>
      </c>
    </row>
    <row r="146" spans="1:10" ht="43.5" hidden="1" x14ac:dyDescent="0.35">
      <c r="A146" s="1" t="s">
        <v>64</v>
      </c>
      <c r="B146" s="1" t="s">
        <v>62</v>
      </c>
      <c r="C146" s="1" t="s">
        <v>63</v>
      </c>
      <c r="D146" s="1" t="s">
        <v>462</v>
      </c>
      <c r="E146" s="5" t="str">
        <f>_xlfn.XLOOKUP(D146,Groups!J:J,Groups!C:C)</f>
        <v>CIS453_Group_06</v>
      </c>
      <c r="F146" s="1">
        <v>1</v>
      </c>
      <c r="G146" s="1" t="s">
        <v>378</v>
      </c>
      <c r="H146" s="1" t="b">
        <v>1</v>
      </c>
      <c r="I146" s="1">
        <v>1</v>
      </c>
      <c r="J146" s="1">
        <v>0</v>
      </c>
    </row>
    <row r="147" spans="1:10" ht="29" hidden="1" x14ac:dyDescent="0.35">
      <c r="A147" s="1" t="s">
        <v>64</v>
      </c>
      <c r="B147" s="1" t="s">
        <v>62</v>
      </c>
      <c r="C147" s="1" t="s">
        <v>63</v>
      </c>
      <c r="D147" s="1" t="s">
        <v>462</v>
      </c>
      <c r="E147" s="5" t="str">
        <f>_xlfn.XLOOKUP(D147,Groups!J:J,Groups!C:C)</f>
        <v>CIS453_Group_06</v>
      </c>
      <c r="F147" s="1">
        <v>2</v>
      </c>
      <c r="G147" s="1" t="s">
        <v>379</v>
      </c>
      <c r="H147" s="1" t="s">
        <v>380</v>
      </c>
      <c r="I147" s="1">
        <v>0</v>
      </c>
    </row>
    <row r="148" spans="1:10" ht="29" hidden="1" x14ac:dyDescent="0.35">
      <c r="A148" s="1" t="s">
        <v>64</v>
      </c>
      <c r="B148" s="1" t="s">
        <v>62</v>
      </c>
      <c r="C148" s="1" t="s">
        <v>63</v>
      </c>
      <c r="D148" s="1" t="s">
        <v>462</v>
      </c>
      <c r="E148" s="5" t="str">
        <f>_xlfn.XLOOKUP(D148,Groups!J:J,Groups!C:C)</f>
        <v>CIS453_Group_06</v>
      </c>
      <c r="F148" s="1">
        <v>3</v>
      </c>
      <c r="G148" s="1" t="s">
        <v>381</v>
      </c>
      <c r="H148" s="1" t="s">
        <v>380</v>
      </c>
      <c r="I148" s="1">
        <v>0</v>
      </c>
    </row>
    <row r="149" spans="1:10" ht="43.5" hidden="1" x14ac:dyDescent="0.35">
      <c r="A149" s="1" t="s">
        <v>64</v>
      </c>
      <c r="B149" s="1" t="s">
        <v>62</v>
      </c>
      <c r="C149" s="1" t="s">
        <v>63</v>
      </c>
      <c r="D149" s="1" t="s">
        <v>462</v>
      </c>
      <c r="E149" s="5" t="str">
        <f>_xlfn.XLOOKUP(D149,Groups!J:J,Groups!C:C)</f>
        <v>CIS453_Group_06</v>
      </c>
      <c r="F149" s="1">
        <v>4</v>
      </c>
      <c r="G149" s="1" t="s">
        <v>382</v>
      </c>
      <c r="H149" s="1" t="s">
        <v>380</v>
      </c>
      <c r="I149" s="1">
        <v>0</v>
      </c>
    </row>
    <row r="150" spans="1:10" ht="43.5" hidden="1" x14ac:dyDescent="0.35">
      <c r="A150" s="1" t="s">
        <v>64</v>
      </c>
      <c r="B150" s="1" t="s">
        <v>62</v>
      </c>
      <c r="C150" s="1" t="s">
        <v>63</v>
      </c>
      <c r="D150" s="1" t="s">
        <v>462</v>
      </c>
      <c r="E150" s="5" t="str">
        <f>_xlfn.XLOOKUP(D150,Groups!J:J,Groups!C:C)</f>
        <v>CIS453_Group_06</v>
      </c>
      <c r="F150" s="1">
        <v>5</v>
      </c>
      <c r="G150" s="1" t="s">
        <v>383</v>
      </c>
      <c r="H150" s="1" t="s">
        <v>380</v>
      </c>
      <c r="I150" s="1">
        <v>0</v>
      </c>
    </row>
    <row r="151" spans="1:10" ht="43.5" hidden="1" x14ac:dyDescent="0.35">
      <c r="A151" s="1" t="s">
        <v>64</v>
      </c>
      <c r="B151" s="1" t="s">
        <v>62</v>
      </c>
      <c r="C151" s="1" t="s">
        <v>63</v>
      </c>
      <c r="D151" s="1" t="s">
        <v>462</v>
      </c>
      <c r="E151" s="5" t="str">
        <f>_xlfn.XLOOKUP(D151,Groups!J:J,Groups!C:C)</f>
        <v>CIS453_Group_06</v>
      </c>
      <c r="F151" s="1">
        <v>6</v>
      </c>
      <c r="G151" s="1" t="s">
        <v>384</v>
      </c>
      <c r="H151" s="1" t="s">
        <v>380</v>
      </c>
      <c r="I151" s="1">
        <v>0</v>
      </c>
    </row>
    <row r="152" spans="1:10" hidden="1" x14ac:dyDescent="0.35">
      <c r="A152" s="1" t="s">
        <v>64</v>
      </c>
      <c r="B152" s="1" t="s">
        <v>62</v>
      </c>
      <c r="C152" s="1" t="s">
        <v>63</v>
      </c>
      <c r="D152" s="1" t="s">
        <v>462</v>
      </c>
      <c r="E152" s="5" t="str">
        <f>_xlfn.XLOOKUP(D152,Groups!J:J,Groups!C:C)</f>
        <v>CIS453_Group_06</v>
      </c>
      <c r="F152" s="1">
        <v>7</v>
      </c>
      <c r="G152" s="1" t="s">
        <v>385</v>
      </c>
      <c r="H152" s="1" t="s">
        <v>380</v>
      </c>
      <c r="I152" s="1">
        <v>0</v>
      </c>
    </row>
    <row r="153" spans="1:10" hidden="1" x14ac:dyDescent="0.35">
      <c r="A153" s="1" t="s">
        <v>64</v>
      </c>
      <c r="B153" s="1" t="s">
        <v>62</v>
      </c>
      <c r="C153" s="1" t="s">
        <v>63</v>
      </c>
      <c r="D153" s="1" t="s">
        <v>462</v>
      </c>
      <c r="E153" s="5" t="str">
        <f>_xlfn.XLOOKUP(D153,Groups!J:J,Groups!C:C)</f>
        <v>CIS453_Group_06</v>
      </c>
      <c r="G153" s="1" t="s">
        <v>386</v>
      </c>
    </row>
    <row r="154" spans="1:10" ht="43.5" hidden="1" x14ac:dyDescent="0.35">
      <c r="A154" s="1" t="s">
        <v>185</v>
      </c>
      <c r="B154" s="1" t="s">
        <v>183</v>
      </c>
      <c r="C154" s="1" t="s">
        <v>184</v>
      </c>
      <c r="D154" s="1" t="s">
        <v>498</v>
      </c>
      <c r="E154" s="5" t="str">
        <f>_xlfn.XLOOKUP(D154,Groups!J:J,Groups!C:C)</f>
        <v>CIS453_Group_06</v>
      </c>
      <c r="F154" s="1">
        <v>1</v>
      </c>
      <c r="G154" s="1" t="s">
        <v>378</v>
      </c>
      <c r="H154" s="1" t="b">
        <v>1</v>
      </c>
      <c r="I154" s="1">
        <v>1</v>
      </c>
      <c r="J154" s="1">
        <v>0</v>
      </c>
    </row>
    <row r="155" spans="1:10" ht="29" hidden="1" x14ac:dyDescent="0.35">
      <c r="A155" s="1" t="s">
        <v>185</v>
      </c>
      <c r="B155" s="1" t="s">
        <v>183</v>
      </c>
      <c r="C155" s="1" t="s">
        <v>184</v>
      </c>
      <c r="D155" s="1" t="s">
        <v>498</v>
      </c>
      <c r="E155" s="5" t="str">
        <f>_xlfn.XLOOKUP(D155,Groups!J:J,Groups!C:C)</f>
        <v>CIS453_Group_06</v>
      </c>
      <c r="F155" s="1">
        <v>2</v>
      </c>
      <c r="G155" s="1" t="s">
        <v>379</v>
      </c>
      <c r="H155" s="1" t="s">
        <v>380</v>
      </c>
      <c r="I155" s="1">
        <v>0</v>
      </c>
    </row>
    <row r="156" spans="1:10" ht="29" hidden="1" x14ac:dyDescent="0.35">
      <c r="A156" s="1" t="s">
        <v>185</v>
      </c>
      <c r="B156" s="1" t="s">
        <v>183</v>
      </c>
      <c r="C156" s="1" t="s">
        <v>184</v>
      </c>
      <c r="D156" s="1" t="s">
        <v>498</v>
      </c>
      <c r="E156" s="5" t="str">
        <f>_xlfn.XLOOKUP(D156,Groups!J:J,Groups!C:C)</f>
        <v>CIS453_Group_06</v>
      </c>
      <c r="F156" s="1">
        <v>3</v>
      </c>
      <c r="G156" s="1" t="s">
        <v>381</v>
      </c>
      <c r="H156" s="1" t="s">
        <v>380</v>
      </c>
      <c r="I156" s="1">
        <v>0</v>
      </c>
    </row>
    <row r="157" spans="1:10" ht="43.5" hidden="1" x14ac:dyDescent="0.35">
      <c r="A157" s="1" t="s">
        <v>185</v>
      </c>
      <c r="B157" s="1" t="s">
        <v>183</v>
      </c>
      <c r="C157" s="1" t="s">
        <v>184</v>
      </c>
      <c r="D157" s="1" t="s">
        <v>498</v>
      </c>
      <c r="E157" s="5" t="str">
        <f>_xlfn.XLOOKUP(D157,Groups!J:J,Groups!C:C)</f>
        <v>CIS453_Group_06</v>
      </c>
      <c r="F157" s="1">
        <v>4</v>
      </c>
      <c r="G157" s="1" t="s">
        <v>382</v>
      </c>
      <c r="H157" s="1" t="s">
        <v>380</v>
      </c>
      <c r="I157" s="1">
        <v>0</v>
      </c>
    </row>
    <row r="158" spans="1:10" ht="43.5" hidden="1" x14ac:dyDescent="0.35">
      <c r="A158" s="1" t="s">
        <v>185</v>
      </c>
      <c r="B158" s="1" t="s">
        <v>183</v>
      </c>
      <c r="C158" s="1" t="s">
        <v>184</v>
      </c>
      <c r="D158" s="1" t="s">
        <v>498</v>
      </c>
      <c r="E158" s="5" t="str">
        <f>_xlfn.XLOOKUP(D158,Groups!J:J,Groups!C:C)</f>
        <v>CIS453_Group_06</v>
      </c>
      <c r="F158" s="1">
        <v>5</v>
      </c>
      <c r="G158" s="1" t="s">
        <v>383</v>
      </c>
      <c r="H158" s="1" t="s">
        <v>380</v>
      </c>
      <c r="I158" s="1">
        <v>0</v>
      </c>
    </row>
    <row r="159" spans="1:10" ht="43.5" hidden="1" x14ac:dyDescent="0.35">
      <c r="A159" s="1" t="s">
        <v>185</v>
      </c>
      <c r="B159" s="1" t="s">
        <v>183</v>
      </c>
      <c r="C159" s="1" t="s">
        <v>184</v>
      </c>
      <c r="D159" s="1" t="s">
        <v>498</v>
      </c>
      <c r="E159" s="5" t="str">
        <f>_xlfn.XLOOKUP(D159,Groups!J:J,Groups!C:C)</f>
        <v>CIS453_Group_06</v>
      </c>
      <c r="F159" s="1">
        <v>6</v>
      </c>
      <c r="G159" s="1" t="s">
        <v>384</v>
      </c>
      <c r="H159" s="1" t="s">
        <v>380</v>
      </c>
      <c r="I159" s="1">
        <v>0</v>
      </c>
    </row>
    <row r="160" spans="1:10" hidden="1" x14ac:dyDescent="0.35">
      <c r="A160" s="1" t="s">
        <v>185</v>
      </c>
      <c r="B160" s="1" t="s">
        <v>183</v>
      </c>
      <c r="C160" s="1" t="s">
        <v>184</v>
      </c>
      <c r="D160" s="1" t="s">
        <v>498</v>
      </c>
      <c r="E160" s="5" t="str">
        <f>_xlfn.XLOOKUP(D160,Groups!J:J,Groups!C:C)</f>
        <v>CIS453_Group_06</v>
      </c>
      <c r="F160" s="1">
        <v>7</v>
      </c>
      <c r="G160" s="1" t="s">
        <v>385</v>
      </c>
      <c r="H160" s="1" t="s">
        <v>499</v>
      </c>
      <c r="I160" s="1">
        <v>0</v>
      </c>
    </row>
    <row r="161" spans="1:10" hidden="1" x14ac:dyDescent="0.35">
      <c r="A161" s="1" t="s">
        <v>185</v>
      </c>
      <c r="B161" s="1" t="s">
        <v>183</v>
      </c>
      <c r="C161" s="1" t="s">
        <v>184</v>
      </c>
      <c r="D161" s="1" t="s">
        <v>498</v>
      </c>
      <c r="E161" s="5" t="str">
        <f>_xlfn.XLOOKUP(D161,Groups!J:J,Groups!C:C)</f>
        <v>CIS453_Group_06</v>
      </c>
      <c r="G161" s="1" t="s">
        <v>386</v>
      </c>
      <c r="H161" s="1" t="s">
        <v>500</v>
      </c>
    </row>
    <row r="162" spans="1:10" ht="43.5" hidden="1" x14ac:dyDescent="0.35">
      <c r="A162" s="1" t="s">
        <v>165</v>
      </c>
      <c r="B162" s="1" t="s">
        <v>163</v>
      </c>
      <c r="C162" s="1" t="s">
        <v>164</v>
      </c>
      <c r="D162" s="1" t="s">
        <v>412</v>
      </c>
      <c r="E162" s="5" t="str">
        <f>_xlfn.XLOOKUP(D162,Groups!J:J,Groups!C:C)</f>
        <v>CIS453_Group_07</v>
      </c>
      <c r="F162" s="1">
        <v>1</v>
      </c>
      <c r="G162" s="1" t="s">
        <v>378</v>
      </c>
      <c r="H162" s="1" t="b">
        <v>1</v>
      </c>
      <c r="I162" s="1">
        <v>1</v>
      </c>
      <c r="J162" s="1">
        <v>0</v>
      </c>
    </row>
    <row r="163" spans="1:10" ht="29" hidden="1" x14ac:dyDescent="0.35">
      <c r="A163" s="1" t="s">
        <v>165</v>
      </c>
      <c r="B163" s="1" t="s">
        <v>163</v>
      </c>
      <c r="C163" s="1" t="s">
        <v>164</v>
      </c>
      <c r="D163" s="1" t="s">
        <v>412</v>
      </c>
      <c r="E163" s="5" t="str">
        <f>_xlfn.XLOOKUP(D163,Groups!J:J,Groups!C:C)</f>
        <v>CIS453_Group_07</v>
      </c>
      <c r="F163" s="1">
        <v>2</v>
      </c>
      <c r="G163" s="1" t="s">
        <v>379</v>
      </c>
      <c r="H163" s="1" t="s">
        <v>388</v>
      </c>
      <c r="I163" s="1">
        <v>0</v>
      </c>
    </row>
    <row r="164" spans="1:10" ht="29" hidden="1" x14ac:dyDescent="0.35">
      <c r="A164" s="1" t="s">
        <v>165</v>
      </c>
      <c r="B164" s="1" t="s">
        <v>163</v>
      </c>
      <c r="C164" s="1" t="s">
        <v>164</v>
      </c>
      <c r="D164" s="1" t="s">
        <v>412</v>
      </c>
      <c r="E164" s="5" t="str">
        <f>_xlfn.XLOOKUP(D164,Groups!J:J,Groups!C:C)</f>
        <v>CIS453_Group_07</v>
      </c>
      <c r="F164" s="1">
        <v>3</v>
      </c>
      <c r="G164" s="1" t="s">
        <v>381</v>
      </c>
      <c r="H164" s="1" t="s">
        <v>380</v>
      </c>
      <c r="I164" s="1">
        <v>0</v>
      </c>
    </row>
    <row r="165" spans="1:10" ht="43.5" hidden="1" x14ac:dyDescent="0.35">
      <c r="A165" s="1" t="s">
        <v>165</v>
      </c>
      <c r="B165" s="1" t="s">
        <v>163</v>
      </c>
      <c r="C165" s="1" t="s">
        <v>164</v>
      </c>
      <c r="D165" s="1" t="s">
        <v>412</v>
      </c>
      <c r="E165" s="5" t="str">
        <f>_xlfn.XLOOKUP(D165,Groups!J:J,Groups!C:C)</f>
        <v>CIS453_Group_07</v>
      </c>
      <c r="F165" s="1">
        <v>4</v>
      </c>
      <c r="G165" s="1" t="s">
        <v>382</v>
      </c>
      <c r="H165" s="1" t="s">
        <v>380</v>
      </c>
      <c r="I165" s="1">
        <v>0</v>
      </c>
    </row>
    <row r="166" spans="1:10" ht="43.5" hidden="1" x14ac:dyDescent="0.35">
      <c r="A166" s="1" t="s">
        <v>165</v>
      </c>
      <c r="B166" s="1" t="s">
        <v>163</v>
      </c>
      <c r="C166" s="1" t="s">
        <v>164</v>
      </c>
      <c r="D166" s="1" t="s">
        <v>412</v>
      </c>
      <c r="E166" s="5" t="str">
        <f>_xlfn.XLOOKUP(D166,Groups!J:J,Groups!C:C)</f>
        <v>CIS453_Group_07</v>
      </c>
      <c r="F166" s="1">
        <v>5</v>
      </c>
      <c r="G166" s="1" t="s">
        <v>383</v>
      </c>
      <c r="H166" s="1" t="s">
        <v>380</v>
      </c>
      <c r="I166" s="1">
        <v>0</v>
      </c>
    </row>
    <row r="167" spans="1:10" ht="43.5" hidden="1" x14ac:dyDescent="0.35">
      <c r="A167" s="1" t="s">
        <v>165</v>
      </c>
      <c r="B167" s="1" t="s">
        <v>163</v>
      </c>
      <c r="C167" s="1" t="s">
        <v>164</v>
      </c>
      <c r="D167" s="1" t="s">
        <v>412</v>
      </c>
      <c r="E167" s="5" t="str">
        <f>_xlfn.XLOOKUP(D167,Groups!J:J,Groups!C:C)</f>
        <v>CIS453_Group_07</v>
      </c>
      <c r="F167" s="1">
        <v>6</v>
      </c>
      <c r="G167" s="1" t="s">
        <v>384</v>
      </c>
      <c r="H167" s="1" t="s">
        <v>380</v>
      </c>
      <c r="I167" s="1">
        <v>0</v>
      </c>
    </row>
    <row r="168" spans="1:10" hidden="1" x14ac:dyDescent="0.35">
      <c r="A168" s="1" t="s">
        <v>165</v>
      </c>
      <c r="B168" s="1" t="s">
        <v>163</v>
      </c>
      <c r="C168" s="1" t="s">
        <v>164</v>
      </c>
      <c r="D168" s="1" t="s">
        <v>412</v>
      </c>
      <c r="E168" s="5" t="str">
        <f>_xlfn.XLOOKUP(D168,Groups!J:J,Groups!C:C)</f>
        <v>CIS453_Group_07</v>
      </c>
      <c r="F168" s="1">
        <v>7</v>
      </c>
      <c r="G168" s="1" t="s">
        <v>385</v>
      </c>
      <c r="H168" s="1" t="s">
        <v>380</v>
      </c>
      <c r="I168" s="1">
        <v>0</v>
      </c>
    </row>
    <row r="169" spans="1:10" hidden="1" x14ac:dyDescent="0.35">
      <c r="A169" s="1" t="s">
        <v>165</v>
      </c>
      <c r="B169" s="1" t="s">
        <v>163</v>
      </c>
      <c r="C169" s="1" t="s">
        <v>164</v>
      </c>
      <c r="D169" s="1" t="s">
        <v>412</v>
      </c>
      <c r="E169" s="5" t="str">
        <f>_xlfn.XLOOKUP(D169,Groups!J:J,Groups!C:C)</f>
        <v>CIS453_Group_07</v>
      </c>
      <c r="G169" s="1" t="s">
        <v>386</v>
      </c>
    </row>
    <row r="170" spans="1:10" ht="43.5" hidden="1" x14ac:dyDescent="0.35">
      <c r="A170" s="1" t="s">
        <v>130</v>
      </c>
      <c r="B170" s="1" t="s">
        <v>128</v>
      </c>
      <c r="C170" s="1" t="s">
        <v>129</v>
      </c>
      <c r="D170" s="1" t="s">
        <v>452</v>
      </c>
      <c r="E170" s="5" t="str">
        <f>_xlfn.XLOOKUP(D170,Groups!J:J,Groups!C:C)</f>
        <v>CIS453_Group_07</v>
      </c>
      <c r="F170" s="1">
        <v>1</v>
      </c>
      <c r="G170" s="1" t="s">
        <v>378</v>
      </c>
      <c r="H170" s="1" t="b">
        <v>1</v>
      </c>
      <c r="I170" s="1">
        <v>1</v>
      </c>
      <c r="J170" s="1">
        <v>0</v>
      </c>
    </row>
    <row r="171" spans="1:10" ht="29" hidden="1" x14ac:dyDescent="0.35">
      <c r="A171" s="1" t="s">
        <v>130</v>
      </c>
      <c r="B171" s="1" t="s">
        <v>128</v>
      </c>
      <c r="C171" s="1" t="s">
        <v>129</v>
      </c>
      <c r="D171" s="1" t="s">
        <v>452</v>
      </c>
      <c r="E171" s="5" t="str">
        <f>_xlfn.XLOOKUP(D171,Groups!J:J,Groups!C:C)</f>
        <v>CIS453_Group_07</v>
      </c>
      <c r="F171" s="1">
        <v>2</v>
      </c>
      <c r="G171" s="1" t="s">
        <v>379</v>
      </c>
      <c r="H171" s="1" t="s">
        <v>380</v>
      </c>
      <c r="I171" s="1">
        <v>0</v>
      </c>
    </row>
    <row r="172" spans="1:10" ht="29" hidden="1" x14ac:dyDescent="0.35">
      <c r="A172" s="1" t="s">
        <v>130</v>
      </c>
      <c r="B172" s="1" t="s">
        <v>128</v>
      </c>
      <c r="C172" s="1" t="s">
        <v>129</v>
      </c>
      <c r="D172" s="1" t="s">
        <v>452</v>
      </c>
      <c r="E172" s="5" t="str">
        <f>_xlfn.XLOOKUP(D172,Groups!J:J,Groups!C:C)</f>
        <v>CIS453_Group_07</v>
      </c>
      <c r="F172" s="1">
        <v>3</v>
      </c>
      <c r="G172" s="1" t="s">
        <v>381</v>
      </c>
      <c r="H172" s="1" t="s">
        <v>380</v>
      </c>
      <c r="I172" s="1">
        <v>0</v>
      </c>
    </row>
    <row r="173" spans="1:10" ht="43.5" hidden="1" x14ac:dyDescent="0.35">
      <c r="A173" s="1" t="s">
        <v>130</v>
      </c>
      <c r="B173" s="1" t="s">
        <v>128</v>
      </c>
      <c r="C173" s="1" t="s">
        <v>129</v>
      </c>
      <c r="D173" s="1" t="s">
        <v>452</v>
      </c>
      <c r="E173" s="5" t="str">
        <f>_xlfn.XLOOKUP(D173,Groups!J:J,Groups!C:C)</f>
        <v>CIS453_Group_07</v>
      </c>
      <c r="F173" s="1">
        <v>4</v>
      </c>
      <c r="G173" s="1" t="s">
        <v>382</v>
      </c>
      <c r="H173" s="1" t="s">
        <v>380</v>
      </c>
      <c r="I173" s="1">
        <v>0</v>
      </c>
    </row>
    <row r="174" spans="1:10" ht="43.5" hidden="1" x14ac:dyDescent="0.35">
      <c r="A174" s="1" t="s">
        <v>130</v>
      </c>
      <c r="B174" s="1" t="s">
        <v>128</v>
      </c>
      <c r="C174" s="1" t="s">
        <v>129</v>
      </c>
      <c r="D174" s="1" t="s">
        <v>452</v>
      </c>
      <c r="E174" s="5" t="str">
        <f>_xlfn.XLOOKUP(D174,Groups!J:J,Groups!C:C)</f>
        <v>CIS453_Group_07</v>
      </c>
      <c r="F174" s="1">
        <v>5</v>
      </c>
      <c r="G174" s="1" t="s">
        <v>383</v>
      </c>
      <c r="H174" s="1" t="s">
        <v>380</v>
      </c>
      <c r="I174" s="1">
        <v>0</v>
      </c>
    </row>
    <row r="175" spans="1:10" ht="43.5" hidden="1" x14ac:dyDescent="0.35">
      <c r="A175" s="1" t="s">
        <v>130</v>
      </c>
      <c r="B175" s="1" t="s">
        <v>128</v>
      </c>
      <c r="C175" s="1" t="s">
        <v>129</v>
      </c>
      <c r="D175" s="1" t="s">
        <v>452</v>
      </c>
      <c r="E175" s="5" t="str">
        <f>_xlfn.XLOOKUP(D175,Groups!J:J,Groups!C:C)</f>
        <v>CIS453_Group_07</v>
      </c>
      <c r="F175" s="1">
        <v>6</v>
      </c>
      <c r="G175" s="1" t="s">
        <v>384</v>
      </c>
      <c r="H175" s="1" t="s">
        <v>380</v>
      </c>
      <c r="I175" s="1">
        <v>0</v>
      </c>
    </row>
    <row r="176" spans="1:10" ht="29" hidden="1" x14ac:dyDescent="0.35">
      <c r="A176" s="1" t="s">
        <v>130</v>
      </c>
      <c r="B176" s="1" t="s">
        <v>128</v>
      </c>
      <c r="C176" s="1" t="s">
        <v>129</v>
      </c>
      <c r="D176" s="1" t="s">
        <v>452</v>
      </c>
      <c r="E176" s="5" t="str">
        <f>_xlfn.XLOOKUP(D176,Groups!J:J,Groups!C:C)</f>
        <v>CIS453_Group_07</v>
      </c>
      <c r="F176" s="1">
        <v>7</v>
      </c>
      <c r="G176" s="1" t="s">
        <v>385</v>
      </c>
      <c r="H176" s="1" t="s">
        <v>380</v>
      </c>
      <c r="I176" s="1">
        <v>0</v>
      </c>
    </row>
    <row r="177" spans="1:10" ht="29" hidden="1" x14ac:dyDescent="0.35">
      <c r="A177" s="1" t="s">
        <v>130</v>
      </c>
      <c r="B177" s="1" t="s">
        <v>128</v>
      </c>
      <c r="C177" s="1" t="s">
        <v>129</v>
      </c>
      <c r="D177" s="1" t="s">
        <v>452</v>
      </c>
      <c r="E177" s="5" t="str">
        <f>_xlfn.XLOOKUP(D177,Groups!J:J,Groups!C:C)</f>
        <v>CIS453_Group_07</v>
      </c>
      <c r="G177" s="1" t="s">
        <v>386</v>
      </c>
    </row>
    <row r="178" spans="1:10" ht="43.5" hidden="1" x14ac:dyDescent="0.35">
      <c r="A178" s="1" t="s">
        <v>101</v>
      </c>
      <c r="B178" s="1" t="s">
        <v>99</v>
      </c>
      <c r="C178" s="1" t="s">
        <v>100</v>
      </c>
      <c r="D178" s="1" t="s">
        <v>453</v>
      </c>
      <c r="E178" s="5" t="str">
        <f>_xlfn.XLOOKUP(D178,Groups!J:J,Groups!C:C)</f>
        <v>CIS453_Group_07</v>
      </c>
      <c r="F178" s="1">
        <v>1</v>
      </c>
      <c r="G178" s="1" t="s">
        <v>378</v>
      </c>
      <c r="H178" s="1" t="b">
        <v>1</v>
      </c>
      <c r="I178" s="1">
        <v>1</v>
      </c>
      <c r="J178" s="1">
        <v>0</v>
      </c>
    </row>
    <row r="179" spans="1:10" ht="29" hidden="1" x14ac:dyDescent="0.35">
      <c r="A179" s="1" t="s">
        <v>101</v>
      </c>
      <c r="B179" s="1" t="s">
        <v>99</v>
      </c>
      <c r="C179" s="1" t="s">
        <v>100</v>
      </c>
      <c r="D179" s="1" t="s">
        <v>453</v>
      </c>
      <c r="E179" s="5" t="str">
        <f>_xlfn.XLOOKUP(D179,Groups!J:J,Groups!C:C)</f>
        <v>CIS453_Group_07</v>
      </c>
      <c r="F179" s="1">
        <v>2</v>
      </c>
      <c r="G179" s="1" t="s">
        <v>379</v>
      </c>
      <c r="H179" s="1" t="s">
        <v>380</v>
      </c>
      <c r="I179" s="1">
        <v>0</v>
      </c>
    </row>
    <row r="180" spans="1:10" ht="29" hidden="1" x14ac:dyDescent="0.35">
      <c r="A180" s="1" t="s">
        <v>101</v>
      </c>
      <c r="B180" s="1" t="s">
        <v>99</v>
      </c>
      <c r="C180" s="1" t="s">
        <v>100</v>
      </c>
      <c r="D180" s="1" t="s">
        <v>453</v>
      </c>
      <c r="E180" s="5" t="str">
        <f>_xlfn.XLOOKUP(D180,Groups!J:J,Groups!C:C)</f>
        <v>CIS453_Group_07</v>
      </c>
      <c r="F180" s="1">
        <v>3</v>
      </c>
      <c r="G180" s="1" t="s">
        <v>381</v>
      </c>
      <c r="H180" s="1" t="s">
        <v>380</v>
      </c>
      <c r="I180" s="1">
        <v>0</v>
      </c>
    </row>
    <row r="181" spans="1:10" ht="43.5" hidden="1" x14ac:dyDescent="0.35">
      <c r="A181" s="1" t="s">
        <v>101</v>
      </c>
      <c r="B181" s="1" t="s">
        <v>99</v>
      </c>
      <c r="C181" s="1" t="s">
        <v>100</v>
      </c>
      <c r="D181" s="1" t="s">
        <v>453</v>
      </c>
      <c r="E181" s="5" t="str">
        <f>_xlfn.XLOOKUP(D181,Groups!J:J,Groups!C:C)</f>
        <v>CIS453_Group_07</v>
      </c>
      <c r="F181" s="1">
        <v>4</v>
      </c>
      <c r="G181" s="1" t="s">
        <v>382</v>
      </c>
      <c r="H181" s="1" t="s">
        <v>380</v>
      </c>
      <c r="I181" s="1">
        <v>0</v>
      </c>
    </row>
    <row r="182" spans="1:10" ht="43.5" hidden="1" x14ac:dyDescent="0.35">
      <c r="A182" s="1" t="s">
        <v>101</v>
      </c>
      <c r="B182" s="1" t="s">
        <v>99</v>
      </c>
      <c r="C182" s="1" t="s">
        <v>100</v>
      </c>
      <c r="D182" s="1" t="s">
        <v>453</v>
      </c>
      <c r="E182" s="5" t="str">
        <f>_xlfn.XLOOKUP(D182,Groups!J:J,Groups!C:C)</f>
        <v>CIS453_Group_07</v>
      </c>
      <c r="F182" s="1">
        <v>5</v>
      </c>
      <c r="G182" s="1" t="s">
        <v>383</v>
      </c>
      <c r="H182" s="1" t="s">
        <v>380</v>
      </c>
      <c r="I182" s="1">
        <v>0</v>
      </c>
    </row>
    <row r="183" spans="1:10" ht="43.5" hidden="1" x14ac:dyDescent="0.35">
      <c r="A183" s="1" t="s">
        <v>101</v>
      </c>
      <c r="B183" s="1" t="s">
        <v>99</v>
      </c>
      <c r="C183" s="1" t="s">
        <v>100</v>
      </c>
      <c r="D183" s="1" t="s">
        <v>453</v>
      </c>
      <c r="E183" s="5" t="str">
        <f>_xlfn.XLOOKUP(D183,Groups!J:J,Groups!C:C)</f>
        <v>CIS453_Group_07</v>
      </c>
      <c r="F183" s="1">
        <v>6</v>
      </c>
      <c r="G183" s="1" t="s">
        <v>384</v>
      </c>
      <c r="H183" s="1" t="s">
        <v>380</v>
      </c>
      <c r="I183" s="1">
        <v>0</v>
      </c>
    </row>
    <row r="184" spans="1:10" hidden="1" x14ac:dyDescent="0.35">
      <c r="A184" s="1" t="s">
        <v>101</v>
      </c>
      <c r="B184" s="1" t="s">
        <v>99</v>
      </c>
      <c r="C184" s="1" t="s">
        <v>100</v>
      </c>
      <c r="D184" s="1" t="s">
        <v>453</v>
      </c>
      <c r="E184" s="5" t="str">
        <f>_xlfn.XLOOKUP(D184,Groups!J:J,Groups!C:C)</f>
        <v>CIS453_Group_07</v>
      </c>
      <c r="F184" s="1">
        <v>7</v>
      </c>
      <c r="G184" s="1" t="s">
        <v>385</v>
      </c>
      <c r="H184" s="1" t="s">
        <v>380</v>
      </c>
      <c r="I184" s="1">
        <v>0</v>
      </c>
    </row>
    <row r="185" spans="1:10" hidden="1" x14ac:dyDescent="0.35">
      <c r="A185" s="1" t="s">
        <v>101</v>
      </c>
      <c r="B185" s="1" t="s">
        <v>99</v>
      </c>
      <c r="C185" s="1" t="s">
        <v>100</v>
      </c>
      <c r="D185" s="1" t="s">
        <v>453</v>
      </c>
      <c r="E185" s="5" t="str">
        <f>_xlfn.XLOOKUP(D185,Groups!J:J,Groups!C:C)</f>
        <v>CIS453_Group_07</v>
      </c>
      <c r="G185" s="1" t="s">
        <v>386</v>
      </c>
    </row>
    <row r="186" spans="1:10" ht="43.5" hidden="1" x14ac:dyDescent="0.35">
      <c r="A186" s="1" t="s">
        <v>58</v>
      </c>
      <c r="B186" s="1" t="s">
        <v>56</v>
      </c>
      <c r="C186" s="1" t="s">
        <v>57</v>
      </c>
      <c r="D186" s="1" t="s">
        <v>486</v>
      </c>
      <c r="E186" s="5" t="str">
        <f>_xlfn.XLOOKUP(D186,Groups!J:J,Groups!C:C)</f>
        <v>CIS453_Group_07</v>
      </c>
      <c r="F186" s="1">
        <v>1</v>
      </c>
      <c r="G186" s="1" t="s">
        <v>378</v>
      </c>
      <c r="H186" s="1" t="b">
        <v>1</v>
      </c>
      <c r="I186" s="1">
        <v>1</v>
      </c>
      <c r="J186" s="1">
        <v>0</v>
      </c>
    </row>
    <row r="187" spans="1:10" ht="29" hidden="1" x14ac:dyDescent="0.35">
      <c r="A187" s="1" t="s">
        <v>58</v>
      </c>
      <c r="B187" s="1" t="s">
        <v>56</v>
      </c>
      <c r="C187" s="1" t="s">
        <v>57</v>
      </c>
      <c r="D187" s="1" t="s">
        <v>486</v>
      </c>
      <c r="E187" s="5" t="str">
        <f>_xlfn.XLOOKUP(D187,Groups!J:J,Groups!C:C)</f>
        <v>CIS453_Group_07</v>
      </c>
      <c r="F187" s="1">
        <v>2</v>
      </c>
      <c r="G187" s="1" t="s">
        <v>379</v>
      </c>
      <c r="H187" s="1" t="s">
        <v>380</v>
      </c>
      <c r="I187" s="1">
        <v>0</v>
      </c>
    </row>
    <row r="188" spans="1:10" ht="29" hidden="1" x14ac:dyDescent="0.35">
      <c r="A188" s="1" t="s">
        <v>58</v>
      </c>
      <c r="B188" s="1" t="s">
        <v>56</v>
      </c>
      <c r="C188" s="1" t="s">
        <v>57</v>
      </c>
      <c r="D188" s="1" t="s">
        <v>486</v>
      </c>
      <c r="E188" s="5" t="str">
        <f>_xlfn.XLOOKUP(D188,Groups!J:J,Groups!C:C)</f>
        <v>CIS453_Group_07</v>
      </c>
      <c r="F188" s="1">
        <v>3</v>
      </c>
      <c r="G188" s="1" t="s">
        <v>381</v>
      </c>
      <c r="H188" s="1" t="s">
        <v>380</v>
      </c>
      <c r="I188" s="1">
        <v>0</v>
      </c>
    </row>
    <row r="189" spans="1:10" ht="43.5" hidden="1" x14ac:dyDescent="0.35">
      <c r="A189" s="1" t="s">
        <v>58</v>
      </c>
      <c r="B189" s="1" t="s">
        <v>56</v>
      </c>
      <c r="C189" s="1" t="s">
        <v>57</v>
      </c>
      <c r="D189" s="1" t="s">
        <v>486</v>
      </c>
      <c r="E189" s="5" t="str">
        <f>_xlfn.XLOOKUP(D189,Groups!J:J,Groups!C:C)</f>
        <v>CIS453_Group_07</v>
      </c>
      <c r="F189" s="1">
        <v>4</v>
      </c>
      <c r="G189" s="1" t="s">
        <v>382</v>
      </c>
      <c r="H189" s="1" t="s">
        <v>380</v>
      </c>
      <c r="I189" s="1">
        <v>0</v>
      </c>
    </row>
    <row r="190" spans="1:10" ht="43.5" hidden="1" x14ac:dyDescent="0.35">
      <c r="A190" s="1" t="s">
        <v>58</v>
      </c>
      <c r="B190" s="1" t="s">
        <v>56</v>
      </c>
      <c r="C190" s="1" t="s">
        <v>57</v>
      </c>
      <c r="D190" s="1" t="s">
        <v>486</v>
      </c>
      <c r="E190" s="5" t="str">
        <f>_xlfn.XLOOKUP(D190,Groups!J:J,Groups!C:C)</f>
        <v>CIS453_Group_07</v>
      </c>
      <c r="F190" s="1">
        <v>5</v>
      </c>
      <c r="G190" s="1" t="s">
        <v>383</v>
      </c>
      <c r="H190" s="1" t="s">
        <v>380</v>
      </c>
      <c r="I190" s="1">
        <v>0</v>
      </c>
    </row>
    <row r="191" spans="1:10" ht="43.5" hidden="1" x14ac:dyDescent="0.35">
      <c r="A191" s="1" t="s">
        <v>58</v>
      </c>
      <c r="B191" s="1" t="s">
        <v>56</v>
      </c>
      <c r="C191" s="1" t="s">
        <v>57</v>
      </c>
      <c r="D191" s="1" t="s">
        <v>486</v>
      </c>
      <c r="E191" s="5" t="str">
        <f>_xlfn.XLOOKUP(D191,Groups!J:J,Groups!C:C)</f>
        <v>CIS453_Group_07</v>
      </c>
      <c r="F191" s="1">
        <v>6</v>
      </c>
      <c r="G191" s="1" t="s">
        <v>384</v>
      </c>
      <c r="H191" s="1" t="s">
        <v>380</v>
      </c>
      <c r="I191" s="1">
        <v>0</v>
      </c>
    </row>
    <row r="192" spans="1:10" ht="29" hidden="1" x14ac:dyDescent="0.35">
      <c r="A192" s="1" t="s">
        <v>58</v>
      </c>
      <c r="B192" s="1" t="s">
        <v>56</v>
      </c>
      <c r="C192" s="1" t="s">
        <v>57</v>
      </c>
      <c r="D192" s="1" t="s">
        <v>486</v>
      </c>
      <c r="E192" s="5" t="str">
        <f>_xlfn.XLOOKUP(D192,Groups!J:J,Groups!C:C)</f>
        <v>CIS453_Group_07</v>
      </c>
      <c r="F192" s="1">
        <v>7</v>
      </c>
      <c r="G192" s="1" t="s">
        <v>385</v>
      </c>
      <c r="H192" s="1" t="s">
        <v>487</v>
      </c>
      <c r="I192" s="1">
        <v>0</v>
      </c>
    </row>
    <row r="193" spans="1:10" hidden="1" x14ac:dyDescent="0.35">
      <c r="A193" s="1" t="s">
        <v>58</v>
      </c>
      <c r="B193" s="1" t="s">
        <v>56</v>
      </c>
      <c r="C193" s="1" t="s">
        <v>57</v>
      </c>
      <c r="D193" s="1" t="s">
        <v>486</v>
      </c>
      <c r="E193" s="5" t="str">
        <f>_xlfn.XLOOKUP(D193,Groups!J:J,Groups!C:C)</f>
        <v>CIS453_Group_07</v>
      </c>
      <c r="G193" s="1" t="s">
        <v>386</v>
      </c>
    </row>
    <row r="194" spans="1:10" ht="43.5" hidden="1" x14ac:dyDescent="0.35">
      <c r="A194" s="1" t="s">
        <v>173</v>
      </c>
      <c r="B194" s="1" t="s">
        <v>172</v>
      </c>
      <c r="C194" s="1" t="s">
        <v>51</v>
      </c>
      <c r="D194" s="1" t="s">
        <v>410</v>
      </c>
      <c r="E194" s="4" t="str">
        <f>_xlfn.XLOOKUP(D194,Groups!J:J,Groups!C:C)</f>
        <v>CIS453_Group_08</v>
      </c>
      <c r="F194" s="1">
        <v>1</v>
      </c>
      <c r="G194" s="1" t="s">
        <v>378</v>
      </c>
      <c r="H194" s="1" t="b">
        <v>0</v>
      </c>
      <c r="I194" s="1">
        <v>1</v>
      </c>
      <c r="J194" s="1">
        <v>1</v>
      </c>
    </row>
    <row r="195" spans="1:10" ht="29" hidden="1" x14ac:dyDescent="0.35">
      <c r="A195" s="1" t="s">
        <v>173</v>
      </c>
      <c r="B195" s="1" t="s">
        <v>172</v>
      </c>
      <c r="C195" s="1" t="s">
        <v>51</v>
      </c>
      <c r="D195" s="1" t="s">
        <v>410</v>
      </c>
      <c r="E195" s="4" t="str">
        <f>_xlfn.XLOOKUP(D195,Groups!J:J,Groups!C:C)</f>
        <v>CIS453_Group_08</v>
      </c>
      <c r="F195" s="1">
        <v>2</v>
      </c>
      <c r="G195" s="1" t="s">
        <v>379</v>
      </c>
      <c r="H195" s="1" t="s">
        <v>388</v>
      </c>
      <c r="I195" s="1">
        <v>0</v>
      </c>
    </row>
    <row r="196" spans="1:10" ht="29" hidden="1" x14ac:dyDescent="0.35">
      <c r="A196" s="1" t="s">
        <v>173</v>
      </c>
      <c r="B196" s="1" t="s">
        <v>172</v>
      </c>
      <c r="C196" s="1" t="s">
        <v>51</v>
      </c>
      <c r="D196" s="1" t="s">
        <v>410</v>
      </c>
      <c r="E196" s="4" t="str">
        <f>_xlfn.XLOOKUP(D196,Groups!J:J,Groups!C:C)</f>
        <v>CIS453_Group_08</v>
      </c>
      <c r="F196" s="1">
        <v>3</v>
      </c>
      <c r="G196" s="1" t="s">
        <v>381</v>
      </c>
      <c r="H196" s="1" t="s">
        <v>388</v>
      </c>
      <c r="I196" s="1">
        <v>0</v>
      </c>
    </row>
    <row r="197" spans="1:10" ht="43.5" hidden="1" x14ac:dyDescent="0.35">
      <c r="A197" s="1" t="s">
        <v>173</v>
      </c>
      <c r="B197" s="1" t="s">
        <v>172</v>
      </c>
      <c r="C197" s="1" t="s">
        <v>51</v>
      </c>
      <c r="D197" s="1" t="s">
        <v>410</v>
      </c>
      <c r="E197" s="4" t="str">
        <f>_xlfn.XLOOKUP(D197,Groups!J:J,Groups!C:C)</f>
        <v>CIS453_Group_08</v>
      </c>
      <c r="F197" s="1">
        <v>4</v>
      </c>
      <c r="G197" s="1" t="s">
        <v>382</v>
      </c>
      <c r="H197" s="1" t="s">
        <v>388</v>
      </c>
      <c r="I197" s="1">
        <v>0</v>
      </c>
    </row>
    <row r="198" spans="1:10" ht="43.5" hidden="1" x14ac:dyDescent="0.35">
      <c r="A198" s="1" t="s">
        <v>173</v>
      </c>
      <c r="B198" s="1" t="s">
        <v>172</v>
      </c>
      <c r="C198" s="1" t="s">
        <v>51</v>
      </c>
      <c r="D198" s="1" t="s">
        <v>410</v>
      </c>
      <c r="E198" s="4" t="str">
        <f>_xlfn.XLOOKUP(D198,Groups!J:J,Groups!C:C)</f>
        <v>CIS453_Group_08</v>
      </c>
      <c r="F198" s="1">
        <v>5</v>
      </c>
      <c r="G198" s="1" t="s">
        <v>383</v>
      </c>
      <c r="H198" s="1" t="s">
        <v>388</v>
      </c>
      <c r="I198" s="1">
        <v>0</v>
      </c>
    </row>
    <row r="199" spans="1:10" ht="43.5" hidden="1" x14ac:dyDescent="0.35">
      <c r="A199" s="1" t="s">
        <v>173</v>
      </c>
      <c r="B199" s="1" t="s">
        <v>172</v>
      </c>
      <c r="C199" s="1" t="s">
        <v>51</v>
      </c>
      <c r="D199" s="1" t="s">
        <v>410</v>
      </c>
      <c r="E199" s="4" t="str">
        <f>_xlfn.XLOOKUP(D199,Groups!J:J,Groups!C:C)</f>
        <v>CIS453_Group_08</v>
      </c>
      <c r="F199" s="1">
        <v>6</v>
      </c>
      <c r="G199" s="1" t="s">
        <v>384</v>
      </c>
      <c r="H199" s="1" t="s">
        <v>388</v>
      </c>
      <c r="I199" s="1">
        <v>0</v>
      </c>
    </row>
    <row r="200" spans="1:10" ht="43.5" hidden="1" x14ac:dyDescent="0.35">
      <c r="A200" s="1" t="s">
        <v>173</v>
      </c>
      <c r="B200" s="1" t="s">
        <v>172</v>
      </c>
      <c r="C200" s="1" t="s">
        <v>51</v>
      </c>
      <c r="D200" s="1" t="s">
        <v>410</v>
      </c>
      <c r="E200" s="4" t="str">
        <f>_xlfn.XLOOKUP(D200,Groups!J:J,Groups!C:C)</f>
        <v>CIS453_Group_08</v>
      </c>
      <c r="F200" s="1">
        <v>7</v>
      </c>
      <c r="G200" s="1" t="s">
        <v>385</v>
      </c>
      <c r="H200" s="1" t="s">
        <v>411</v>
      </c>
      <c r="I200" s="1">
        <v>0</v>
      </c>
    </row>
    <row r="201" spans="1:10" hidden="1" x14ac:dyDescent="0.35">
      <c r="A201" s="1" t="s">
        <v>173</v>
      </c>
      <c r="B201" s="1" t="s">
        <v>172</v>
      </c>
      <c r="C201" s="1" t="s">
        <v>51</v>
      </c>
      <c r="D201" s="1" t="s">
        <v>410</v>
      </c>
      <c r="E201" s="4" t="str">
        <f>_xlfn.XLOOKUP(D201,Groups!J:J,Groups!C:C)</f>
        <v>CIS453_Group_08</v>
      </c>
      <c r="G201" s="1" t="s">
        <v>386</v>
      </c>
    </row>
    <row r="202" spans="1:10" ht="43.5" hidden="1" x14ac:dyDescent="0.35">
      <c r="A202" s="1" t="s">
        <v>151</v>
      </c>
      <c r="B202" s="1" t="s">
        <v>149</v>
      </c>
      <c r="C202" s="1" t="s">
        <v>150</v>
      </c>
      <c r="D202" s="1" t="s">
        <v>478</v>
      </c>
      <c r="E202" s="4" t="str">
        <f>_xlfn.XLOOKUP(D202,Groups!J:J,Groups!C:C)</f>
        <v>CIS453_Group_08</v>
      </c>
      <c r="F202" s="1">
        <v>1</v>
      </c>
      <c r="G202" s="1" t="s">
        <v>378</v>
      </c>
      <c r="H202" s="1" t="b">
        <v>1</v>
      </c>
      <c r="I202" s="1">
        <v>1</v>
      </c>
      <c r="J202" s="1">
        <v>0</v>
      </c>
    </row>
    <row r="203" spans="1:10" ht="29" hidden="1" x14ac:dyDescent="0.35">
      <c r="A203" s="1" t="s">
        <v>151</v>
      </c>
      <c r="B203" s="1" t="s">
        <v>149</v>
      </c>
      <c r="C203" s="1" t="s">
        <v>150</v>
      </c>
      <c r="D203" s="1" t="s">
        <v>478</v>
      </c>
      <c r="E203" s="4" t="str">
        <f>_xlfn.XLOOKUP(D203,Groups!J:J,Groups!C:C)</f>
        <v>CIS453_Group_08</v>
      </c>
      <c r="F203" s="1">
        <v>2</v>
      </c>
      <c r="G203" s="1" t="s">
        <v>379</v>
      </c>
      <c r="H203" s="1" t="s">
        <v>380</v>
      </c>
      <c r="I203" s="1">
        <v>0</v>
      </c>
    </row>
    <row r="204" spans="1:10" ht="29" hidden="1" x14ac:dyDescent="0.35">
      <c r="A204" s="1" t="s">
        <v>151</v>
      </c>
      <c r="B204" s="1" t="s">
        <v>149</v>
      </c>
      <c r="C204" s="1" t="s">
        <v>150</v>
      </c>
      <c r="D204" s="1" t="s">
        <v>478</v>
      </c>
      <c r="E204" s="4" t="str">
        <f>_xlfn.XLOOKUP(D204,Groups!J:J,Groups!C:C)</f>
        <v>CIS453_Group_08</v>
      </c>
      <c r="F204" s="1">
        <v>3</v>
      </c>
      <c r="G204" s="1" t="s">
        <v>381</v>
      </c>
      <c r="H204" s="1" t="s">
        <v>380</v>
      </c>
      <c r="I204" s="1">
        <v>0</v>
      </c>
    </row>
    <row r="205" spans="1:10" ht="43.5" hidden="1" x14ac:dyDescent="0.35">
      <c r="A205" s="1" t="s">
        <v>151</v>
      </c>
      <c r="B205" s="1" t="s">
        <v>149</v>
      </c>
      <c r="C205" s="1" t="s">
        <v>150</v>
      </c>
      <c r="D205" s="1" t="s">
        <v>478</v>
      </c>
      <c r="E205" s="4" t="str">
        <f>_xlfn.XLOOKUP(D205,Groups!J:J,Groups!C:C)</f>
        <v>CIS453_Group_08</v>
      </c>
      <c r="F205" s="1">
        <v>4</v>
      </c>
      <c r="G205" s="1" t="s">
        <v>382</v>
      </c>
      <c r="H205" s="1" t="s">
        <v>380</v>
      </c>
      <c r="I205" s="1">
        <v>0</v>
      </c>
    </row>
    <row r="206" spans="1:10" ht="43.5" hidden="1" x14ac:dyDescent="0.35">
      <c r="A206" s="1" t="s">
        <v>151</v>
      </c>
      <c r="B206" s="1" t="s">
        <v>149</v>
      </c>
      <c r="C206" s="1" t="s">
        <v>150</v>
      </c>
      <c r="D206" s="1" t="s">
        <v>478</v>
      </c>
      <c r="E206" s="4" t="str">
        <f>_xlfn.XLOOKUP(D206,Groups!J:J,Groups!C:C)</f>
        <v>CIS453_Group_08</v>
      </c>
      <c r="F206" s="1">
        <v>5</v>
      </c>
      <c r="G206" s="1" t="s">
        <v>383</v>
      </c>
      <c r="H206" s="1" t="s">
        <v>380</v>
      </c>
      <c r="I206" s="1">
        <v>0</v>
      </c>
    </row>
    <row r="207" spans="1:10" ht="43.5" hidden="1" x14ac:dyDescent="0.35">
      <c r="A207" s="1" t="s">
        <v>151</v>
      </c>
      <c r="B207" s="1" t="s">
        <v>149</v>
      </c>
      <c r="C207" s="1" t="s">
        <v>150</v>
      </c>
      <c r="D207" s="1" t="s">
        <v>478</v>
      </c>
      <c r="E207" s="4" t="str">
        <f>_xlfn.XLOOKUP(D207,Groups!J:J,Groups!C:C)</f>
        <v>CIS453_Group_08</v>
      </c>
      <c r="F207" s="1">
        <v>6</v>
      </c>
      <c r="G207" s="1" t="s">
        <v>384</v>
      </c>
      <c r="H207" s="1" t="s">
        <v>380</v>
      </c>
      <c r="I207" s="1">
        <v>0</v>
      </c>
    </row>
    <row r="208" spans="1:10" hidden="1" x14ac:dyDescent="0.35">
      <c r="A208" s="1" t="s">
        <v>151</v>
      </c>
      <c r="B208" s="1" t="s">
        <v>149</v>
      </c>
      <c r="C208" s="1" t="s">
        <v>150</v>
      </c>
      <c r="D208" s="1" t="s">
        <v>478</v>
      </c>
      <c r="E208" s="4" t="str">
        <f>_xlfn.XLOOKUP(D208,Groups!J:J,Groups!C:C)</f>
        <v>CIS453_Group_08</v>
      </c>
      <c r="F208" s="1">
        <v>7</v>
      </c>
      <c r="G208" s="1" t="s">
        <v>385</v>
      </c>
      <c r="H208" s="1" t="s">
        <v>380</v>
      </c>
      <c r="I208" s="1">
        <v>0</v>
      </c>
    </row>
    <row r="209" spans="1:10" hidden="1" x14ac:dyDescent="0.35">
      <c r="A209" s="1" t="s">
        <v>151</v>
      </c>
      <c r="B209" s="1" t="s">
        <v>149</v>
      </c>
      <c r="C209" s="1" t="s">
        <v>150</v>
      </c>
      <c r="D209" s="1" t="s">
        <v>478</v>
      </c>
      <c r="E209" s="4" t="str">
        <f>_xlfn.XLOOKUP(D209,Groups!J:J,Groups!C:C)</f>
        <v>CIS453_Group_08</v>
      </c>
      <c r="G209" s="1" t="s">
        <v>386</v>
      </c>
    </row>
    <row r="210" spans="1:10" ht="43.5" hidden="1" x14ac:dyDescent="0.35">
      <c r="A210" s="1" t="s">
        <v>52</v>
      </c>
      <c r="B210" s="1" t="s">
        <v>50</v>
      </c>
      <c r="C210" s="1" t="s">
        <v>51</v>
      </c>
      <c r="D210" s="1" t="s">
        <v>495</v>
      </c>
      <c r="E210" s="4" t="str">
        <f>_xlfn.XLOOKUP(D210,Groups!J:J,Groups!C:C)</f>
        <v>CIS453_Group_08</v>
      </c>
      <c r="F210" s="1">
        <v>1</v>
      </c>
      <c r="G210" s="1" t="s">
        <v>378</v>
      </c>
      <c r="H210" s="1" t="b">
        <v>1</v>
      </c>
      <c r="I210" s="1">
        <v>1</v>
      </c>
      <c r="J210" s="1">
        <v>0</v>
      </c>
    </row>
    <row r="211" spans="1:10" ht="29" hidden="1" x14ac:dyDescent="0.35">
      <c r="A211" s="1" t="s">
        <v>52</v>
      </c>
      <c r="B211" s="1" t="s">
        <v>50</v>
      </c>
      <c r="C211" s="1" t="s">
        <v>51</v>
      </c>
      <c r="D211" s="1" t="s">
        <v>495</v>
      </c>
      <c r="E211" s="4" t="str">
        <f>_xlfn.XLOOKUP(D211,Groups!J:J,Groups!C:C)</f>
        <v>CIS453_Group_08</v>
      </c>
      <c r="F211" s="1">
        <v>2</v>
      </c>
      <c r="G211" s="1" t="s">
        <v>379</v>
      </c>
      <c r="H211" s="1" t="s">
        <v>380</v>
      </c>
      <c r="I211" s="1">
        <v>0</v>
      </c>
    </row>
    <row r="212" spans="1:10" ht="29" hidden="1" x14ac:dyDescent="0.35">
      <c r="A212" s="1" t="s">
        <v>52</v>
      </c>
      <c r="B212" s="1" t="s">
        <v>50</v>
      </c>
      <c r="C212" s="1" t="s">
        <v>51</v>
      </c>
      <c r="D212" s="1" t="s">
        <v>495</v>
      </c>
      <c r="E212" s="4" t="str">
        <f>_xlfn.XLOOKUP(D212,Groups!J:J,Groups!C:C)</f>
        <v>CIS453_Group_08</v>
      </c>
      <c r="F212" s="1">
        <v>3</v>
      </c>
      <c r="G212" s="1" t="s">
        <v>381</v>
      </c>
      <c r="H212" s="1" t="s">
        <v>380</v>
      </c>
      <c r="I212" s="1">
        <v>0</v>
      </c>
    </row>
    <row r="213" spans="1:10" ht="43.5" hidden="1" x14ac:dyDescent="0.35">
      <c r="A213" s="1" t="s">
        <v>52</v>
      </c>
      <c r="B213" s="1" t="s">
        <v>50</v>
      </c>
      <c r="C213" s="1" t="s">
        <v>51</v>
      </c>
      <c r="D213" s="1" t="s">
        <v>495</v>
      </c>
      <c r="E213" s="4" t="str">
        <f>_xlfn.XLOOKUP(D213,Groups!J:J,Groups!C:C)</f>
        <v>CIS453_Group_08</v>
      </c>
      <c r="F213" s="1">
        <v>4</v>
      </c>
      <c r="G213" s="1" t="s">
        <v>382</v>
      </c>
      <c r="H213" s="1" t="s">
        <v>380</v>
      </c>
      <c r="I213" s="1">
        <v>0</v>
      </c>
    </row>
    <row r="214" spans="1:10" ht="43.5" hidden="1" x14ac:dyDescent="0.35">
      <c r="A214" s="1" t="s">
        <v>52</v>
      </c>
      <c r="B214" s="1" t="s">
        <v>50</v>
      </c>
      <c r="C214" s="1" t="s">
        <v>51</v>
      </c>
      <c r="D214" s="1" t="s">
        <v>495</v>
      </c>
      <c r="E214" s="4" t="str">
        <f>_xlfn.XLOOKUP(D214,Groups!J:J,Groups!C:C)</f>
        <v>CIS453_Group_08</v>
      </c>
      <c r="F214" s="1">
        <v>5</v>
      </c>
      <c r="G214" s="1" t="s">
        <v>383</v>
      </c>
      <c r="H214" s="1" t="s">
        <v>380</v>
      </c>
      <c r="I214" s="1">
        <v>0</v>
      </c>
    </row>
    <row r="215" spans="1:10" ht="43.5" hidden="1" x14ac:dyDescent="0.35">
      <c r="A215" s="1" t="s">
        <v>52</v>
      </c>
      <c r="B215" s="1" t="s">
        <v>50</v>
      </c>
      <c r="C215" s="1" t="s">
        <v>51</v>
      </c>
      <c r="D215" s="1" t="s">
        <v>495</v>
      </c>
      <c r="E215" s="4" t="str">
        <f>_xlfn.XLOOKUP(D215,Groups!J:J,Groups!C:C)</f>
        <v>CIS453_Group_08</v>
      </c>
      <c r="F215" s="1">
        <v>6</v>
      </c>
      <c r="G215" s="1" t="s">
        <v>384</v>
      </c>
      <c r="H215" s="1" t="s">
        <v>380</v>
      </c>
      <c r="I215" s="1">
        <v>0</v>
      </c>
    </row>
    <row r="216" spans="1:10" ht="29" hidden="1" x14ac:dyDescent="0.35">
      <c r="A216" s="1" t="s">
        <v>52</v>
      </c>
      <c r="B216" s="1" t="s">
        <v>50</v>
      </c>
      <c r="C216" s="1" t="s">
        <v>51</v>
      </c>
      <c r="D216" s="1" t="s">
        <v>495</v>
      </c>
      <c r="E216" s="4" t="str">
        <f>_xlfn.XLOOKUP(D216,Groups!J:J,Groups!C:C)</f>
        <v>CIS453_Group_08</v>
      </c>
      <c r="F216" s="1">
        <v>7</v>
      </c>
      <c r="G216" s="1" t="s">
        <v>385</v>
      </c>
      <c r="H216" s="1" t="s">
        <v>380</v>
      </c>
      <c r="I216" s="1">
        <v>0</v>
      </c>
    </row>
    <row r="217" spans="1:10" ht="29" hidden="1" x14ac:dyDescent="0.35">
      <c r="A217" s="1" t="s">
        <v>52</v>
      </c>
      <c r="B217" s="1" t="s">
        <v>50</v>
      </c>
      <c r="C217" s="1" t="s">
        <v>51</v>
      </c>
      <c r="D217" s="1" t="s">
        <v>495</v>
      </c>
      <c r="E217" s="4" t="str">
        <f>_xlfn.XLOOKUP(D217,Groups!J:J,Groups!C:C)</f>
        <v>CIS453_Group_08</v>
      </c>
      <c r="G217" s="1" t="s">
        <v>386</v>
      </c>
    </row>
    <row r="218" spans="1:10" ht="43.5" hidden="1" x14ac:dyDescent="0.35">
      <c r="A218" s="1" t="s">
        <v>112</v>
      </c>
      <c r="B218" s="1" t="s">
        <v>110</v>
      </c>
      <c r="C218" s="1" t="s">
        <v>111</v>
      </c>
      <c r="D218" s="1" t="s">
        <v>405</v>
      </c>
      <c r="E218" s="2" t="str">
        <f>_xlfn.XLOOKUP(D218,Groups!J:J,Groups!C:C)</f>
        <v>CIS453_Group_09</v>
      </c>
      <c r="F218" s="1">
        <v>1</v>
      </c>
      <c r="G218" s="1" t="s">
        <v>378</v>
      </c>
      <c r="H218" s="1" t="b">
        <v>0</v>
      </c>
      <c r="I218" s="1">
        <v>1</v>
      </c>
      <c r="J218" s="1">
        <v>1</v>
      </c>
    </row>
    <row r="219" spans="1:10" ht="29" hidden="1" x14ac:dyDescent="0.35">
      <c r="A219" s="1" t="s">
        <v>112</v>
      </c>
      <c r="B219" s="1" t="s">
        <v>110</v>
      </c>
      <c r="C219" s="1" t="s">
        <v>111</v>
      </c>
      <c r="D219" s="1" t="s">
        <v>405</v>
      </c>
      <c r="E219" s="2" t="str">
        <f>_xlfn.XLOOKUP(D219,Groups!J:J,Groups!C:C)</f>
        <v>CIS453_Group_09</v>
      </c>
      <c r="F219" s="1">
        <v>2</v>
      </c>
      <c r="G219" s="1" t="s">
        <v>379</v>
      </c>
      <c r="H219" s="1" t="s">
        <v>388</v>
      </c>
      <c r="I219" s="1">
        <v>0</v>
      </c>
    </row>
    <row r="220" spans="1:10" ht="29" hidden="1" x14ac:dyDescent="0.35">
      <c r="A220" s="1" t="s">
        <v>112</v>
      </c>
      <c r="B220" s="1" t="s">
        <v>110</v>
      </c>
      <c r="C220" s="1" t="s">
        <v>111</v>
      </c>
      <c r="D220" s="1" t="s">
        <v>405</v>
      </c>
      <c r="E220" s="2" t="str">
        <f>_xlfn.XLOOKUP(D220,Groups!J:J,Groups!C:C)</f>
        <v>CIS453_Group_09</v>
      </c>
      <c r="F220" s="1">
        <v>3</v>
      </c>
      <c r="G220" s="1" t="s">
        <v>381</v>
      </c>
      <c r="H220" s="1" t="s">
        <v>388</v>
      </c>
      <c r="I220" s="1">
        <v>0</v>
      </c>
    </row>
    <row r="221" spans="1:10" ht="43.5" hidden="1" x14ac:dyDescent="0.35">
      <c r="A221" s="1" t="s">
        <v>112</v>
      </c>
      <c r="B221" s="1" t="s">
        <v>110</v>
      </c>
      <c r="C221" s="1" t="s">
        <v>111</v>
      </c>
      <c r="D221" s="1" t="s">
        <v>405</v>
      </c>
      <c r="E221" s="2" t="str">
        <f>_xlfn.XLOOKUP(D221,Groups!J:J,Groups!C:C)</f>
        <v>CIS453_Group_09</v>
      </c>
      <c r="F221" s="1">
        <v>4</v>
      </c>
      <c r="G221" s="1" t="s">
        <v>382</v>
      </c>
      <c r="H221" s="1" t="s">
        <v>406</v>
      </c>
      <c r="I221" s="1">
        <v>0</v>
      </c>
    </row>
    <row r="222" spans="1:10" ht="43.5" hidden="1" x14ac:dyDescent="0.35">
      <c r="A222" s="1" t="s">
        <v>112</v>
      </c>
      <c r="B222" s="1" t="s">
        <v>110</v>
      </c>
      <c r="C222" s="1" t="s">
        <v>111</v>
      </c>
      <c r="D222" s="1" t="s">
        <v>405</v>
      </c>
      <c r="E222" s="2" t="str">
        <f>_xlfn.XLOOKUP(D222,Groups!J:J,Groups!C:C)</f>
        <v>CIS453_Group_09</v>
      </c>
      <c r="F222" s="1">
        <v>5</v>
      </c>
      <c r="G222" s="1" t="s">
        <v>383</v>
      </c>
      <c r="H222" s="1" t="s">
        <v>406</v>
      </c>
      <c r="I222" s="1">
        <v>0</v>
      </c>
    </row>
    <row r="223" spans="1:10" ht="43.5" hidden="1" x14ac:dyDescent="0.35">
      <c r="A223" s="1" t="s">
        <v>112</v>
      </c>
      <c r="B223" s="1" t="s">
        <v>110</v>
      </c>
      <c r="C223" s="1" t="s">
        <v>111</v>
      </c>
      <c r="D223" s="1" t="s">
        <v>405</v>
      </c>
      <c r="E223" s="2" t="str">
        <f>_xlfn.XLOOKUP(D223,Groups!J:J,Groups!C:C)</f>
        <v>CIS453_Group_09</v>
      </c>
      <c r="F223" s="1">
        <v>6</v>
      </c>
      <c r="G223" s="1" t="s">
        <v>384</v>
      </c>
      <c r="H223" s="1" t="s">
        <v>407</v>
      </c>
      <c r="I223" s="1">
        <v>0</v>
      </c>
    </row>
    <row r="224" spans="1:10" ht="204.5" hidden="1" customHeight="1" x14ac:dyDescent="0.35">
      <c r="A224" s="1" t="s">
        <v>112</v>
      </c>
      <c r="B224" s="1" t="s">
        <v>110</v>
      </c>
      <c r="C224" s="1" t="s">
        <v>111</v>
      </c>
      <c r="D224" s="1" t="s">
        <v>405</v>
      </c>
      <c r="E224" s="2" t="str">
        <f>_xlfn.XLOOKUP(D224,Groups!J:J,Groups!C:C)</f>
        <v>CIS453_Group_09</v>
      </c>
      <c r="F224" s="1">
        <v>7</v>
      </c>
      <c r="G224" s="1" t="s">
        <v>385</v>
      </c>
      <c r="H224" s="1" t="s">
        <v>408</v>
      </c>
      <c r="I224" s="1">
        <v>0</v>
      </c>
    </row>
    <row r="225" spans="1:10" hidden="1" x14ac:dyDescent="0.35">
      <c r="A225" s="1" t="s">
        <v>112</v>
      </c>
      <c r="B225" s="1" t="s">
        <v>110</v>
      </c>
      <c r="C225" s="1" t="s">
        <v>111</v>
      </c>
      <c r="D225" s="1" t="s">
        <v>405</v>
      </c>
      <c r="E225" s="2" t="str">
        <f>_xlfn.XLOOKUP(D225,Groups!J:J,Groups!C:C)</f>
        <v>CIS453_Group_09</v>
      </c>
      <c r="G225" s="1" t="s">
        <v>386</v>
      </c>
    </row>
    <row r="226" spans="1:10" ht="43.5" hidden="1" x14ac:dyDescent="0.35">
      <c r="A226" s="1" t="s">
        <v>121</v>
      </c>
      <c r="B226" s="1" t="s">
        <v>119</v>
      </c>
      <c r="C226" s="1" t="s">
        <v>120</v>
      </c>
      <c r="D226" s="1" t="s">
        <v>409</v>
      </c>
      <c r="E226" s="2" t="str">
        <f>_xlfn.XLOOKUP(D226,Groups!J:J,Groups!C:C)</f>
        <v>CIS453_Group_09</v>
      </c>
      <c r="F226" s="1">
        <v>1</v>
      </c>
      <c r="G226" s="1" t="s">
        <v>378</v>
      </c>
      <c r="H226" s="1" t="b">
        <v>1</v>
      </c>
      <c r="I226" s="1">
        <v>1</v>
      </c>
      <c r="J226" s="1">
        <v>0</v>
      </c>
    </row>
    <row r="227" spans="1:10" ht="29" hidden="1" x14ac:dyDescent="0.35">
      <c r="A227" s="1" t="s">
        <v>121</v>
      </c>
      <c r="B227" s="1" t="s">
        <v>119</v>
      </c>
      <c r="C227" s="1" t="s">
        <v>120</v>
      </c>
      <c r="D227" s="1" t="s">
        <v>409</v>
      </c>
      <c r="E227" s="2" t="str">
        <f>_xlfn.XLOOKUP(D227,Groups!J:J,Groups!C:C)</f>
        <v>CIS453_Group_09</v>
      </c>
      <c r="F227" s="1">
        <v>2</v>
      </c>
      <c r="G227" s="1" t="s">
        <v>379</v>
      </c>
      <c r="H227" s="1" t="s">
        <v>380</v>
      </c>
      <c r="I227" s="1">
        <v>0</v>
      </c>
    </row>
    <row r="228" spans="1:10" ht="29" hidden="1" x14ac:dyDescent="0.35">
      <c r="A228" s="1" t="s">
        <v>121</v>
      </c>
      <c r="B228" s="1" t="s">
        <v>119</v>
      </c>
      <c r="C228" s="1" t="s">
        <v>120</v>
      </c>
      <c r="D228" s="1" t="s">
        <v>409</v>
      </c>
      <c r="E228" s="2" t="str">
        <f>_xlfn.XLOOKUP(D228,Groups!J:J,Groups!C:C)</f>
        <v>CIS453_Group_09</v>
      </c>
      <c r="F228" s="1">
        <v>3</v>
      </c>
      <c r="G228" s="1" t="s">
        <v>381</v>
      </c>
      <c r="H228" s="1" t="s">
        <v>380</v>
      </c>
      <c r="I228" s="1">
        <v>0</v>
      </c>
    </row>
    <row r="229" spans="1:10" ht="43.5" hidden="1" x14ac:dyDescent="0.35">
      <c r="A229" s="1" t="s">
        <v>121</v>
      </c>
      <c r="B229" s="1" t="s">
        <v>119</v>
      </c>
      <c r="C229" s="1" t="s">
        <v>120</v>
      </c>
      <c r="D229" s="1" t="s">
        <v>409</v>
      </c>
      <c r="E229" s="2" t="str">
        <f>_xlfn.XLOOKUP(D229,Groups!J:J,Groups!C:C)</f>
        <v>CIS453_Group_09</v>
      </c>
      <c r="F229" s="1">
        <v>4</v>
      </c>
      <c r="G229" s="1" t="s">
        <v>382</v>
      </c>
      <c r="H229" s="1" t="s">
        <v>380</v>
      </c>
      <c r="I229" s="1">
        <v>0</v>
      </c>
    </row>
    <row r="230" spans="1:10" ht="43.5" hidden="1" x14ac:dyDescent="0.35">
      <c r="A230" s="1" t="s">
        <v>121</v>
      </c>
      <c r="B230" s="1" t="s">
        <v>119</v>
      </c>
      <c r="C230" s="1" t="s">
        <v>120</v>
      </c>
      <c r="D230" s="1" t="s">
        <v>409</v>
      </c>
      <c r="E230" s="2" t="str">
        <f>_xlfn.XLOOKUP(D230,Groups!J:J,Groups!C:C)</f>
        <v>CIS453_Group_09</v>
      </c>
      <c r="F230" s="1">
        <v>5</v>
      </c>
      <c r="G230" s="1" t="s">
        <v>383</v>
      </c>
      <c r="H230" s="1" t="s">
        <v>380</v>
      </c>
      <c r="I230" s="1">
        <v>0</v>
      </c>
    </row>
    <row r="231" spans="1:10" ht="43.5" hidden="1" x14ac:dyDescent="0.35">
      <c r="A231" s="1" t="s">
        <v>121</v>
      </c>
      <c r="B231" s="1" t="s">
        <v>119</v>
      </c>
      <c r="C231" s="1" t="s">
        <v>120</v>
      </c>
      <c r="D231" s="1" t="s">
        <v>409</v>
      </c>
      <c r="E231" s="2" t="str">
        <f>_xlfn.XLOOKUP(D231,Groups!J:J,Groups!C:C)</f>
        <v>CIS453_Group_09</v>
      </c>
      <c r="F231" s="1">
        <v>6</v>
      </c>
      <c r="G231" s="1" t="s">
        <v>384</v>
      </c>
      <c r="H231" s="1" t="s">
        <v>380</v>
      </c>
      <c r="I231" s="1">
        <v>0</v>
      </c>
    </row>
    <row r="232" spans="1:10" ht="29" hidden="1" x14ac:dyDescent="0.35">
      <c r="A232" s="1" t="s">
        <v>121</v>
      </c>
      <c r="B232" s="1" t="s">
        <v>119</v>
      </c>
      <c r="C232" s="1" t="s">
        <v>120</v>
      </c>
      <c r="D232" s="1" t="s">
        <v>409</v>
      </c>
      <c r="E232" s="2" t="str">
        <f>_xlfn.XLOOKUP(D232,Groups!J:J,Groups!C:C)</f>
        <v>CIS453_Group_09</v>
      </c>
      <c r="F232" s="1">
        <v>7</v>
      </c>
      <c r="G232" s="1" t="s">
        <v>385</v>
      </c>
      <c r="H232" s="1" t="s">
        <v>380</v>
      </c>
      <c r="I232" s="1">
        <v>0</v>
      </c>
    </row>
    <row r="233" spans="1:10" ht="29" hidden="1" x14ac:dyDescent="0.35">
      <c r="A233" s="1" t="s">
        <v>121</v>
      </c>
      <c r="B233" s="1" t="s">
        <v>119</v>
      </c>
      <c r="C233" s="1" t="s">
        <v>120</v>
      </c>
      <c r="D233" s="1" t="s">
        <v>409</v>
      </c>
      <c r="E233" s="2" t="str">
        <f>_xlfn.XLOOKUP(D233,Groups!J:J,Groups!C:C)</f>
        <v>CIS453_Group_09</v>
      </c>
      <c r="G233" s="1" t="s">
        <v>386</v>
      </c>
    </row>
    <row r="234" spans="1:10" ht="43.5" hidden="1" x14ac:dyDescent="0.35">
      <c r="A234" s="1" t="s">
        <v>49</v>
      </c>
      <c r="B234" s="1" t="s">
        <v>47</v>
      </c>
      <c r="C234" s="1" t="s">
        <v>48</v>
      </c>
      <c r="D234" s="1" t="s">
        <v>413</v>
      </c>
      <c r="E234" s="2" t="str">
        <f>_xlfn.XLOOKUP(D234,Groups!J:J,Groups!C:C)</f>
        <v>CIS453_Group_09</v>
      </c>
      <c r="F234" s="1">
        <v>1</v>
      </c>
      <c r="G234" s="1" t="s">
        <v>378</v>
      </c>
      <c r="H234" s="1" t="b">
        <v>1</v>
      </c>
      <c r="I234" s="1">
        <v>1</v>
      </c>
      <c r="J234" s="1">
        <v>0</v>
      </c>
    </row>
    <row r="235" spans="1:10" ht="29" hidden="1" x14ac:dyDescent="0.35">
      <c r="A235" s="1" t="s">
        <v>49</v>
      </c>
      <c r="B235" s="1" t="s">
        <v>47</v>
      </c>
      <c r="C235" s="1" t="s">
        <v>48</v>
      </c>
      <c r="D235" s="1" t="s">
        <v>413</v>
      </c>
      <c r="E235" s="2" t="str">
        <f>_xlfn.XLOOKUP(D235,Groups!J:J,Groups!C:C)</f>
        <v>CIS453_Group_09</v>
      </c>
      <c r="F235" s="1">
        <v>2</v>
      </c>
      <c r="G235" s="1" t="s">
        <v>379</v>
      </c>
      <c r="H235" s="1" t="s">
        <v>388</v>
      </c>
      <c r="I235" s="1">
        <v>0</v>
      </c>
    </row>
    <row r="236" spans="1:10" ht="29" hidden="1" x14ac:dyDescent="0.35">
      <c r="A236" s="1" t="s">
        <v>49</v>
      </c>
      <c r="B236" s="1" t="s">
        <v>47</v>
      </c>
      <c r="C236" s="1" t="s">
        <v>48</v>
      </c>
      <c r="D236" s="1" t="s">
        <v>413</v>
      </c>
      <c r="E236" s="2" t="str">
        <f>_xlfn.XLOOKUP(D236,Groups!J:J,Groups!C:C)</f>
        <v>CIS453_Group_09</v>
      </c>
      <c r="F236" s="1">
        <v>3</v>
      </c>
      <c r="G236" s="1" t="s">
        <v>381</v>
      </c>
      <c r="H236" s="1" t="s">
        <v>414</v>
      </c>
      <c r="I236" s="1">
        <v>0</v>
      </c>
    </row>
    <row r="237" spans="1:10" ht="43.5" hidden="1" x14ac:dyDescent="0.35">
      <c r="A237" s="1" t="s">
        <v>49</v>
      </c>
      <c r="B237" s="1" t="s">
        <v>47</v>
      </c>
      <c r="C237" s="1" t="s">
        <v>48</v>
      </c>
      <c r="D237" s="1" t="s">
        <v>413</v>
      </c>
      <c r="E237" s="2" t="str">
        <f>_xlfn.XLOOKUP(D237,Groups!J:J,Groups!C:C)</f>
        <v>CIS453_Group_09</v>
      </c>
      <c r="F237" s="1">
        <v>4</v>
      </c>
      <c r="G237" s="1" t="s">
        <v>382</v>
      </c>
      <c r="H237" s="1" t="s">
        <v>415</v>
      </c>
      <c r="I237" s="1">
        <v>0</v>
      </c>
    </row>
    <row r="238" spans="1:10" ht="43.5" hidden="1" x14ac:dyDescent="0.35">
      <c r="A238" s="1" t="s">
        <v>49</v>
      </c>
      <c r="B238" s="1" t="s">
        <v>47</v>
      </c>
      <c r="C238" s="1" t="s">
        <v>48</v>
      </c>
      <c r="D238" s="1" t="s">
        <v>413</v>
      </c>
      <c r="E238" s="2" t="str">
        <f>_xlfn.XLOOKUP(D238,Groups!J:J,Groups!C:C)</f>
        <v>CIS453_Group_09</v>
      </c>
      <c r="F238" s="1">
        <v>5</v>
      </c>
      <c r="G238" s="1" t="s">
        <v>383</v>
      </c>
      <c r="H238" s="1" t="s">
        <v>415</v>
      </c>
      <c r="I238" s="1">
        <v>0</v>
      </c>
    </row>
    <row r="239" spans="1:10" ht="43.5" hidden="1" x14ac:dyDescent="0.35">
      <c r="A239" s="1" t="s">
        <v>49</v>
      </c>
      <c r="B239" s="1" t="s">
        <v>47</v>
      </c>
      <c r="C239" s="1" t="s">
        <v>48</v>
      </c>
      <c r="D239" s="1" t="s">
        <v>413</v>
      </c>
      <c r="E239" s="2" t="str">
        <f>_xlfn.XLOOKUP(D239,Groups!J:J,Groups!C:C)</f>
        <v>CIS453_Group_09</v>
      </c>
      <c r="F239" s="1">
        <v>6</v>
      </c>
      <c r="G239" s="1" t="s">
        <v>384</v>
      </c>
      <c r="H239" s="1" t="s">
        <v>415</v>
      </c>
      <c r="I239" s="1">
        <v>0</v>
      </c>
    </row>
    <row r="240" spans="1:10" ht="29" hidden="1" x14ac:dyDescent="0.35">
      <c r="A240" s="1" t="s">
        <v>49</v>
      </c>
      <c r="B240" s="1" t="s">
        <v>47</v>
      </c>
      <c r="C240" s="1" t="s">
        <v>48</v>
      </c>
      <c r="D240" s="1" t="s">
        <v>413</v>
      </c>
      <c r="E240" s="2" t="str">
        <f>_xlfn.XLOOKUP(D240,Groups!J:J,Groups!C:C)</f>
        <v>CIS453_Group_09</v>
      </c>
      <c r="F240" s="1">
        <v>7</v>
      </c>
      <c r="G240" s="1" t="s">
        <v>385</v>
      </c>
      <c r="H240" s="1" t="s">
        <v>416</v>
      </c>
      <c r="I240" s="1">
        <v>0</v>
      </c>
    </row>
    <row r="241" spans="1:10" hidden="1" x14ac:dyDescent="0.35">
      <c r="A241" s="1" t="s">
        <v>49</v>
      </c>
      <c r="B241" s="1" t="s">
        <v>47</v>
      </c>
      <c r="C241" s="1" t="s">
        <v>48</v>
      </c>
      <c r="D241" s="1" t="s">
        <v>413</v>
      </c>
      <c r="E241" s="2" t="str">
        <f>_xlfn.XLOOKUP(D241,Groups!J:J,Groups!C:C)</f>
        <v>CIS453_Group_09</v>
      </c>
      <c r="G241" s="1" t="s">
        <v>386</v>
      </c>
    </row>
    <row r="242" spans="1:10" ht="43.5" hidden="1" x14ac:dyDescent="0.35">
      <c r="A242" s="1" t="s">
        <v>142</v>
      </c>
      <c r="B242" s="1" t="s">
        <v>140</v>
      </c>
      <c r="C242" s="1" t="s">
        <v>141</v>
      </c>
      <c r="D242" s="1" t="s">
        <v>477</v>
      </c>
      <c r="E242" s="2" t="str">
        <f>_xlfn.XLOOKUP(D242,Groups!J:J,Groups!C:C)</f>
        <v>CIS453_Group_09</v>
      </c>
      <c r="F242" s="1">
        <v>1</v>
      </c>
      <c r="G242" s="1" t="s">
        <v>378</v>
      </c>
      <c r="H242" s="1" t="b">
        <v>0</v>
      </c>
      <c r="I242" s="1">
        <v>1</v>
      </c>
      <c r="J242" s="1">
        <v>1</v>
      </c>
    </row>
    <row r="243" spans="1:10" ht="29" hidden="1" x14ac:dyDescent="0.35">
      <c r="A243" s="1" t="s">
        <v>142</v>
      </c>
      <c r="B243" s="1" t="s">
        <v>140</v>
      </c>
      <c r="C243" s="1" t="s">
        <v>141</v>
      </c>
      <c r="D243" s="1" t="s">
        <v>477</v>
      </c>
      <c r="E243" s="2" t="str">
        <f>_xlfn.XLOOKUP(D243,Groups!J:J,Groups!C:C)</f>
        <v>CIS453_Group_09</v>
      </c>
      <c r="F243" s="1">
        <v>2</v>
      </c>
      <c r="G243" s="1" t="s">
        <v>379</v>
      </c>
      <c r="H243" s="1" t="s">
        <v>388</v>
      </c>
      <c r="I243" s="1">
        <v>0</v>
      </c>
    </row>
    <row r="244" spans="1:10" ht="29" hidden="1" x14ac:dyDescent="0.35">
      <c r="A244" s="1" t="s">
        <v>142</v>
      </c>
      <c r="B244" s="1" t="s">
        <v>140</v>
      </c>
      <c r="C244" s="1" t="s">
        <v>141</v>
      </c>
      <c r="D244" s="1" t="s">
        <v>477</v>
      </c>
      <c r="E244" s="2" t="str">
        <f>_xlfn.XLOOKUP(D244,Groups!J:J,Groups!C:C)</f>
        <v>CIS453_Group_09</v>
      </c>
      <c r="F244" s="1">
        <v>3</v>
      </c>
      <c r="G244" s="1" t="s">
        <v>381</v>
      </c>
      <c r="H244" s="1" t="s">
        <v>388</v>
      </c>
      <c r="I244" s="1">
        <v>0</v>
      </c>
    </row>
    <row r="245" spans="1:10" ht="43.5" hidden="1" x14ac:dyDescent="0.35">
      <c r="A245" s="1" t="s">
        <v>142</v>
      </c>
      <c r="B245" s="1" t="s">
        <v>140</v>
      </c>
      <c r="C245" s="1" t="s">
        <v>141</v>
      </c>
      <c r="D245" s="1" t="s">
        <v>477</v>
      </c>
      <c r="E245" s="2" t="str">
        <f>_xlfn.XLOOKUP(D245,Groups!J:J,Groups!C:C)</f>
        <v>CIS453_Group_09</v>
      </c>
      <c r="F245" s="1">
        <v>4</v>
      </c>
      <c r="G245" s="1" t="s">
        <v>382</v>
      </c>
      <c r="H245" s="1" t="s">
        <v>388</v>
      </c>
      <c r="I245" s="1">
        <v>0</v>
      </c>
    </row>
    <row r="246" spans="1:10" ht="43.5" hidden="1" x14ac:dyDescent="0.35">
      <c r="A246" s="1" t="s">
        <v>142</v>
      </c>
      <c r="B246" s="1" t="s">
        <v>140</v>
      </c>
      <c r="C246" s="1" t="s">
        <v>141</v>
      </c>
      <c r="D246" s="1" t="s">
        <v>477</v>
      </c>
      <c r="E246" s="2" t="str">
        <f>_xlfn.XLOOKUP(D246,Groups!J:J,Groups!C:C)</f>
        <v>CIS453_Group_09</v>
      </c>
      <c r="F246" s="1">
        <v>5</v>
      </c>
      <c r="G246" s="1" t="s">
        <v>383</v>
      </c>
      <c r="H246" s="1" t="s">
        <v>388</v>
      </c>
      <c r="I246" s="1">
        <v>0</v>
      </c>
    </row>
    <row r="247" spans="1:10" ht="43.5" hidden="1" x14ac:dyDescent="0.35">
      <c r="A247" s="1" t="s">
        <v>142</v>
      </c>
      <c r="B247" s="1" t="s">
        <v>140</v>
      </c>
      <c r="C247" s="1" t="s">
        <v>141</v>
      </c>
      <c r="D247" s="1" t="s">
        <v>477</v>
      </c>
      <c r="E247" s="2" t="str">
        <f>_xlfn.XLOOKUP(D247,Groups!J:J,Groups!C:C)</f>
        <v>CIS453_Group_09</v>
      </c>
      <c r="F247" s="1">
        <v>6</v>
      </c>
      <c r="G247" s="1" t="s">
        <v>384</v>
      </c>
      <c r="H247" s="1" t="s">
        <v>388</v>
      </c>
      <c r="I247" s="1">
        <v>0</v>
      </c>
    </row>
    <row r="248" spans="1:10" hidden="1" x14ac:dyDescent="0.35">
      <c r="A248" s="1" t="s">
        <v>142</v>
      </c>
      <c r="B248" s="1" t="s">
        <v>140</v>
      </c>
      <c r="C248" s="1" t="s">
        <v>141</v>
      </c>
      <c r="D248" s="1" t="s">
        <v>477</v>
      </c>
      <c r="E248" s="2" t="str">
        <f>_xlfn.XLOOKUP(D248,Groups!J:J,Groups!C:C)</f>
        <v>CIS453_Group_09</v>
      </c>
      <c r="F248" s="1">
        <v>7</v>
      </c>
      <c r="G248" s="1" t="s">
        <v>385</v>
      </c>
      <c r="H248" s="1" t="s">
        <v>388</v>
      </c>
      <c r="I248" s="1">
        <v>0</v>
      </c>
    </row>
    <row r="249" spans="1:10" hidden="1" x14ac:dyDescent="0.35">
      <c r="A249" s="1" t="s">
        <v>142</v>
      </c>
      <c r="B249" s="1" t="s">
        <v>140</v>
      </c>
      <c r="C249" s="1" t="s">
        <v>141</v>
      </c>
      <c r="D249" s="1" t="s">
        <v>477</v>
      </c>
      <c r="E249" s="2" t="str">
        <f>_xlfn.XLOOKUP(D249,Groups!J:J,Groups!C:C)</f>
        <v>CIS453_Group_09</v>
      </c>
      <c r="G249" s="1" t="s">
        <v>386</v>
      </c>
    </row>
    <row r="250" spans="1:10" ht="43.5" hidden="1" x14ac:dyDescent="0.35">
      <c r="A250" s="1" t="s">
        <v>109</v>
      </c>
      <c r="B250" s="1" t="s">
        <v>107</v>
      </c>
      <c r="C250" s="1" t="s">
        <v>108</v>
      </c>
      <c r="D250" s="1" t="s">
        <v>377</v>
      </c>
      <c r="E250" s="5" t="str">
        <f>_xlfn.XLOOKUP(D250,Groups!J:J,Groups!C:C)</f>
        <v>CIS453_Group_10</v>
      </c>
      <c r="F250" s="1">
        <v>1</v>
      </c>
      <c r="G250" s="1" t="s">
        <v>378</v>
      </c>
      <c r="H250" s="1" t="b">
        <v>1</v>
      </c>
      <c r="I250" s="1">
        <v>1</v>
      </c>
      <c r="J250" s="1">
        <v>0</v>
      </c>
    </row>
    <row r="251" spans="1:10" ht="29" hidden="1" x14ac:dyDescent="0.35">
      <c r="A251" s="1" t="s">
        <v>109</v>
      </c>
      <c r="B251" s="1" t="s">
        <v>107</v>
      </c>
      <c r="C251" s="1" t="s">
        <v>108</v>
      </c>
      <c r="D251" s="1" t="s">
        <v>377</v>
      </c>
      <c r="E251" s="5" t="str">
        <f>_xlfn.XLOOKUP(D251,Groups!J:J,Groups!C:C)</f>
        <v>CIS453_Group_10</v>
      </c>
      <c r="F251" s="1">
        <v>2</v>
      </c>
      <c r="G251" s="1" t="s">
        <v>379</v>
      </c>
      <c r="H251" s="1" t="s">
        <v>380</v>
      </c>
      <c r="I251" s="1">
        <v>0</v>
      </c>
    </row>
    <row r="252" spans="1:10" ht="29" hidden="1" x14ac:dyDescent="0.35">
      <c r="A252" s="1" t="s">
        <v>109</v>
      </c>
      <c r="B252" s="1" t="s">
        <v>107</v>
      </c>
      <c r="C252" s="1" t="s">
        <v>108</v>
      </c>
      <c r="D252" s="1" t="s">
        <v>377</v>
      </c>
      <c r="E252" s="5" t="str">
        <f>_xlfn.XLOOKUP(D252,Groups!J:J,Groups!C:C)</f>
        <v>CIS453_Group_10</v>
      </c>
      <c r="F252" s="1">
        <v>3</v>
      </c>
      <c r="G252" s="1" t="s">
        <v>381</v>
      </c>
      <c r="H252" s="1" t="s">
        <v>380</v>
      </c>
      <c r="I252" s="1">
        <v>0</v>
      </c>
    </row>
    <row r="253" spans="1:10" ht="43.5" hidden="1" x14ac:dyDescent="0.35">
      <c r="A253" s="1" t="s">
        <v>109</v>
      </c>
      <c r="B253" s="1" t="s">
        <v>107</v>
      </c>
      <c r="C253" s="1" t="s">
        <v>108</v>
      </c>
      <c r="D253" s="1" t="s">
        <v>377</v>
      </c>
      <c r="E253" s="5" t="str">
        <f>_xlfn.XLOOKUP(D253,Groups!J:J,Groups!C:C)</f>
        <v>CIS453_Group_10</v>
      </c>
      <c r="F253" s="1">
        <v>4</v>
      </c>
      <c r="G253" s="1" t="s">
        <v>382</v>
      </c>
      <c r="H253" s="1" t="s">
        <v>380</v>
      </c>
      <c r="I253" s="1">
        <v>0</v>
      </c>
    </row>
    <row r="254" spans="1:10" ht="43.5" hidden="1" x14ac:dyDescent="0.35">
      <c r="A254" s="1" t="s">
        <v>109</v>
      </c>
      <c r="B254" s="1" t="s">
        <v>107</v>
      </c>
      <c r="C254" s="1" t="s">
        <v>108</v>
      </c>
      <c r="D254" s="1" t="s">
        <v>377</v>
      </c>
      <c r="E254" s="5" t="str">
        <f>_xlfn.XLOOKUP(D254,Groups!J:J,Groups!C:C)</f>
        <v>CIS453_Group_10</v>
      </c>
      <c r="F254" s="1">
        <v>5</v>
      </c>
      <c r="G254" s="1" t="s">
        <v>383</v>
      </c>
      <c r="H254" s="1" t="s">
        <v>380</v>
      </c>
      <c r="I254" s="1">
        <v>0</v>
      </c>
    </row>
    <row r="255" spans="1:10" ht="43.5" hidden="1" x14ac:dyDescent="0.35">
      <c r="A255" s="1" t="s">
        <v>109</v>
      </c>
      <c r="B255" s="1" t="s">
        <v>107</v>
      </c>
      <c r="C255" s="1" t="s">
        <v>108</v>
      </c>
      <c r="D255" s="1" t="s">
        <v>377</v>
      </c>
      <c r="E255" s="5" t="str">
        <f>_xlfn.XLOOKUP(D255,Groups!J:J,Groups!C:C)</f>
        <v>CIS453_Group_10</v>
      </c>
      <c r="F255" s="1">
        <v>6</v>
      </c>
      <c r="G255" s="1" t="s">
        <v>384</v>
      </c>
      <c r="H255" s="1" t="s">
        <v>380</v>
      </c>
      <c r="I255" s="1">
        <v>0</v>
      </c>
    </row>
    <row r="256" spans="1:10" hidden="1" x14ac:dyDescent="0.35">
      <c r="A256" s="1" t="s">
        <v>109</v>
      </c>
      <c r="B256" s="1" t="s">
        <v>107</v>
      </c>
      <c r="C256" s="1" t="s">
        <v>108</v>
      </c>
      <c r="D256" s="1" t="s">
        <v>377</v>
      </c>
      <c r="E256" s="5" t="str">
        <f>_xlfn.XLOOKUP(D256,Groups!J:J,Groups!C:C)</f>
        <v>CIS453_Group_10</v>
      </c>
      <c r="F256" s="1">
        <v>7</v>
      </c>
      <c r="G256" s="1" t="s">
        <v>385</v>
      </c>
      <c r="H256" s="1" t="s">
        <v>380</v>
      </c>
      <c r="I256" s="1">
        <v>0</v>
      </c>
    </row>
    <row r="257" spans="1:10" hidden="1" x14ac:dyDescent="0.35">
      <c r="A257" s="1" t="s">
        <v>109</v>
      </c>
      <c r="B257" s="1" t="s">
        <v>107</v>
      </c>
      <c r="C257" s="1" t="s">
        <v>108</v>
      </c>
      <c r="D257" s="1" t="s">
        <v>377</v>
      </c>
      <c r="E257" s="5" t="str">
        <f>_xlfn.XLOOKUP(D257,Groups!J:J,Groups!C:C)</f>
        <v>CIS453_Group_10</v>
      </c>
      <c r="G257" s="1" t="s">
        <v>386</v>
      </c>
    </row>
    <row r="258" spans="1:10" ht="43.5" hidden="1" x14ac:dyDescent="0.35">
      <c r="A258" s="1" t="s">
        <v>46</v>
      </c>
      <c r="B258" s="1" t="s">
        <v>44</v>
      </c>
      <c r="C258" s="1" t="s">
        <v>45</v>
      </c>
      <c r="D258" s="1" t="s">
        <v>401</v>
      </c>
      <c r="E258" s="5" t="str">
        <f>_xlfn.XLOOKUP(D258,Groups!J:J,Groups!C:C)</f>
        <v>CIS453_Group_10</v>
      </c>
      <c r="F258" s="1">
        <v>1</v>
      </c>
      <c r="G258" s="1" t="s">
        <v>378</v>
      </c>
      <c r="H258" s="1" t="b">
        <v>0</v>
      </c>
      <c r="I258" s="1">
        <v>1</v>
      </c>
      <c r="J258" s="1">
        <v>1</v>
      </c>
    </row>
    <row r="259" spans="1:10" ht="29" hidden="1" x14ac:dyDescent="0.35">
      <c r="A259" s="1" t="s">
        <v>46</v>
      </c>
      <c r="B259" s="1" t="s">
        <v>44</v>
      </c>
      <c r="C259" s="1" t="s">
        <v>45</v>
      </c>
      <c r="D259" s="1" t="s">
        <v>401</v>
      </c>
      <c r="E259" s="5" t="str">
        <f>_xlfn.XLOOKUP(D259,Groups!J:J,Groups!C:C)</f>
        <v>CIS453_Group_10</v>
      </c>
      <c r="F259" s="1">
        <v>2</v>
      </c>
      <c r="G259" s="1" t="s">
        <v>379</v>
      </c>
      <c r="H259" s="1" t="s">
        <v>402</v>
      </c>
      <c r="I259" s="1">
        <v>0</v>
      </c>
    </row>
    <row r="260" spans="1:10" ht="29" hidden="1" x14ac:dyDescent="0.35">
      <c r="A260" s="1" t="s">
        <v>46</v>
      </c>
      <c r="B260" s="1" t="s">
        <v>44</v>
      </c>
      <c r="C260" s="1" t="s">
        <v>45</v>
      </c>
      <c r="D260" s="1" t="s">
        <v>401</v>
      </c>
      <c r="E260" s="5" t="str">
        <f>_xlfn.XLOOKUP(D260,Groups!J:J,Groups!C:C)</f>
        <v>CIS453_Group_10</v>
      </c>
      <c r="F260" s="1">
        <v>3</v>
      </c>
      <c r="G260" s="1" t="s">
        <v>381</v>
      </c>
      <c r="H260" s="1" t="s">
        <v>403</v>
      </c>
      <c r="I260" s="1">
        <v>0</v>
      </c>
    </row>
    <row r="261" spans="1:10" ht="43.5" hidden="1" x14ac:dyDescent="0.35">
      <c r="A261" s="1" t="s">
        <v>46</v>
      </c>
      <c r="B261" s="1" t="s">
        <v>44</v>
      </c>
      <c r="C261" s="1" t="s">
        <v>45</v>
      </c>
      <c r="D261" s="1" t="s">
        <v>401</v>
      </c>
      <c r="E261" s="5" t="str">
        <f>_xlfn.XLOOKUP(D261,Groups!J:J,Groups!C:C)</f>
        <v>CIS453_Group_10</v>
      </c>
      <c r="F261" s="1">
        <v>4</v>
      </c>
      <c r="G261" s="1" t="s">
        <v>382</v>
      </c>
      <c r="H261" s="1" t="s">
        <v>403</v>
      </c>
      <c r="I261" s="1">
        <v>0</v>
      </c>
    </row>
    <row r="262" spans="1:10" ht="43.5" hidden="1" x14ac:dyDescent="0.35">
      <c r="A262" s="1" t="s">
        <v>46</v>
      </c>
      <c r="B262" s="1" t="s">
        <v>44</v>
      </c>
      <c r="C262" s="1" t="s">
        <v>45</v>
      </c>
      <c r="D262" s="1" t="s">
        <v>401</v>
      </c>
      <c r="E262" s="5" t="str">
        <f>_xlfn.XLOOKUP(D262,Groups!J:J,Groups!C:C)</f>
        <v>CIS453_Group_10</v>
      </c>
      <c r="F262" s="1">
        <v>5</v>
      </c>
      <c r="G262" s="1" t="s">
        <v>383</v>
      </c>
      <c r="H262" s="1" t="s">
        <v>403</v>
      </c>
      <c r="I262" s="1">
        <v>0</v>
      </c>
    </row>
    <row r="263" spans="1:10" ht="43.5" hidden="1" x14ac:dyDescent="0.35">
      <c r="A263" s="1" t="s">
        <v>46</v>
      </c>
      <c r="B263" s="1" t="s">
        <v>44</v>
      </c>
      <c r="C263" s="1" t="s">
        <v>45</v>
      </c>
      <c r="D263" s="1" t="s">
        <v>401</v>
      </c>
      <c r="E263" s="5" t="str">
        <f>_xlfn.XLOOKUP(D263,Groups!J:J,Groups!C:C)</f>
        <v>CIS453_Group_10</v>
      </c>
      <c r="F263" s="1">
        <v>6</v>
      </c>
      <c r="G263" s="1" t="s">
        <v>384</v>
      </c>
      <c r="H263" s="1" t="s">
        <v>403</v>
      </c>
      <c r="I263" s="1">
        <v>0</v>
      </c>
    </row>
    <row r="264" spans="1:10" ht="87" hidden="1" x14ac:dyDescent="0.35">
      <c r="A264" s="1" t="s">
        <v>46</v>
      </c>
      <c r="B264" s="1" t="s">
        <v>44</v>
      </c>
      <c r="C264" s="1" t="s">
        <v>45</v>
      </c>
      <c r="D264" s="1" t="s">
        <v>401</v>
      </c>
      <c r="E264" s="5" t="str">
        <f>_xlfn.XLOOKUP(D264,Groups!J:J,Groups!C:C)</f>
        <v>CIS453_Group_10</v>
      </c>
      <c r="F264" s="1">
        <v>7</v>
      </c>
      <c r="G264" s="1" t="s">
        <v>385</v>
      </c>
      <c r="H264" s="1" t="s">
        <v>404</v>
      </c>
      <c r="I264" s="1">
        <v>0</v>
      </c>
    </row>
    <row r="265" spans="1:10" hidden="1" x14ac:dyDescent="0.35">
      <c r="A265" s="1" t="s">
        <v>46</v>
      </c>
      <c r="B265" s="1" t="s">
        <v>44</v>
      </c>
      <c r="C265" s="1" t="s">
        <v>45</v>
      </c>
      <c r="D265" s="1" t="s">
        <v>401</v>
      </c>
      <c r="E265" s="5" t="str">
        <f>_xlfn.XLOOKUP(D265,Groups!J:J,Groups!C:C)</f>
        <v>CIS453_Group_10</v>
      </c>
      <c r="G265" s="1" t="s">
        <v>386</v>
      </c>
    </row>
    <row r="266" spans="1:10" ht="43.5" hidden="1" x14ac:dyDescent="0.35">
      <c r="A266" s="1" t="s">
        <v>95</v>
      </c>
      <c r="B266" s="1" t="s">
        <v>93</v>
      </c>
      <c r="C266" s="1" t="s">
        <v>94</v>
      </c>
      <c r="D266" s="1" t="s">
        <v>459</v>
      </c>
      <c r="E266" s="5" t="str">
        <f>_xlfn.XLOOKUP(D266,Groups!J:J,Groups!C:C)</f>
        <v>CIS453_Group_10</v>
      </c>
      <c r="F266" s="1">
        <v>1</v>
      </c>
      <c r="G266" s="1" t="s">
        <v>378</v>
      </c>
      <c r="H266" s="1" t="b">
        <v>0</v>
      </c>
      <c r="I266" s="1">
        <v>1</v>
      </c>
      <c r="J266" s="1">
        <v>1</v>
      </c>
    </row>
    <row r="267" spans="1:10" ht="29" hidden="1" x14ac:dyDescent="0.35">
      <c r="A267" s="1" t="s">
        <v>95</v>
      </c>
      <c r="B267" s="1" t="s">
        <v>93</v>
      </c>
      <c r="C267" s="1" t="s">
        <v>94</v>
      </c>
      <c r="D267" s="1" t="s">
        <v>459</v>
      </c>
      <c r="E267" s="5" t="str">
        <f>_xlfn.XLOOKUP(D267,Groups!J:J,Groups!C:C)</f>
        <v>CIS453_Group_10</v>
      </c>
      <c r="F267" s="1">
        <v>2</v>
      </c>
      <c r="G267" s="1" t="s">
        <v>379</v>
      </c>
      <c r="H267" s="1" t="s">
        <v>460</v>
      </c>
      <c r="I267" s="1">
        <v>0</v>
      </c>
    </row>
    <row r="268" spans="1:10" ht="29" hidden="1" x14ac:dyDescent="0.35">
      <c r="A268" s="1" t="s">
        <v>95</v>
      </c>
      <c r="B268" s="1" t="s">
        <v>93</v>
      </c>
      <c r="C268" s="1" t="s">
        <v>94</v>
      </c>
      <c r="D268" s="1" t="s">
        <v>459</v>
      </c>
      <c r="E268" s="5" t="str">
        <f>_xlfn.XLOOKUP(D268,Groups!J:J,Groups!C:C)</f>
        <v>CIS453_Group_10</v>
      </c>
      <c r="F268" s="1">
        <v>3</v>
      </c>
      <c r="G268" s="1" t="s">
        <v>381</v>
      </c>
      <c r="H268" s="1" t="s">
        <v>380</v>
      </c>
      <c r="I268" s="1">
        <v>0</v>
      </c>
    </row>
    <row r="269" spans="1:10" ht="43.5" hidden="1" x14ac:dyDescent="0.35">
      <c r="A269" s="1" t="s">
        <v>95</v>
      </c>
      <c r="B269" s="1" t="s">
        <v>93</v>
      </c>
      <c r="C269" s="1" t="s">
        <v>94</v>
      </c>
      <c r="D269" s="1" t="s">
        <v>459</v>
      </c>
      <c r="E269" s="5" t="str">
        <f>_xlfn.XLOOKUP(D269,Groups!J:J,Groups!C:C)</f>
        <v>CIS453_Group_10</v>
      </c>
      <c r="F269" s="1">
        <v>4</v>
      </c>
      <c r="G269" s="1" t="s">
        <v>382</v>
      </c>
      <c r="H269" s="1" t="s">
        <v>380</v>
      </c>
      <c r="I269" s="1">
        <v>0</v>
      </c>
    </row>
    <row r="270" spans="1:10" ht="43.5" hidden="1" x14ac:dyDescent="0.35">
      <c r="A270" s="1" t="s">
        <v>95</v>
      </c>
      <c r="B270" s="1" t="s">
        <v>93</v>
      </c>
      <c r="C270" s="1" t="s">
        <v>94</v>
      </c>
      <c r="D270" s="1" t="s">
        <v>459</v>
      </c>
      <c r="E270" s="5" t="str">
        <f>_xlfn.XLOOKUP(D270,Groups!J:J,Groups!C:C)</f>
        <v>CIS453_Group_10</v>
      </c>
      <c r="F270" s="1">
        <v>5</v>
      </c>
      <c r="G270" s="1" t="s">
        <v>383</v>
      </c>
      <c r="H270" s="1" t="s">
        <v>380</v>
      </c>
      <c r="I270" s="1">
        <v>0</v>
      </c>
    </row>
    <row r="271" spans="1:10" ht="43.5" hidden="1" x14ac:dyDescent="0.35">
      <c r="A271" s="1" t="s">
        <v>95</v>
      </c>
      <c r="B271" s="1" t="s">
        <v>93</v>
      </c>
      <c r="C271" s="1" t="s">
        <v>94</v>
      </c>
      <c r="D271" s="1" t="s">
        <v>459</v>
      </c>
      <c r="E271" s="5" t="str">
        <f>_xlfn.XLOOKUP(D271,Groups!J:J,Groups!C:C)</f>
        <v>CIS453_Group_10</v>
      </c>
      <c r="F271" s="1">
        <v>6</v>
      </c>
      <c r="G271" s="1" t="s">
        <v>384</v>
      </c>
      <c r="H271" s="1" t="s">
        <v>380</v>
      </c>
      <c r="I271" s="1">
        <v>0</v>
      </c>
    </row>
    <row r="272" spans="1:10" ht="275.5" hidden="1" x14ac:dyDescent="0.35">
      <c r="A272" s="1" t="s">
        <v>95</v>
      </c>
      <c r="B272" s="1" t="s">
        <v>93</v>
      </c>
      <c r="C272" s="1" t="s">
        <v>94</v>
      </c>
      <c r="D272" s="1" t="s">
        <v>459</v>
      </c>
      <c r="E272" s="5" t="str">
        <f>_xlfn.XLOOKUP(D272,Groups!J:J,Groups!C:C)</f>
        <v>CIS453_Group_10</v>
      </c>
      <c r="F272" s="1">
        <v>7</v>
      </c>
      <c r="G272" s="1" t="s">
        <v>385</v>
      </c>
      <c r="H272" s="1" t="s">
        <v>461</v>
      </c>
      <c r="I272" s="1">
        <v>0</v>
      </c>
    </row>
    <row r="273" spans="1:10" ht="29" hidden="1" x14ac:dyDescent="0.35">
      <c r="A273" s="1" t="s">
        <v>95</v>
      </c>
      <c r="B273" s="1" t="s">
        <v>93</v>
      </c>
      <c r="C273" s="1" t="s">
        <v>94</v>
      </c>
      <c r="D273" s="1" t="s">
        <v>459</v>
      </c>
      <c r="E273" s="5" t="str">
        <f>_xlfn.XLOOKUP(D273,Groups!J:J,Groups!C:C)</f>
        <v>CIS453_Group_10</v>
      </c>
      <c r="G273" s="1" t="s">
        <v>386</v>
      </c>
    </row>
    <row r="274" spans="1:10" ht="43.5" hidden="1" x14ac:dyDescent="0.35">
      <c r="A274" s="1" t="s">
        <v>80</v>
      </c>
      <c r="B274" s="1" t="s">
        <v>79</v>
      </c>
      <c r="C274" s="1" t="s">
        <v>63</v>
      </c>
      <c r="D274" s="1" t="s">
        <v>460</v>
      </c>
      <c r="E274" s="5" t="str">
        <f>_xlfn.XLOOKUP(D274,Groups!J:J,Groups!C:C)</f>
        <v>CIS453_Group_10</v>
      </c>
      <c r="F274" s="1">
        <v>1</v>
      </c>
      <c r="G274" s="1" t="s">
        <v>378</v>
      </c>
      <c r="H274" s="1" t="b">
        <v>0</v>
      </c>
      <c r="I274" s="1">
        <v>1</v>
      </c>
      <c r="J274" s="1">
        <v>1</v>
      </c>
    </row>
    <row r="275" spans="1:10" ht="29" hidden="1" x14ac:dyDescent="0.35">
      <c r="A275" s="1" t="s">
        <v>80</v>
      </c>
      <c r="B275" s="1" t="s">
        <v>79</v>
      </c>
      <c r="C275" s="1" t="s">
        <v>63</v>
      </c>
      <c r="D275" s="1" t="s">
        <v>460</v>
      </c>
      <c r="E275" s="5" t="str">
        <f>_xlfn.XLOOKUP(D275,Groups!J:J,Groups!C:C)</f>
        <v>CIS453_Group_10</v>
      </c>
      <c r="F275" s="1">
        <v>2</v>
      </c>
      <c r="G275" s="1" t="s">
        <v>379</v>
      </c>
      <c r="H275" s="1" t="s">
        <v>380</v>
      </c>
      <c r="I275" s="1">
        <v>0</v>
      </c>
    </row>
    <row r="276" spans="1:10" ht="29" hidden="1" x14ac:dyDescent="0.35">
      <c r="A276" s="1" t="s">
        <v>80</v>
      </c>
      <c r="B276" s="1" t="s">
        <v>79</v>
      </c>
      <c r="C276" s="1" t="s">
        <v>63</v>
      </c>
      <c r="D276" s="1" t="s">
        <v>460</v>
      </c>
      <c r="E276" s="5" t="str">
        <f>_xlfn.XLOOKUP(D276,Groups!J:J,Groups!C:C)</f>
        <v>CIS453_Group_10</v>
      </c>
      <c r="F276" s="1">
        <v>3</v>
      </c>
      <c r="G276" s="1" t="s">
        <v>381</v>
      </c>
      <c r="H276" s="1" t="s">
        <v>380</v>
      </c>
      <c r="I276" s="1">
        <v>0</v>
      </c>
    </row>
    <row r="277" spans="1:10" ht="43.5" hidden="1" x14ac:dyDescent="0.35">
      <c r="A277" s="1" t="s">
        <v>80</v>
      </c>
      <c r="B277" s="1" t="s">
        <v>79</v>
      </c>
      <c r="C277" s="1" t="s">
        <v>63</v>
      </c>
      <c r="D277" s="1" t="s">
        <v>460</v>
      </c>
      <c r="E277" s="5" t="str">
        <f>_xlfn.XLOOKUP(D277,Groups!J:J,Groups!C:C)</f>
        <v>CIS453_Group_10</v>
      </c>
      <c r="F277" s="1">
        <v>4</v>
      </c>
      <c r="G277" s="1" t="s">
        <v>382</v>
      </c>
      <c r="H277" s="1" t="s">
        <v>380</v>
      </c>
      <c r="I277" s="1">
        <v>0</v>
      </c>
    </row>
    <row r="278" spans="1:10" ht="43.5" hidden="1" x14ac:dyDescent="0.35">
      <c r="A278" s="1" t="s">
        <v>80</v>
      </c>
      <c r="B278" s="1" t="s">
        <v>79</v>
      </c>
      <c r="C278" s="1" t="s">
        <v>63</v>
      </c>
      <c r="D278" s="1" t="s">
        <v>460</v>
      </c>
      <c r="E278" s="5" t="str">
        <f>_xlfn.XLOOKUP(D278,Groups!J:J,Groups!C:C)</f>
        <v>CIS453_Group_10</v>
      </c>
      <c r="F278" s="1">
        <v>5</v>
      </c>
      <c r="G278" s="1" t="s">
        <v>383</v>
      </c>
      <c r="H278" s="1" t="s">
        <v>380</v>
      </c>
      <c r="I278" s="1">
        <v>0</v>
      </c>
    </row>
    <row r="279" spans="1:10" ht="43.5" hidden="1" x14ac:dyDescent="0.35">
      <c r="A279" s="1" t="s">
        <v>80</v>
      </c>
      <c r="B279" s="1" t="s">
        <v>79</v>
      </c>
      <c r="C279" s="1" t="s">
        <v>63</v>
      </c>
      <c r="D279" s="1" t="s">
        <v>460</v>
      </c>
      <c r="E279" s="5" t="str">
        <f>_xlfn.XLOOKUP(D279,Groups!J:J,Groups!C:C)</f>
        <v>CIS453_Group_10</v>
      </c>
      <c r="F279" s="1">
        <v>6</v>
      </c>
      <c r="G279" s="1" t="s">
        <v>384</v>
      </c>
      <c r="H279" s="1" t="s">
        <v>380</v>
      </c>
      <c r="I279" s="1">
        <v>0</v>
      </c>
    </row>
    <row r="280" spans="1:10" hidden="1" x14ac:dyDescent="0.35">
      <c r="A280" s="1" t="s">
        <v>80</v>
      </c>
      <c r="B280" s="1" t="s">
        <v>79</v>
      </c>
      <c r="C280" s="1" t="s">
        <v>63</v>
      </c>
      <c r="D280" s="1" t="s">
        <v>460</v>
      </c>
      <c r="E280" s="5" t="str">
        <f>_xlfn.XLOOKUP(D280,Groups!J:J,Groups!C:C)</f>
        <v>CIS453_Group_10</v>
      </c>
      <c r="F280" s="1">
        <v>7</v>
      </c>
      <c r="G280" s="1" t="s">
        <v>385</v>
      </c>
      <c r="H280" s="1" t="s">
        <v>463</v>
      </c>
      <c r="I280" s="1">
        <v>0</v>
      </c>
    </row>
    <row r="281" spans="1:10" hidden="1" x14ac:dyDescent="0.35">
      <c r="A281" s="1" t="s">
        <v>80</v>
      </c>
      <c r="B281" s="1" t="s">
        <v>79</v>
      </c>
      <c r="C281" s="1" t="s">
        <v>63</v>
      </c>
      <c r="D281" s="1" t="s">
        <v>460</v>
      </c>
      <c r="E281" s="5" t="str">
        <f>_xlfn.XLOOKUP(D281,Groups!J:J,Groups!C:C)</f>
        <v>CIS453_Group_10</v>
      </c>
      <c r="G281" s="1" t="s">
        <v>386</v>
      </c>
    </row>
    <row r="282" spans="1:10" ht="43.5" x14ac:dyDescent="0.35">
      <c r="A282" s="1" t="s">
        <v>104</v>
      </c>
      <c r="B282" s="1" t="s">
        <v>102</v>
      </c>
      <c r="C282" s="1" t="s">
        <v>103</v>
      </c>
      <c r="D282" s="1" t="s">
        <v>387</v>
      </c>
      <c r="E282" s="3" t="str">
        <f>_xlfn.XLOOKUP(D282,Groups!J:J,Groups!C:C)</f>
        <v>CIS453_Group_11</v>
      </c>
      <c r="F282" s="1">
        <v>1</v>
      </c>
      <c r="G282" s="1" t="s">
        <v>378</v>
      </c>
      <c r="H282" s="1" t="b">
        <v>0</v>
      </c>
      <c r="I282" s="1">
        <v>1</v>
      </c>
      <c r="J282" s="1">
        <v>1</v>
      </c>
    </row>
    <row r="283" spans="1:10" ht="29" x14ac:dyDescent="0.35">
      <c r="A283" s="1" t="s">
        <v>104</v>
      </c>
      <c r="B283" s="1" t="s">
        <v>102</v>
      </c>
      <c r="C283" s="1" t="s">
        <v>103</v>
      </c>
      <c r="D283" s="1" t="s">
        <v>387</v>
      </c>
      <c r="E283" s="3" t="str">
        <f>_xlfn.XLOOKUP(D283,Groups!J:J,Groups!C:C)</f>
        <v>CIS453_Group_11</v>
      </c>
      <c r="F283" s="1">
        <v>2</v>
      </c>
      <c r="G283" s="1" t="s">
        <v>379</v>
      </c>
      <c r="H283" s="1" t="s">
        <v>388</v>
      </c>
      <c r="I283" s="1">
        <v>0</v>
      </c>
    </row>
    <row r="284" spans="1:10" ht="29" x14ac:dyDescent="0.35">
      <c r="A284" s="1" t="s">
        <v>104</v>
      </c>
      <c r="B284" s="1" t="s">
        <v>102</v>
      </c>
      <c r="C284" s="1" t="s">
        <v>103</v>
      </c>
      <c r="D284" s="1" t="s">
        <v>387</v>
      </c>
      <c r="E284" s="3" t="str">
        <f>_xlfn.XLOOKUP(D284,Groups!J:J,Groups!C:C)</f>
        <v>CIS453_Group_11</v>
      </c>
      <c r="F284" s="1">
        <v>3</v>
      </c>
      <c r="G284" s="1" t="s">
        <v>381</v>
      </c>
      <c r="H284" s="1" t="s">
        <v>380</v>
      </c>
      <c r="I284" s="1">
        <v>0</v>
      </c>
    </row>
    <row r="285" spans="1:10" ht="43.5" x14ac:dyDescent="0.35">
      <c r="A285" s="1" t="s">
        <v>104</v>
      </c>
      <c r="B285" s="1" t="s">
        <v>102</v>
      </c>
      <c r="C285" s="1" t="s">
        <v>103</v>
      </c>
      <c r="D285" s="1" t="s">
        <v>387</v>
      </c>
      <c r="E285" s="3" t="str">
        <f>_xlfn.XLOOKUP(D285,Groups!J:J,Groups!C:C)</f>
        <v>CIS453_Group_11</v>
      </c>
      <c r="F285" s="1">
        <v>4</v>
      </c>
      <c r="G285" s="1" t="s">
        <v>382</v>
      </c>
      <c r="H285" s="1" t="s">
        <v>389</v>
      </c>
      <c r="I285" s="1">
        <v>0</v>
      </c>
    </row>
    <row r="286" spans="1:10" ht="43.5" x14ac:dyDescent="0.35">
      <c r="A286" s="1" t="s">
        <v>104</v>
      </c>
      <c r="B286" s="1" t="s">
        <v>102</v>
      </c>
      <c r="C286" s="1" t="s">
        <v>103</v>
      </c>
      <c r="D286" s="1" t="s">
        <v>387</v>
      </c>
      <c r="E286" s="3" t="str">
        <f>_xlfn.XLOOKUP(D286,Groups!J:J,Groups!C:C)</f>
        <v>CIS453_Group_11</v>
      </c>
      <c r="F286" s="1">
        <v>5</v>
      </c>
      <c r="G286" s="1" t="s">
        <v>383</v>
      </c>
      <c r="H286" s="1" t="s">
        <v>380</v>
      </c>
      <c r="I286" s="1">
        <v>0</v>
      </c>
    </row>
    <row r="287" spans="1:10" ht="43.5" x14ac:dyDescent="0.35">
      <c r="A287" s="1" t="s">
        <v>104</v>
      </c>
      <c r="B287" s="1" t="s">
        <v>102</v>
      </c>
      <c r="C287" s="1" t="s">
        <v>103</v>
      </c>
      <c r="D287" s="1" t="s">
        <v>387</v>
      </c>
      <c r="E287" s="3" t="str">
        <f>_xlfn.XLOOKUP(D287,Groups!J:J,Groups!C:C)</f>
        <v>CIS453_Group_11</v>
      </c>
      <c r="F287" s="1">
        <v>6</v>
      </c>
      <c r="G287" s="1" t="s">
        <v>384</v>
      </c>
      <c r="H287" s="1" t="s">
        <v>380</v>
      </c>
      <c r="I287" s="1">
        <v>0</v>
      </c>
    </row>
    <row r="288" spans="1:10" ht="116" x14ac:dyDescent="0.35">
      <c r="A288" s="1" t="s">
        <v>104</v>
      </c>
      <c r="B288" s="1" t="s">
        <v>102</v>
      </c>
      <c r="C288" s="1" t="s">
        <v>103</v>
      </c>
      <c r="D288" s="1" t="s">
        <v>387</v>
      </c>
      <c r="E288" s="3" t="str">
        <f>_xlfn.XLOOKUP(D288,Groups!J:J,Groups!C:C)</f>
        <v>CIS453_Group_11</v>
      </c>
      <c r="F288" s="1">
        <v>7</v>
      </c>
      <c r="G288" s="1" t="s">
        <v>385</v>
      </c>
      <c r="H288" s="1" t="s">
        <v>390</v>
      </c>
      <c r="I288" s="1">
        <v>0</v>
      </c>
    </row>
    <row r="289" spans="1:10" x14ac:dyDescent="0.35">
      <c r="A289" s="1" t="s">
        <v>104</v>
      </c>
      <c r="B289" s="1" t="s">
        <v>102</v>
      </c>
      <c r="C289" s="1" t="s">
        <v>103</v>
      </c>
      <c r="D289" s="1" t="s">
        <v>387</v>
      </c>
      <c r="E289" s="3" t="str">
        <f>_xlfn.XLOOKUP(D289,Groups!J:J,Groups!C:C)</f>
        <v>CIS453_Group_11</v>
      </c>
      <c r="G289" s="1" t="s">
        <v>386</v>
      </c>
    </row>
    <row r="290" spans="1:10" ht="43.5" x14ac:dyDescent="0.35">
      <c r="A290" s="1" t="s">
        <v>148</v>
      </c>
      <c r="B290" s="1" t="s">
        <v>146</v>
      </c>
      <c r="C290" s="1" t="s">
        <v>147</v>
      </c>
      <c r="D290" s="1" t="s">
        <v>396</v>
      </c>
      <c r="E290" s="3" t="str">
        <f>_xlfn.XLOOKUP(D290,Groups!J:J,Groups!C:C)</f>
        <v>CIS453_Group_11</v>
      </c>
      <c r="F290" s="1">
        <v>1</v>
      </c>
      <c r="G290" s="1" t="s">
        <v>378</v>
      </c>
      <c r="H290" s="1" t="b">
        <v>1</v>
      </c>
      <c r="I290" s="1">
        <v>1</v>
      </c>
      <c r="J290" s="1">
        <v>0</v>
      </c>
    </row>
    <row r="291" spans="1:10" ht="29" x14ac:dyDescent="0.35">
      <c r="A291" s="1" t="s">
        <v>148</v>
      </c>
      <c r="B291" s="1" t="s">
        <v>146</v>
      </c>
      <c r="C291" s="1" t="s">
        <v>147</v>
      </c>
      <c r="D291" s="1" t="s">
        <v>396</v>
      </c>
      <c r="E291" s="3" t="str">
        <f>_xlfn.XLOOKUP(D291,Groups!J:J,Groups!C:C)</f>
        <v>CIS453_Group_11</v>
      </c>
      <c r="F291" s="1">
        <v>2</v>
      </c>
      <c r="G291" s="1" t="s">
        <v>379</v>
      </c>
      <c r="H291" s="1" t="s">
        <v>380</v>
      </c>
      <c r="I291" s="1">
        <v>0</v>
      </c>
    </row>
    <row r="292" spans="1:10" ht="29" x14ac:dyDescent="0.35">
      <c r="A292" s="1" t="s">
        <v>148</v>
      </c>
      <c r="B292" s="1" t="s">
        <v>146</v>
      </c>
      <c r="C292" s="1" t="s">
        <v>147</v>
      </c>
      <c r="D292" s="1" t="s">
        <v>396</v>
      </c>
      <c r="E292" s="3" t="str">
        <f>_xlfn.XLOOKUP(D292,Groups!J:J,Groups!C:C)</f>
        <v>CIS453_Group_11</v>
      </c>
      <c r="F292" s="1">
        <v>3</v>
      </c>
      <c r="G292" s="1" t="s">
        <v>381</v>
      </c>
      <c r="H292" s="1" t="s">
        <v>380</v>
      </c>
      <c r="I292" s="1">
        <v>0</v>
      </c>
    </row>
    <row r="293" spans="1:10" ht="43.5" x14ac:dyDescent="0.35">
      <c r="A293" s="1" t="s">
        <v>148</v>
      </c>
      <c r="B293" s="1" t="s">
        <v>146</v>
      </c>
      <c r="C293" s="1" t="s">
        <v>147</v>
      </c>
      <c r="D293" s="1" t="s">
        <v>396</v>
      </c>
      <c r="E293" s="3" t="str">
        <f>_xlfn.XLOOKUP(D293,Groups!J:J,Groups!C:C)</f>
        <v>CIS453_Group_11</v>
      </c>
      <c r="F293" s="1">
        <v>4</v>
      </c>
      <c r="G293" s="1" t="s">
        <v>382</v>
      </c>
      <c r="H293" s="1" t="s">
        <v>380</v>
      </c>
      <c r="I293" s="1">
        <v>0</v>
      </c>
    </row>
    <row r="294" spans="1:10" ht="43.5" x14ac:dyDescent="0.35">
      <c r="A294" s="1" t="s">
        <v>148</v>
      </c>
      <c r="B294" s="1" t="s">
        <v>146</v>
      </c>
      <c r="C294" s="1" t="s">
        <v>147</v>
      </c>
      <c r="D294" s="1" t="s">
        <v>396</v>
      </c>
      <c r="E294" s="3" t="str">
        <f>_xlfn.XLOOKUP(D294,Groups!J:J,Groups!C:C)</f>
        <v>CIS453_Group_11</v>
      </c>
      <c r="F294" s="1">
        <v>5</v>
      </c>
      <c r="G294" s="1" t="s">
        <v>383</v>
      </c>
      <c r="H294" s="1" t="s">
        <v>380</v>
      </c>
      <c r="I294" s="1">
        <v>0</v>
      </c>
    </row>
    <row r="295" spans="1:10" ht="43.5" x14ac:dyDescent="0.35">
      <c r="A295" s="1" t="s">
        <v>148</v>
      </c>
      <c r="B295" s="1" t="s">
        <v>146</v>
      </c>
      <c r="C295" s="1" t="s">
        <v>147</v>
      </c>
      <c r="D295" s="1" t="s">
        <v>396</v>
      </c>
      <c r="E295" s="3" t="str">
        <f>_xlfn.XLOOKUP(D295,Groups!J:J,Groups!C:C)</f>
        <v>CIS453_Group_11</v>
      </c>
      <c r="F295" s="1">
        <v>6</v>
      </c>
      <c r="G295" s="1" t="s">
        <v>384</v>
      </c>
      <c r="H295" s="1" t="s">
        <v>380</v>
      </c>
      <c r="I295" s="1">
        <v>0</v>
      </c>
    </row>
    <row r="296" spans="1:10" x14ac:dyDescent="0.35">
      <c r="A296" s="1" t="s">
        <v>148</v>
      </c>
      <c r="B296" s="1" t="s">
        <v>146</v>
      </c>
      <c r="C296" s="1" t="s">
        <v>147</v>
      </c>
      <c r="D296" s="1" t="s">
        <v>396</v>
      </c>
      <c r="E296" s="3" t="str">
        <f>_xlfn.XLOOKUP(D296,Groups!J:J,Groups!C:C)</f>
        <v>CIS453_Group_11</v>
      </c>
      <c r="F296" s="1">
        <v>7</v>
      </c>
      <c r="G296" s="1" t="s">
        <v>385</v>
      </c>
      <c r="H296" s="1" t="s">
        <v>380</v>
      </c>
      <c r="I296" s="1">
        <v>0</v>
      </c>
    </row>
    <row r="297" spans="1:10" x14ac:dyDescent="0.35">
      <c r="A297" s="1" t="s">
        <v>148</v>
      </c>
      <c r="B297" s="1" t="s">
        <v>146</v>
      </c>
      <c r="C297" s="1" t="s">
        <v>147</v>
      </c>
      <c r="D297" s="1" t="s">
        <v>396</v>
      </c>
      <c r="E297" s="3" t="str">
        <f>_xlfn.XLOOKUP(D297,Groups!J:J,Groups!C:C)</f>
        <v>CIS453_Group_11</v>
      </c>
      <c r="G297" s="1" t="s">
        <v>386</v>
      </c>
    </row>
    <row r="298" spans="1:10" ht="43.5" x14ac:dyDescent="0.35">
      <c r="A298" s="1" t="s">
        <v>37</v>
      </c>
      <c r="B298" s="1" t="s">
        <v>35</v>
      </c>
      <c r="C298" s="1" t="s">
        <v>36</v>
      </c>
      <c r="D298" s="1" t="s">
        <v>456</v>
      </c>
      <c r="E298" s="3" t="str">
        <f>_xlfn.XLOOKUP(D298,Groups!J:J,Groups!C:C)</f>
        <v>CIS453_Group_11</v>
      </c>
      <c r="F298" s="1">
        <v>1</v>
      </c>
      <c r="G298" s="1" t="s">
        <v>378</v>
      </c>
      <c r="H298" s="1" t="b">
        <v>0</v>
      </c>
      <c r="I298" s="1">
        <v>1</v>
      </c>
      <c r="J298" s="1">
        <v>1</v>
      </c>
    </row>
    <row r="299" spans="1:10" ht="43.5" x14ac:dyDescent="0.35">
      <c r="A299" s="1" t="s">
        <v>37</v>
      </c>
      <c r="B299" s="1" t="s">
        <v>35</v>
      </c>
      <c r="C299" s="1" t="s">
        <v>36</v>
      </c>
      <c r="D299" s="1" t="s">
        <v>456</v>
      </c>
      <c r="E299" s="3" t="str">
        <f>_xlfn.XLOOKUP(D299,Groups!J:J,Groups!C:C)</f>
        <v>CIS453_Group_11</v>
      </c>
      <c r="F299" s="1">
        <v>2</v>
      </c>
      <c r="G299" s="1" t="s">
        <v>379</v>
      </c>
      <c r="H299" s="1" t="s">
        <v>422</v>
      </c>
      <c r="I299" s="1">
        <v>0</v>
      </c>
    </row>
    <row r="300" spans="1:10" ht="43.5" x14ac:dyDescent="0.35">
      <c r="A300" s="1" t="s">
        <v>37</v>
      </c>
      <c r="B300" s="1" t="s">
        <v>35</v>
      </c>
      <c r="C300" s="1" t="s">
        <v>36</v>
      </c>
      <c r="D300" s="1" t="s">
        <v>456</v>
      </c>
      <c r="E300" s="3" t="str">
        <f>_xlfn.XLOOKUP(D300,Groups!J:J,Groups!C:C)</f>
        <v>CIS453_Group_11</v>
      </c>
      <c r="F300" s="1">
        <v>3</v>
      </c>
      <c r="G300" s="1" t="s">
        <v>381</v>
      </c>
      <c r="H300" s="1" t="s">
        <v>422</v>
      </c>
      <c r="I300" s="1">
        <v>0</v>
      </c>
    </row>
    <row r="301" spans="1:10" ht="43.5" x14ac:dyDescent="0.35">
      <c r="A301" s="1" t="s">
        <v>37</v>
      </c>
      <c r="B301" s="1" t="s">
        <v>35</v>
      </c>
      <c r="C301" s="1" t="s">
        <v>36</v>
      </c>
      <c r="D301" s="1" t="s">
        <v>456</v>
      </c>
      <c r="E301" s="3" t="str">
        <f>_xlfn.XLOOKUP(D301,Groups!J:J,Groups!C:C)</f>
        <v>CIS453_Group_11</v>
      </c>
      <c r="F301" s="1">
        <v>4</v>
      </c>
      <c r="G301" s="1" t="s">
        <v>382</v>
      </c>
      <c r="H301" s="1" t="s">
        <v>457</v>
      </c>
      <c r="I301" s="1">
        <v>0</v>
      </c>
    </row>
    <row r="302" spans="1:10" ht="43.5" x14ac:dyDescent="0.35">
      <c r="A302" s="1" t="s">
        <v>37</v>
      </c>
      <c r="B302" s="1" t="s">
        <v>35</v>
      </c>
      <c r="C302" s="1" t="s">
        <v>36</v>
      </c>
      <c r="D302" s="1" t="s">
        <v>456</v>
      </c>
      <c r="E302" s="3" t="str">
        <f>_xlfn.XLOOKUP(D302,Groups!J:J,Groups!C:C)</f>
        <v>CIS453_Group_11</v>
      </c>
      <c r="F302" s="1">
        <v>5</v>
      </c>
      <c r="G302" s="1" t="s">
        <v>383</v>
      </c>
      <c r="H302" s="1" t="s">
        <v>457</v>
      </c>
      <c r="I302" s="1">
        <v>0</v>
      </c>
    </row>
    <row r="303" spans="1:10" ht="43.5" x14ac:dyDescent="0.35">
      <c r="A303" s="1" t="s">
        <v>37</v>
      </c>
      <c r="B303" s="1" t="s">
        <v>35</v>
      </c>
      <c r="C303" s="1" t="s">
        <v>36</v>
      </c>
      <c r="D303" s="1" t="s">
        <v>456</v>
      </c>
      <c r="E303" s="3" t="str">
        <f>_xlfn.XLOOKUP(D303,Groups!J:J,Groups!C:C)</f>
        <v>CIS453_Group_11</v>
      </c>
      <c r="F303" s="1">
        <v>6</v>
      </c>
      <c r="G303" s="1" t="s">
        <v>384</v>
      </c>
      <c r="H303" s="1" t="s">
        <v>389</v>
      </c>
      <c r="I303" s="1">
        <v>0</v>
      </c>
    </row>
    <row r="304" spans="1:10" ht="116" x14ac:dyDescent="0.35">
      <c r="A304" s="1" t="s">
        <v>37</v>
      </c>
      <c r="B304" s="1" t="s">
        <v>35</v>
      </c>
      <c r="C304" s="1" t="s">
        <v>36</v>
      </c>
      <c r="D304" s="1" t="s">
        <v>456</v>
      </c>
      <c r="E304" s="3" t="str">
        <f>_xlfn.XLOOKUP(D304,Groups!J:J,Groups!C:C)</f>
        <v>CIS453_Group_11</v>
      </c>
      <c r="F304" s="1">
        <v>7</v>
      </c>
      <c r="G304" s="1" t="s">
        <v>385</v>
      </c>
      <c r="H304" s="1" t="s">
        <v>458</v>
      </c>
      <c r="I304" s="1">
        <v>0</v>
      </c>
    </row>
    <row r="305" spans="1:10" ht="43.5" x14ac:dyDescent="0.35">
      <c r="A305" s="1" t="s">
        <v>37</v>
      </c>
      <c r="B305" s="1" t="s">
        <v>35</v>
      </c>
      <c r="C305" s="1" t="s">
        <v>36</v>
      </c>
      <c r="D305" s="1" t="s">
        <v>456</v>
      </c>
      <c r="E305" s="3" t="str">
        <f>_xlfn.XLOOKUP(D305,Groups!J:J,Groups!C:C)</f>
        <v>CIS453_Group_11</v>
      </c>
      <c r="G305" s="1" t="s">
        <v>386</v>
      </c>
    </row>
    <row r="306" spans="1:10" ht="43.5" x14ac:dyDescent="0.35">
      <c r="A306" s="1" t="s">
        <v>154</v>
      </c>
      <c r="B306" s="1" t="s">
        <v>152</v>
      </c>
      <c r="C306" s="1" t="s">
        <v>153</v>
      </c>
      <c r="D306" s="1" t="s">
        <v>389</v>
      </c>
      <c r="E306" s="3" t="str">
        <f>_xlfn.XLOOKUP(D306,Groups!J:J,Groups!C:C)</f>
        <v>CIS453_Group_11</v>
      </c>
      <c r="F306" s="1">
        <v>1</v>
      </c>
      <c r="G306" s="1" t="s">
        <v>378</v>
      </c>
      <c r="H306" s="1" t="b">
        <v>0</v>
      </c>
      <c r="I306" s="1">
        <v>1</v>
      </c>
      <c r="J306" s="1">
        <v>1</v>
      </c>
    </row>
    <row r="307" spans="1:10" ht="29" x14ac:dyDescent="0.35">
      <c r="A307" s="1" t="s">
        <v>154</v>
      </c>
      <c r="B307" s="1" t="s">
        <v>152</v>
      </c>
      <c r="C307" s="1" t="s">
        <v>153</v>
      </c>
      <c r="D307" s="1" t="s">
        <v>389</v>
      </c>
      <c r="E307" s="3" t="str">
        <f>_xlfn.XLOOKUP(D307,Groups!J:J,Groups!C:C)</f>
        <v>CIS453_Group_11</v>
      </c>
      <c r="F307" s="1">
        <v>2</v>
      </c>
      <c r="G307" s="1" t="s">
        <v>379</v>
      </c>
      <c r="H307" s="1" t="s">
        <v>471</v>
      </c>
      <c r="I307" s="1">
        <v>0</v>
      </c>
    </row>
    <row r="308" spans="1:10" ht="29" x14ac:dyDescent="0.35">
      <c r="A308" s="1" t="s">
        <v>154</v>
      </c>
      <c r="B308" s="1" t="s">
        <v>152</v>
      </c>
      <c r="C308" s="1" t="s">
        <v>153</v>
      </c>
      <c r="D308" s="1" t="s">
        <v>389</v>
      </c>
      <c r="E308" s="3" t="str">
        <f>_xlfn.XLOOKUP(D308,Groups!J:J,Groups!C:C)</f>
        <v>CIS453_Group_11</v>
      </c>
      <c r="F308" s="1">
        <v>3</v>
      </c>
      <c r="G308" s="1" t="s">
        <v>381</v>
      </c>
      <c r="H308" s="1" t="s">
        <v>472</v>
      </c>
      <c r="I308" s="1">
        <v>0</v>
      </c>
    </row>
    <row r="309" spans="1:10" ht="43.5" x14ac:dyDescent="0.35">
      <c r="A309" s="1" t="s">
        <v>154</v>
      </c>
      <c r="B309" s="1" t="s">
        <v>152</v>
      </c>
      <c r="C309" s="1" t="s">
        <v>153</v>
      </c>
      <c r="D309" s="1" t="s">
        <v>389</v>
      </c>
      <c r="E309" s="3" t="str">
        <f>_xlfn.XLOOKUP(D309,Groups!J:J,Groups!C:C)</f>
        <v>CIS453_Group_11</v>
      </c>
      <c r="F309" s="1">
        <v>4</v>
      </c>
      <c r="G309" s="1" t="s">
        <v>382</v>
      </c>
      <c r="H309" s="1" t="s">
        <v>473</v>
      </c>
      <c r="I309" s="1">
        <v>0</v>
      </c>
    </row>
    <row r="310" spans="1:10" ht="43.5" x14ac:dyDescent="0.35">
      <c r="A310" s="1" t="s">
        <v>154</v>
      </c>
      <c r="B310" s="1" t="s">
        <v>152</v>
      </c>
      <c r="C310" s="1" t="s">
        <v>153</v>
      </c>
      <c r="D310" s="1" t="s">
        <v>389</v>
      </c>
      <c r="E310" s="3" t="str">
        <f>_xlfn.XLOOKUP(D310,Groups!J:J,Groups!C:C)</f>
        <v>CIS453_Group_11</v>
      </c>
      <c r="F310" s="1">
        <v>5</v>
      </c>
      <c r="G310" s="1" t="s">
        <v>383</v>
      </c>
      <c r="H310" s="1" t="s">
        <v>474</v>
      </c>
      <c r="I310" s="1">
        <v>0</v>
      </c>
    </row>
    <row r="311" spans="1:10" ht="72.5" x14ac:dyDescent="0.35">
      <c r="A311" s="1" t="s">
        <v>154</v>
      </c>
      <c r="B311" s="1" t="s">
        <v>152</v>
      </c>
      <c r="C311" s="1" t="s">
        <v>153</v>
      </c>
      <c r="D311" s="1" t="s">
        <v>389</v>
      </c>
      <c r="E311" s="3" t="str">
        <f>_xlfn.XLOOKUP(D311,Groups!J:J,Groups!C:C)</f>
        <v>CIS453_Group_11</v>
      </c>
      <c r="F311" s="1">
        <v>6</v>
      </c>
      <c r="G311" s="1" t="s">
        <v>384</v>
      </c>
      <c r="H311" s="1" t="s">
        <v>475</v>
      </c>
      <c r="I311" s="1">
        <v>0</v>
      </c>
    </row>
    <row r="312" spans="1:10" ht="284" customHeight="1" x14ac:dyDescent="0.35">
      <c r="A312" s="1" t="s">
        <v>154</v>
      </c>
      <c r="B312" s="1" t="s">
        <v>152</v>
      </c>
      <c r="C312" s="1" t="s">
        <v>153</v>
      </c>
      <c r="D312" s="1" t="s">
        <v>389</v>
      </c>
      <c r="E312" s="3" t="str">
        <f>_xlfn.XLOOKUP(D312,Groups!J:J,Groups!C:C)</f>
        <v>CIS453_Group_11</v>
      </c>
      <c r="F312" s="1">
        <v>7</v>
      </c>
      <c r="G312" s="1" t="s">
        <v>385</v>
      </c>
      <c r="H312" s="1" t="s">
        <v>476</v>
      </c>
      <c r="I312" s="1">
        <v>0</v>
      </c>
    </row>
    <row r="313" spans="1:10" x14ac:dyDescent="0.35">
      <c r="A313" s="1" t="s">
        <v>154</v>
      </c>
      <c r="B313" s="1" t="s">
        <v>152</v>
      </c>
      <c r="C313" s="1" t="s">
        <v>153</v>
      </c>
      <c r="D313" s="1" t="s">
        <v>389</v>
      </c>
      <c r="E313" s="3" t="str">
        <f>_xlfn.XLOOKUP(D313,Groups!J:J,Groups!C:C)</f>
        <v>CIS453_Group_11</v>
      </c>
      <c r="G313" s="1" t="s">
        <v>386</v>
      </c>
    </row>
    <row r="314" spans="1:10" ht="43.5" hidden="1" x14ac:dyDescent="0.35">
      <c r="A314" s="1" t="s">
        <v>70</v>
      </c>
      <c r="B314" s="1" t="s">
        <v>68</v>
      </c>
      <c r="C314" s="1" t="s">
        <v>69</v>
      </c>
      <c r="D314" s="1" t="s">
        <v>398</v>
      </c>
      <c r="E314" s="2" t="str">
        <f>_xlfn.XLOOKUP(D314,Groups!J:J,Groups!C:C)</f>
        <v>CIS453_Group_12</v>
      </c>
      <c r="F314" s="1">
        <v>1</v>
      </c>
      <c r="G314" s="1" t="s">
        <v>378</v>
      </c>
      <c r="H314" s="1" t="b">
        <v>0</v>
      </c>
      <c r="I314" s="1">
        <v>1</v>
      </c>
      <c r="J314" s="1">
        <v>1</v>
      </c>
    </row>
    <row r="315" spans="1:10" ht="29" hidden="1" x14ac:dyDescent="0.35">
      <c r="A315" s="1" t="s">
        <v>70</v>
      </c>
      <c r="B315" s="1" t="s">
        <v>68</v>
      </c>
      <c r="C315" s="1" t="s">
        <v>69</v>
      </c>
      <c r="D315" s="1" t="s">
        <v>398</v>
      </c>
      <c r="E315" s="2" t="str">
        <f>_xlfn.XLOOKUP(D315,Groups!J:J,Groups!C:C)</f>
        <v>CIS453_Group_12</v>
      </c>
      <c r="F315" s="1">
        <v>2</v>
      </c>
      <c r="G315" s="1" t="s">
        <v>379</v>
      </c>
      <c r="H315" s="1" t="s">
        <v>380</v>
      </c>
      <c r="I315" s="1">
        <v>0</v>
      </c>
    </row>
    <row r="316" spans="1:10" ht="29" hidden="1" x14ac:dyDescent="0.35">
      <c r="A316" s="1" t="s">
        <v>70</v>
      </c>
      <c r="B316" s="1" t="s">
        <v>68</v>
      </c>
      <c r="C316" s="1" t="s">
        <v>69</v>
      </c>
      <c r="D316" s="1" t="s">
        <v>398</v>
      </c>
      <c r="E316" s="2" t="str">
        <f>_xlfn.XLOOKUP(D316,Groups!J:J,Groups!C:C)</f>
        <v>CIS453_Group_12</v>
      </c>
      <c r="F316" s="1">
        <v>3</v>
      </c>
      <c r="G316" s="1" t="s">
        <v>381</v>
      </c>
      <c r="H316" s="1" t="s">
        <v>380</v>
      </c>
      <c r="I316" s="1">
        <v>0</v>
      </c>
    </row>
    <row r="317" spans="1:10" ht="43.5" hidden="1" x14ac:dyDescent="0.35">
      <c r="A317" s="1" t="s">
        <v>70</v>
      </c>
      <c r="B317" s="1" t="s">
        <v>68</v>
      </c>
      <c r="C317" s="1" t="s">
        <v>69</v>
      </c>
      <c r="D317" s="1" t="s">
        <v>398</v>
      </c>
      <c r="E317" s="2" t="str">
        <f>_xlfn.XLOOKUP(D317,Groups!J:J,Groups!C:C)</f>
        <v>CIS453_Group_12</v>
      </c>
      <c r="F317" s="1">
        <v>4</v>
      </c>
      <c r="G317" s="1" t="s">
        <v>382</v>
      </c>
      <c r="H317" s="1" t="s">
        <v>380</v>
      </c>
      <c r="I317" s="1">
        <v>0</v>
      </c>
    </row>
    <row r="318" spans="1:10" ht="43.5" hidden="1" x14ac:dyDescent="0.35">
      <c r="A318" s="1" t="s">
        <v>70</v>
      </c>
      <c r="B318" s="1" t="s">
        <v>68</v>
      </c>
      <c r="C318" s="1" t="s">
        <v>69</v>
      </c>
      <c r="D318" s="1" t="s">
        <v>398</v>
      </c>
      <c r="E318" s="2" t="str">
        <f>_xlfn.XLOOKUP(D318,Groups!J:J,Groups!C:C)</f>
        <v>CIS453_Group_12</v>
      </c>
      <c r="F318" s="1">
        <v>5</v>
      </c>
      <c r="G318" s="1" t="s">
        <v>383</v>
      </c>
      <c r="H318" s="1" t="s">
        <v>380</v>
      </c>
      <c r="I318" s="1">
        <v>0</v>
      </c>
    </row>
    <row r="319" spans="1:10" ht="43.5" hidden="1" x14ac:dyDescent="0.35">
      <c r="A319" s="1" t="s">
        <v>70</v>
      </c>
      <c r="B319" s="1" t="s">
        <v>68</v>
      </c>
      <c r="C319" s="1" t="s">
        <v>69</v>
      </c>
      <c r="D319" s="1" t="s">
        <v>398</v>
      </c>
      <c r="E319" s="2" t="str">
        <f>_xlfn.XLOOKUP(D319,Groups!J:J,Groups!C:C)</f>
        <v>CIS453_Group_12</v>
      </c>
      <c r="F319" s="1">
        <v>6</v>
      </c>
      <c r="G319" s="1" t="s">
        <v>384</v>
      </c>
      <c r="H319" s="1" t="s">
        <v>380</v>
      </c>
      <c r="I319" s="1">
        <v>0</v>
      </c>
    </row>
    <row r="320" spans="1:10" hidden="1" x14ac:dyDescent="0.35">
      <c r="A320" s="1" t="s">
        <v>70</v>
      </c>
      <c r="B320" s="1" t="s">
        <v>68</v>
      </c>
      <c r="C320" s="1" t="s">
        <v>69</v>
      </c>
      <c r="D320" s="1" t="s">
        <v>398</v>
      </c>
      <c r="E320" s="2" t="str">
        <f>_xlfn.XLOOKUP(D320,Groups!J:J,Groups!C:C)</f>
        <v>CIS453_Group_12</v>
      </c>
      <c r="F320" s="1">
        <v>7</v>
      </c>
      <c r="G320" s="1" t="s">
        <v>385</v>
      </c>
      <c r="H320" s="1" t="s">
        <v>399</v>
      </c>
      <c r="I320" s="1">
        <v>0</v>
      </c>
    </row>
    <row r="321" spans="1:10" hidden="1" x14ac:dyDescent="0.35">
      <c r="A321" s="1" t="s">
        <v>70</v>
      </c>
      <c r="B321" s="1" t="s">
        <v>68</v>
      </c>
      <c r="C321" s="1" t="s">
        <v>69</v>
      </c>
      <c r="D321" s="1" t="s">
        <v>398</v>
      </c>
      <c r="E321" s="2" t="str">
        <f>_xlfn.XLOOKUP(D321,Groups!J:J,Groups!C:C)</f>
        <v>CIS453_Group_12</v>
      </c>
      <c r="G321" s="1" t="s">
        <v>386</v>
      </c>
    </row>
    <row r="322" spans="1:10" ht="43.5" hidden="1" x14ac:dyDescent="0.35">
      <c r="A322" s="1" t="s">
        <v>124</v>
      </c>
      <c r="B322" s="1" t="s">
        <v>122</v>
      </c>
      <c r="C322" s="1" t="s">
        <v>123</v>
      </c>
      <c r="D322" s="1" t="s">
        <v>469</v>
      </c>
      <c r="E322" s="2" t="str">
        <f>_xlfn.XLOOKUP(D322,Groups!J:J,Groups!C:C)</f>
        <v>CIS453_Group_12</v>
      </c>
      <c r="F322" s="1">
        <v>1</v>
      </c>
      <c r="G322" s="1" t="s">
        <v>378</v>
      </c>
      <c r="H322" s="1" t="b">
        <v>0</v>
      </c>
      <c r="I322" s="1">
        <v>1</v>
      </c>
      <c r="J322" s="1">
        <v>1</v>
      </c>
    </row>
    <row r="323" spans="1:10" ht="29" hidden="1" x14ac:dyDescent="0.35">
      <c r="A323" s="1" t="s">
        <v>124</v>
      </c>
      <c r="B323" s="1" t="s">
        <v>122</v>
      </c>
      <c r="C323" s="1" t="s">
        <v>123</v>
      </c>
      <c r="D323" s="1" t="s">
        <v>469</v>
      </c>
      <c r="E323" s="2" t="str">
        <f>_xlfn.XLOOKUP(D323,Groups!J:J,Groups!C:C)</f>
        <v>CIS453_Group_12</v>
      </c>
      <c r="F323" s="1">
        <v>2</v>
      </c>
      <c r="G323" s="1" t="s">
        <v>379</v>
      </c>
      <c r="H323" s="1" t="s">
        <v>380</v>
      </c>
      <c r="I323" s="1">
        <v>0</v>
      </c>
    </row>
    <row r="324" spans="1:10" ht="29" hidden="1" x14ac:dyDescent="0.35">
      <c r="A324" s="1" t="s">
        <v>124</v>
      </c>
      <c r="B324" s="1" t="s">
        <v>122</v>
      </c>
      <c r="C324" s="1" t="s">
        <v>123</v>
      </c>
      <c r="D324" s="1" t="s">
        <v>469</v>
      </c>
      <c r="E324" s="2" t="str">
        <f>_xlfn.XLOOKUP(D324,Groups!J:J,Groups!C:C)</f>
        <v>CIS453_Group_12</v>
      </c>
      <c r="F324" s="1">
        <v>3</v>
      </c>
      <c r="G324" s="1" t="s">
        <v>381</v>
      </c>
      <c r="H324" s="1" t="s">
        <v>380</v>
      </c>
      <c r="I324" s="1">
        <v>0</v>
      </c>
    </row>
    <row r="325" spans="1:10" ht="101.5" hidden="1" x14ac:dyDescent="0.35">
      <c r="A325" s="1" t="s">
        <v>124</v>
      </c>
      <c r="B325" s="1" t="s">
        <v>122</v>
      </c>
      <c r="C325" s="1" t="s">
        <v>123</v>
      </c>
      <c r="D325" s="1" t="s">
        <v>469</v>
      </c>
      <c r="E325" s="2" t="str">
        <f>_xlfn.XLOOKUP(D325,Groups!J:J,Groups!C:C)</f>
        <v>CIS453_Group_12</v>
      </c>
      <c r="F325" s="1">
        <v>4</v>
      </c>
      <c r="G325" s="1" t="s">
        <v>382</v>
      </c>
      <c r="H325" s="1" t="s">
        <v>470</v>
      </c>
      <c r="I325" s="1">
        <v>0</v>
      </c>
    </row>
    <row r="326" spans="1:10" ht="43.5" hidden="1" x14ac:dyDescent="0.35">
      <c r="A326" s="1" t="s">
        <v>124</v>
      </c>
      <c r="B326" s="1" t="s">
        <v>122</v>
      </c>
      <c r="C326" s="1" t="s">
        <v>123</v>
      </c>
      <c r="D326" s="1" t="s">
        <v>469</v>
      </c>
      <c r="E326" s="2" t="str">
        <f>_xlfn.XLOOKUP(D326,Groups!J:J,Groups!C:C)</f>
        <v>CIS453_Group_12</v>
      </c>
      <c r="F326" s="1">
        <v>5</v>
      </c>
      <c r="G326" s="1" t="s">
        <v>383</v>
      </c>
      <c r="H326" s="1" t="s">
        <v>380</v>
      </c>
      <c r="I326" s="1">
        <v>0</v>
      </c>
    </row>
    <row r="327" spans="1:10" ht="43.5" hidden="1" x14ac:dyDescent="0.35">
      <c r="A327" s="1" t="s">
        <v>124</v>
      </c>
      <c r="B327" s="1" t="s">
        <v>122</v>
      </c>
      <c r="C327" s="1" t="s">
        <v>123</v>
      </c>
      <c r="D327" s="1" t="s">
        <v>469</v>
      </c>
      <c r="E327" s="2" t="str">
        <f>_xlfn.XLOOKUP(D327,Groups!J:J,Groups!C:C)</f>
        <v>CIS453_Group_12</v>
      </c>
      <c r="F327" s="1">
        <v>6</v>
      </c>
      <c r="G327" s="1" t="s">
        <v>384</v>
      </c>
      <c r="H327" s="1" t="s">
        <v>380</v>
      </c>
      <c r="I327" s="1">
        <v>0</v>
      </c>
    </row>
    <row r="328" spans="1:10" hidden="1" x14ac:dyDescent="0.35">
      <c r="A328" s="1" t="s">
        <v>124</v>
      </c>
      <c r="B328" s="1" t="s">
        <v>122</v>
      </c>
      <c r="C328" s="1" t="s">
        <v>123</v>
      </c>
      <c r="D328" s="1" t="s">
        <v>469</v>
      </c>
      <c r="E328" s="2" t="str">
        <f>_xlfn.XLOOKUP(D328,Groups!J:J,Groups!C:C)</f>
        <v>CIS453_Group_12</v>
      </c>
      <c r="F328" s="1">
        <v>7</v>
      </c>
      <c r="G328" s="1" t="s">
        <v>385</v>
      </c>
      <c r="H328" s="1" t="s">
        <v>380</v>
      </c>
      <c r="I328" s="1">
        <v>0</v>
      </c>
    </row>
    <row r="329" spans="1:10" hidden="1" x14ac:dyDescent="0.35">
      <c r="A329" s="1" t="s">
        <v>124</v>
      </c>
      <c r="B329" s="1" t="s">
        <v>122</v>
      </c>
      <c r="C329" s="1" t="s">
        <v>123</v>
      </c>
      <c r="D329" s="1" t="s">
        <v>469</v>
      </c>
      <c r="E329" s="2" t="str">
        <f>_xlfn.XLOOKUP(D329,Groups!J:J,Groups!C:C)</f>
        <v>CIS453_Group_12</v>
      </c>
      <c r="G329" s="1" t="s">
        <v>386</v>
      </c>
    </row>
    <row r="330" spans="1:10" ht="43.5" hidden="1" x14ac:dyDescent="0.35">
      <c r="A330" s="1" t="s">
        <v>179</v>
      </c>
      <c r="B330" s="1" t="s">
        <v>177</v>
      </c>
      <c r="C330" s="1" t="s">
        <v>178</v>
      </c>
      <c r="D330" s="1" t="s">
        <v>496</v>
      </c>
      <c r="E330" s="2" t="str">
        <f>_xlfn.XLOOKUP(D330,Groups!J:J,Groups!C:C)</f>
        <v>CIS453_Group_12</v>
      </c>
      <c r="F330" s="1">
        <v>1</v>
      </c>
      <c r="G330" s="1" t="s">
        <v>378</v>
      </c>
      <c r="H330" s="1" t="b">
        <v>0</v>
      </c>
      <c r="I330" s="1">
        <v>1</v>
      </c>
      <c r="J330" s="1">
        <v>1</v>
      </c>
    </row>
    <row r="331" spans="1:10" ht="29" hidden="1" x14ac:dyDescent="0.35">
      <c r="A331" s="1" t="s">
        <v>179</v>
      </c>
      <c r="B331" s="1" t="s">
        <v>177</v>
      </c>
      <c r="C331" s="1" t="s">
        <v>178</v>
      </c>
      <c r="D331" s="1" t="s">
        <v>496</v>
      </c>
      <c r="E331" s="2" t="str">
        <f>_xlfn.XLOOKUP(D331,Groups!J:J,Groups!C:C)</f>
        <v>CIS453_Group_12</v>
      </c>
      <c r="F331" s="1">
        <v>2</v>
      </c>
      <c r="G331" s="1" t="s">
        <v>379</v>
      </c>
      <c r="H331" s="1" t="s">
        <v>388</v>
      </c>
      <c r="I331" s="1">
        <v>0</v>
      </c>
    </row>
    <row r="332" spans="1:10" ht="29" hidden="1" x14ac:dyDescent="0.35">
      <c r="A332" s="1" t="s">
        <v>179</v>
      </c>
      <c r="B332" s="1" t="s">
        <v>177</v>
      </c>
      <c r="C332" s="1" t="s">
        <v>178</v>
      </c>
      <c r="D332" s="1" t="s">
        <v>496</v>
      </c>
      <c r="E332" s="2" t="str">
        <f>_xlfn.XLOOKUP(D332,Groups!J:J,Groups!C:C)</f>
        <v>CIS453_Group_12</v>
      </c>
      <c r="F332" s="1">
        <v>3</v>
      </c>
      <c r="G332" s="1" t="s">
        <v>381</v>
      </c>
      <c r="H332" s="1" t="s">
        <v>388</v>
      </c>
      <c r="I332" s="1">
        <v>0</v>
      </c>
    </row>
    <row r="333" spans="1:10" ht="43.5" hidden="1" x14ac:dyDescent="0.35">
      <c r="A333" s="1" t="s">
        <v>179</v>
      </c>
      <c r="B333" s="1" t="s">
        <v>177</v>
      </c>
      <c r="C333" s="1" t="s">
        <v>178</v>
      </c>
      <c r="D333" s="1" t="s">
        <v>496</v>
      </c>
      <c r="E333" s="2" t="str">
        <f>_xlfn.XLOOKUP(D333,Groups!J:J,Groups!C:C)</f>
        <v>CIS453_Group_12</v>
      </c>
      <c r="F333" s="1">
        <v>4</v>
      </c>
      <c r="G333" s="1" t="s">
        <v>382</v>
      </c>
      <c r="H333" s="1" t="s">
        <v>388</v>
      </c>
      <c r="I333" s="1">
        <v>0</v>
      </c>
    </row>
    <row r="334" spans="1:10" ht="43.5" hidden="1" x14ac:dyDescent="0.35">
      <c r="A334" s="1" t="s">
        <v>179</v>
      </c>
      <c r="B334" s="1" t="s">
        <v>177</v>
      </c>
      <c r="C334" s="1" t="s">
        <v>178</v>
      </c>
      <c r="D334" s="1" t="s">
        <v>496</v>
      </c>
      <c r="E334" s="2" t="str">
        <f>_xlfn.XLOOKUP(D334,Groups!J:J,Groups!C:C)</f>
        <v>CIS453_Group_12</v>
      </c>
      <c r="F334" s="1">
        <v>5</v>
      </c>
      <c r="G334" s="1" t="s">
        <v>383</v>
      </c>
      <c r="H334" s="1" t="s">
        <v>388</v>
      </c>
      <c r="I334" s="1">
        <v>0</v>
      </c>
    </row>
    <row r="335" spans="1:10" ht="43.5" hidden="1" x14ac:dyDescent="0.35">
      <c r="A335" s="1" t="s">
        <v>179</v>
      </c>
      <c r="B335" s="1" t="s">
        <v>177</v>
      </c>
      <c r="C335" s="1" t="s">
        <v>178</v>
      </c>
      <c r="D335" s="1" t="s">
        <v>496</v>
      </c>
      <c r="E335" s="2" t="str">
        <f>_xlfn.XLOOKUP(D335,Groups!J:J,Groups!C:C)</f>
        <v>CIS453_Group_12</v>
      </c>
      <c r="F335" s="1">
        <v>6</v>
      </c>
      <c r="G335" s="1" t="s">
        <v>384</v>
      </c>
      <c r="H335" s="1" t="s">
        <v>388</v>
      </c>
      <c r="I335" s="1">
        <v>0</v>
      </c>
    </row>
    <row r="336" spans="1:10" ht="58" hidden="1" x14ac:dyDescent="0.35">
      <c r="A336" s="1" t="s">
        <v>179</v>
      </c>
      <c r="B336" s="1" t="s">
        <v>177</v>
      </c>
      <c r="C336" s="1" t="s">
        <v>178</v>
      </c>
      <c r="D336" s="1" t="s">
        <v>496</v>
      </c>
      <c r="E336" s="2" t="str">
        <f>_xlfn.XLOOKUP(D336,Groups!J:J,Groups!C:C)</f>
        <v>CIS453_Group_12</v>
      </c>
      <c r="F336" s="1">
        <v>7</v>
      </c>
      <c r="G336" s="1" t="s">
        <v>385</v>
      </c>
      <c r="H336" s="1" t="s">
        <v>497</v>
      </c>
      <c r="I336" s="1">
        <v>0</v>
      </c>
    </row>
    <row r="337" spans="1:10" hidden="1" x14ac:dyDescent="0.35">
      <c r="A337" s="1" t="s">
        <v>179</v>
      </c>
      <c r="B337" s="1" t="s">
        <v>177</v>
      </c>
      <c r="C337" s="1" t="s">
        <v>178</v>
      </c>
      <c r="D337" s="1" t="s">
        <v>496</v>
      </c>
      <c r="E337" s="2" t="str">
        <f>_xlfn.XLOOKUP(D337,Groups!J:J,Groups!C:C)</f>
        <v>CIS453_Group_12</v>
      </c>
      <c r="G337" s="1" t="s">
        <v>386</v>
      </c>
    </row>
    <row r="338" spans="1:10" ht="43.5" hidden="1" x14ac:dyDescent="0.35">
      <c r="A338" s="1" t="s">
        <v>55</v>
      </c>
      <c r="B338" s="1" t="s">
        <v>53</v>
      </c>
      <c r="C338" s="1" t="s">
        <v>54</v>
      </c>
      <c r="D338" s="1" t="s">
        <v>440</v>
      </c>
      <c r="E338" s="4" t="str">
        <f>_xlfn.XLOOKUP(D338,Groups!J:J,Groups!C:C)</f>
        <v>CIS453_Group_13</v>
      </c>
      <c r="F338" s="1">
        <v>1</v>
      </c>
      <c r="G338" s="1" t="s">
        <v>378</v>
      </c>
      <c r="H338" s="1" t="b">
        <v>0</v>
      </c>
      <c r="I338" s="1">
        <v>1</v>
      </c>
      <c r="J338" s="1">
        <v>1</v>
      </c>
    </row>
    <row r="339" spans="1:10" ht="29" hidden="1" x14ac:dyDescent="0.35">
      <c r="A339" s="1" t="s">
        <v>55</v>
      </c>
      <c r="B339" s="1" t="s">
        <v>53</v>
      </c>
      <c r="C339" s="1" t="s">
        <v>54</v>
      </c>
      <c r="D339" s="1" t="s">
        <v>440</v>
      </c>
      <c r="E339" s="4" t="str">
        <f>_xlfn.XLOOKUP(D339,Groups!J:J,Groups!C:C)</f>
        <v>CIS453_Group_13</v>
      </c>
      <c r="F339" s="1">
        <v>2</v>
      </c>
      <c r="G339" s="1" t="s">
        <v>379</v>
      </c>
      <c r="H339" s="1" t="s">
        <v>422</v>
      </c>
      <c r="I339" s="1">
        <v>0</v>
      </c>
    </row>
    <row r="340" spans="1:10" ht="29" hidden="1" x14ac:dyDescent="0.35">
      <c r="A340" s="1" t="s">
        <v>55</v>
      </c>
      <c r="B340" s="1" t="s">
        <v>53</v>
      </c>
      <c r="C340" s="1" t="s">
        <v>54</v>
      </c>
      <c r="D340" s="1" t="s">
        <v>440</v>
      </c>
      <c r="E340" s="4" t="str">
        <f>_xlfn.XLOOKUP(D340,Groups!J:J,Groups!C:C)</f>
        <v>CIS453_Group_13</v>
      </c>
      <c r="F340" s="1">
        <v>3</v>
      </c>
      <c r="G340" s="1" t="s">
        <v>381</v>
      </c>
      <c r="H340" s="1" t="s">
        <v>422</v>
      </c>
      <c r="I340" s="1">
        <v>0</v>
      </c>
    </row>
    <row r="341" spans="1:10" ht="43.5" hidden="1" x14ac:dyDescent="0.35">
      <c r="A341" s="1" t="s">
        <v>55</v>
      </c>
      <c r="B341" s="1" t="s">
        <v>53</v>
      </c>
      <c r="C341" s="1" t="s">
        <v>54</v>
      </c>
      <c r="D341" s="1" t="s">
        <v>440</v>
      </c>
      <c r="E341" s="4" t="str">
        <f>_xlfn.XLOOKUP(D341,Groups!J:J,Groups!C:C)</f>
        <v>CIS453_Group_13</v>
      </c>
      <c r="F341" s="1">
        <v>4</v>
      </c>
      <c r="G341" s="1" t="s">
        <v>382</v>
      </c>
      <c r="H341" s="1" t="s">
        <v>422</v>
      </c>
      <c r="I341" s="1">
        <v>0</v>
      </c>
    </row>
    <row r="342" spans="1:10" ht="43.5" hidden="1" x14ac:dyDescent="0.35">
      <c r="A342" s="1" t="s">
        <v>55</v>
      </c>
      <c r="B342" s="1" t="s">
        <v>53</v>
      </c>
      <c r="C342" s="1" t="s">
        <v>54</v>
      </c>
      <c r="D342" s="1" t="s">
        <v>440</v>
      </c>
      <c r="E342" s="4" t="str">
        <f>_xlfn.XLOOKUP(D342,Groups!J:J,Groups!C:C)</f>
        <v>CIS453_Group_13</v>
      </c>
      <c r="F342" s="1">
        <v>5</v>
      </c>
      <c r="G342" s="1" t="s">
        <v>383</v>
      </c>
      <c r="H342" s="1" t="s">
        <v>422</v>
      </c>
      <c r="I342" s="1">
        <v>0</v>
      </c>
    </row>
    <row r="343" spans="1:10" ht="43.5" hidden="1" x14ac:dyDescent="0.35">
      <c r="A343" s="1" t="s">
        <v>55</v>
      </c>
      <c r="B343" s="1" t="s">
        <v>53</v>
      </c>
      <c r="C343" s="1" t="s">
        <v>54</v>
      </c>
      <c r="D343" s="1" t="s">
        <v>440</v>
      </c>
      <c r="E343" s="4" t="str">
        <f>_xlfn.XLOOKUP(D343,Groups!J:J,Groups!C:C)</f>
        <v>CIS453_Group_13</v>
      </c>
      <c r="F343" s="1">
        <v>6</v>
      </c>
      <c r="G343" s="1" t="s">
        <v>384</v>
      </c>
      <c r="H343" s="1" t="s">
        <v>422</v>
      </c>
      <c r="I343" s="1">
        <v>0</v>
      </c>
    </row>
    <row r="344" spans="1:10" ht="43.5" hidden="1" x14ac:dyDescent="0.35">
      <c r="A344" s="1" t="s">
        <v>55</v>
      </c>
      <c r="B344" s="1" t="s">
        <v>53</v>
      </c>
      <c r="C344" s="1" t="s">
        <v>54</v>
      </c>
      <c r="D344" s="1" t="s">
        <v>440</v>
      </c>
      <c r="E344" s="4" t="str">
        <f>_xlfn.XLOOKUP(D344,Groups!J:J,Groups!C:C)</f>
        <v>CIS453_Group_13</v>
      </c>
      <c r="F344" s="1">
        <v>7</v>
      </c>
      <c r="G344" s="1" t="s">
        <v>385</v>
      </c>
      <c r="H344" s="1" t="s">
        <v>441</v>
      </c>
      <c r="I344" s="1">
        <v>0</v>
      </c>
    </row>
    <row r="345" spans="1:10" hidden="1" x14ac:dyDescent="0.35">
      <c r="A345" s="1" t="s">
        <v>55</v>
      </c>
      <c r="B345" s="1" t="s">
        <v>53</v>
      </c>
      <c r="C345" s="1" t="s">
        <v>54</v>
      </c>
      <c r="D345" s="1" t="s">
        <v>440</v>
      </c>
      <c r="E345" s="4" t="str">
        <f>_xlfn.XLOOKUP(D345,Groups!J:J,Groups!C:C)</f>
        <v>CIS453_Group_13</v>
      </c>
      <c r="G345" s="1" t="s">
        <v>386</v>
      </c>
    </row>
    <row r="346" spans="1:10" ht="43.5" hidden="1" x14ac:dyDescent="0.35">
      <c r="A346" s="1" t="s">
        <v>43</v>
      </c>
      <c r="B346" s="1" t="s">
        <v>41</v>
      </c>
      <c r="C346" s="1" t="s">
        <v>42</v>
      </c>
      <c r="D346" s="1" t="s">
        <v>503</v>
      </c>
      <c r="E346" s="4" t="str">
        <f>_xlfn.XLOOKUP(D346,Groups!J:J,Groups!C:C)</f>
        <v>CIS453_Group_13</v>
      </c>
      <c r="F346" s="1">
        <v>1</v>
      </c>
      <c r="G346" s="1" t="s">
        <v>378</v>
      </c>
      <c r="H346" s="1" t="b">
        <v>0</v>
      </c>
      <c r="I346" s="1">
        <v>1</v>
      </c>
      <c r="J346" s="1">
        <v>1</v>
      </c>
    </row>
    <row r="347" spans="1:10" ht="29" hidden="1" x14ac:dyDescent="0.35">
      <c r="A347" s="1" t="s">
        <v>43</v>
      </c>
      <c r="B347" s="1" t="s">
        <v>41</v>
      </c>
      <c r="C347" s="1" t="s">
        <v>42</v>
      </c>
      <c r="D347" s="1" t="s">
        <v>503</v>
      </c>
      <c r="E347" s="4" t="str">
        <f>_xlfn.XLOOKUP(D347,Groups!J:J,Groups!C:C)</f>
        <v>CIS453_Group_13</v>
      </c>
      <c r="F347" s="1">
        <v>2</v>
      </c>
      <c r="G347" s="1" t="s">
        <v>379</v>
      </c>
      <c r="H347" s="1" t="s">
        <v>422</v>
      </c>
      <c r="I347" s="1">
        <v>0</v>
      </c>
    </row>
    <row r="348" spans="1:10" ht="29" hidden="1" x14ac:dyDescent="0.35">
      <c r="A348" s="1" t="s">
        <v>43</v>
      </c>
      <c r="B348" s="1" t="s">
        <v>41</v>
      </c>
      <c r="C348" s="1" t="s">
        <v>42</v>
      </c>
      <c r="D348" s="1" t="s">
        <v>503</v>
      </c>
      <c r="E348" s="4" t="str">
        <f>_xlfn.XLOOKUP(D348,Groups!J:J,Groups!C:C)</f>
        <v>CIS453_Group_13</v>
      </c>
      <c r="F348" s="1">
        <v>3</v>
      </c>
      <c r="G348" s="1" t="s">
        <v>381</v>
      </c>
      <c r="H348" s="1" t="s">
        <v>422</v>
      </c>
      <c r="I348" s="1">
        <v>0</v>
      </c>
    </row>
    <row r="349" spans="1:10" ht="43.5" hidden="1" x14ac:dyDescent="0.35">
      <c r="A349" s="1" t="s">
        <v>43</v>
      </c>
      <c r="B349" s="1" t="s">
        <v>41</v>
      </c>
      <c r="C349" s="1" t="s">
        <v>42</v>
      </c>
      <c r="D349" s="1" t="s">
        <v>503</v>
      </c>
      <c r="E349" s="4" t="str">
        <f>_xlfn.XLOOKUP(D349,Groups!J:J,Groups!C:C)</f>
        <v>CIS453_Group_13</v>
      </c>
      <c r="F349" s="1">
        <v>4</v>
      </c>
      <c r="G349" s="1" t="s">
        <v>382</v>
      </c>
      <c r="H349" s="1" t="s">
        <v>422</v>
      </c>
      <c r="I349" s="1">
        <v>0</v>
      </c>
    </row>
    <row r="350" spans="1:10" ht="43.5" hidden="1" x14ac:dyDescent="0.35">
      <c r="A350" s="1" t="s">
        <v>43</v>
      </c>
      <c r="B350" s="1" t="s">
        <v>41</v>
      </c>
      <c r="C350" s="1" t="s">
        <v>42</v>
      </c>
      <c r="D350" s="1" t="s">
        <v>503</v>
      </c>
      <c r="E350" s="4" t="str">
        <f>_xlfn.XLOOKUP(D350,Groups!J:J,Groups!C:C)</f>
        <v>CIS453_Group_13</v>
      </c>
      <c r="F350" s="1">
        <v>5</v>
      </c>
      <c r="G350" s="1" t="s">
        <v>383</v>
      </c>
      <c r="H350" s="1" t="s">
        <v>422</v>
      </c>
      <c r="I350" s="1">
        <v>0</v>
      </c>
    </row>
    <row r="351" spans="1:10" ht="43.5" hidden="1" x14ac:dyDescent="0.35">
      <c r="A351" s="1" t="s">
        <v>43</v>
      </c>
      <c r="B351" s="1" t="s">
        <v>41</v>
      </c>
      <c r="C351" s="1" t="s">
        <v>42</v>
      </c>
      <c r="D351" s="1" t="s">
        <v>503</v>
      </c>
      <c r="E351" s="4" t="str">
        <f>_xlfn.XLOOKUP(D351,Groups!J:J,Groups!C:C)</f>
        <v>CIS453_Group_13</v>
      </c>
      <c r="F351" s="1">
        <v>6</v>
      </c>
      <c r="G351" s="1" t="s">
        <v>384</v>
      </c>
      <c r="H351" s="1" t="s">
        <v>422</v>
      </c>
      <c r="I351" s="1">
        <v>0</v>
      </c>
    </row>
    <row r="352" spans="1:10" ht="58" hidden="1" x14ac:dyDescent="0.35">
      <c r="A352" s="1" t="s">
        <v>43</v>
      </c>
      <c r="B352" s="1" t="s">
        <v>41</v>
      </c>
      <c r="C352" s="1" t="s">
        <v>42</v>
      </c>
      <c r="D352" s="1" t="s">
        <v>503</v>
      </c>
      <c r="E352" s="4" t="str">
        <f>_xlfn.XLOOKUP(D352,Groups!J:J,Groups!C:C)</f>
        <v>CIS453_Group_13</v>
      </c>
      <c r="F352" s="1">
        <v>7</v>
      </c>
      <c r="G352" s="1" t="s">
        <v>385</v>
      </c>
      <c r="H352" s="1" t="s">
        <v>504</v>
      </c>
      <c r="I352" s="1">
        <v>0</v>
      </c>
    </row>
    <row r="353" spans="1:10" hidden="1" x14ac:dyDescent="0.35">
      <c r="A353" s="1" t="s">
        <v>43</v>
      </c>
      <c r="B353" s="1" t="s">
        <v>41</v>
      </c>
      <c r="C353" s="1" t="s">
        <v>42</v>
      </c>
      <c r="D353" s="1" t="s">
        <v>503</v>
      </c>
      <c r="E353" s="4" t="str">
        <f>_xlfn.XLOOKUP(D353,Groups!J:J,Groups!C:C)</f>
        <v>CIS453_Group_13</v>
      </c>
      <c r="G353" s="1" t="s">
        <v>386</v>
      </c>
    </row>
    <row r="354" spans="1:10" ht="43.5" hidden="1" x14ac:dyDescent="0.35">
      <c r="A354" s="1" t="s">
        <v>162</v>
      </c>
      <c r="B354" s="1" t="s">
        <v>161</v>
      </c>
      <c r="C354" s="1" t="s">
        <v>26</v>
      </c>
      <c r="D354" s="1" t="s">
        <v>505</v>
      </c>
      <c r="E354" s="4" t="str">
        <f>_xlfn.XLOOKUP(D354,Groups!J:J,Groups!C:C)</f>
        <v>CIS453_Group_13</v>
      </c>
      <c r="F354" s="1">
        <v>1</v>
      </c>
      <c r="G354" s="1" t="s">
        <v>378</v>
      </c>
      <c r="H354" s="1" t="b">
        <v>1</v>
      </c>
      <c r="I354" s="1">
        <v>1</v>
      </c>
      <c r="J354" s="1">
        <v>0</v>
      </c>
    </row>
    <row r="355" spans="1:10" ht="29" hidden="1" x14ac:dyDescent="0.35">
      <c r="A355" s="1" t="s">
        <v>162</v>
      </c>
      <c r="B355" s="1" t="s">
        <v>161</v>
      </c>
      <c r="C355" s="1" t="s">
        <v>26</v>
      </c>
      <c r="D355" s="1" t="s">
        <v>505</v>
      </c>
      <c r="E355" s="4" t="str">
        <f>_xlfn.XLOOKUP(D355,Groups!J:J,Groups!C:C)</f>
        <v>CIS453_Group_13</v>
      </c>
      <c r="F355" s="1">
        <v>2</v>
      </c>
      <c r="G355" s="1" t="s">
        <v>379</v>
      </c>
      <c r="H355" s="1" t="s">
        <v>388</v>
      </c>
      <c r="I355" s="1">
        <v>0</v>
      </c>
    </row>
    <row r="356" spans="1:10" ht="29" hidden="1" x14ac:dyDescent="0.35">
      <c r="A356" s="1" t="s">
        <v>162</v>
      </c>
      <c r="B356" s="1" t="s">
        <v>161</v>
      </c>
      <c r="C356" s="1" t="s">
        <v>26</v>
      </c>
      <c r="D356" s="1" t="s">
        <v>505</v>
      </c>
      <c r="E356" s="4" t="str">
        <f>_xlfn.XLOOKUP(D356,Groups!J:J,Groups!C:C)</f>
        <v>CIS453_Group_13</v>
      </c>
      <c r="F356" s="1">
        <v>3</v>
      </c>
      <c r="G356" s="1" t="s">
        <v>381</v>
      </c>
      <c r="H356" s="1" t="s">
        <v>388</v>
      </c>
      <c r="I356" s="1">
        <v>0</v>
      </c>
    </row>
    <row r="357" spans="1:10" ht="43.5" hidden="1" x14ac:dyDescent="0.35">
      <c r="A357" s="1" t="s">
        <v>162</v>
      </c>
      <c r="B357" s="1" t="s">
        <v>161</v>
      </c>
      <c r="C357" s="1" t="s">
        <v>26</v>
      </c>
      <c r="D357" s="1" t="s">
        <v>505</v>
      </c>
      <c r="E357" s="4" t="str">
        <f>_xlfn.XLOOKUP(D357,Groups!J:J,Groups!C:C)</f>
        <v>CIS453_Group_13</v>
      </c>
      <c r="F357" s="1">
        <v>4</v>
      </c>
      <c r="G357" s="1" t="s">
        <v>382</v>
      </c>
      <c r="H357" s="1" t="s">
        <v>388</v>
      </c>
      <c r="I357" s="1">
        <v>0</v>
      </c>
    </row>
    <row r="358" spans="1:10" ht="43.5" hidden="1" x14ac:dyDescent="0.35">
      <c r="A358" s="1" t="s">
        <v>162</v>
      </c>
      <c r="B358" s="1" t="s">
        <v>161</v>
      </c>
      <c r="C358" s="1" t="s">
        <v>26</v>
      </c>
      <c r="D358" s="1" t="s">
        <v>505</v>
      </c>
      <c r="E358" s="4" t="str">
        <f>_xlfn.XLOOKUP(D358,Groups!J:J,Groups!C:C)</f>
        <v>CIS453_Group_13</v>
      </c>
      <c r="F358" s="1">
        <v>5</v>
      </c>
      <c r="G358" s="1" t="s">
        <v>383</v>
      </c>
      <c r="H358" s="1" t="s">
        <v>388</v>
      </c>
      <c r="I358" s="1">
        <v>0</v>
      </c>
    </row>
    <row r="359" spans="1:10" ht="43.5" hidden="1" x14ac:dyDescent="0.35">
      <c r="A359" s="1" t="s">
        <v>162</v>
      </c>
      <c r="B359" s="1" t="s">
        <v>161</v>
      </c>
      <c r="C359" s="1" t="s">
        <v>26</v>
      </c>
      <c r="D359" s="1" t="s">
        <v>505</v>
      </c>
      <c r="E359" s="4" t="str">
        <f>_xlfn.XLOOKUP(D359,Groups!J:J,Groups!C:C)</f>
        <v>CIS453_Group_13</v>
      </c>
      <c r="F359" s="1">
        <v>6</v>
      </c>
      <c r="G359" s="1" t="s">
        <v>384</v>
      </c>
      <c r="H359" s="1" t="s">
        <v>388</v>
      </c>
      <c r="I359" s="1">
        <v>0</v>
      </c>
    </row>
    <row r="360" spans="1:10" ht="116" hidden="1" x14ac:dyDescent="0.35">
      <c r="A360" s="1" t="s">
        <v>162</v>
      </c>
      <c r="B360" s="1" t="s">
        <v>161</v>
      </c>
      <c r="C360" s="1" t="s">
        <v>26</v>
      </c>
      <c r="D360" s="1" t="s">
        <v>505</v>
      </c>
      <c r="E360" s="4" t="str">
        <f>_xlfn.XLOOKUP(D360,Groups!J:J,Groups!C:C)</f>
        <v>CIS453_Group_13</v>
      </c>
      <c r="F360" s="1">
        <v>7</v>
      </c>
      <c r="G360" s="1" t="s">
        <v>385</v>
      </c>
      <c r="H360" s="1" t="s">
        <v>506</v>
      </c>
      <c r="I360" s="1">
        <v>0</v>
      </c>
    </row>
    <row r="361" spans="1:10" hidden="1" x14ac:dyDescent="0.35">
      <c r="A361" s="1" t="s">
        <v>162</v>
      </c>
      <c r="B361" s="1" t="s">
        <v>161</v>
      </c>
      <c r="C361" s="1" t="s">
        <v>26</v>
      </c>
      <c r="D361" s="1" t="s">
        <v>505</v>
      </c>
      <c r="E361" s="4" t="str">
        <f>_xlfn.XLOOKUP(D361,Groups!J:J,Groups!C:C)</f>
        <v>CIS453_Group_13</v>
      </c>
      <c r="G361" s="1" t="s">
        <v>386</v>
      </c>
    </row>
    <row r="362" spans="1:10" ht="43.5" hidden="1" x14ac:dyDescent="0.35">
      <c r="A362" s="1" t="s">
        <v>86</v>
      </c>
      <c r="B362" s="1" t="s">
        <v>84</v>
      </c>
      <c r="C362" s="1" t="s">
        <v>85</v>
      </c>
      <c r="D362" s="1" t="s">
        <v>432</v>
      </c>
      <c r="E362" s="6" t="str">
        <f>_xlfn.XLOOKUP(D362,Groups!J:J,Groups!C:C)</f>
        <v>CIS453_Group_14</v>
      </c>
      <c r="F362" s="1">
        <v>1</v>
      </c>
      <c r="G362" s="1" t="s">
        <v>378</v>
      </c>
      <c r="H362" s="1" t="b">
        <v>1</v>
      </c>
      <c r="I362" s="1">
        <v>1</v>
      </c>
      <c r="J362" s="1">
        <v>0</v>
      </c>
    </row>
    <row r="363" spans="1:10" ht="29" hidden="1" x14ac:dyDescent="0.35">
      <c r="A363" s="1" t="s">
        <v>86</v>
      </c>
      <c r="B363" s="1" t="s">
        <v>84</v>
      </c>
      <c r="C363" s="1" t="s">
        <v>85</v>
      </c>
      <c r="D363" s="1" t="s">
        <v>432</v>
      </c>
      <c r="E363" s="6" t="str">
        <f>_xlfn.XLOOKUP(D363,Groups!J:J,Groups!C:C)</f>
        <v>CIS453_Group_14</v>
      </c>
      <c r="F363" s="1">
        <v>2</v>
      </c>
      <c r="G363" s="1" t="s">
        <v>379</v>
      </c>
      <c r="H363" s="1" t="s">
        <v>380</v>
      </c>
      <c r="I363" s="1">
        <v>0</v>
      </c>
    </row>
    <row r="364" spans="1:10" ht="29" hidden="1" x14ac:dyDescent="0.35">
      <c r="A364" s="1" t="s">
        <v>86</v>
      </c>
      <c r="B364" s="1" t="s">
        <v>84</v>
      </c>
      <c r="C364" s="1" t="s">
        <v>85</v>
      </c>
      <c r="D364" s="1" t="s">
        <v>432</v>
      </c>
      <c r="E364" s="6" t="str">
        <f>_xlfn.XLOOKUP(D364,Groups!J:J,Groups!C:C)</f>
        <v>CIS453_Group_14</v>
      </c>
      <c r="F364" s="1">
        <v>3</v>
      </c>
      <c r="G364" s="1" t="s">
        <v>381</v>
      </c>
      <c r="H364" s="1" t="s">
        <v>380</v>
      </c>
      <c r="I364" s="1">
        <v>0</v>
      </c>
    </row>
    <row r="365" spans="1:10" ht="43.5" hidden="1" x14ac:dyDescent="0.35">
      <c r="A365" s="1" t="s">
        <v>86</v>
      </c>
      <c r="B365" s="1" t="s">
        <v>84</v>
      </c>
      <c r="C365" s="1" t="s">
        <v>85</v>
      </c>
      <c r="D365" s="1" t="s">
        <v>432</v>
      </c>
      <c r="E365" s="6" t="str">
        <f>_xlfn.XLOOKUP(D365,Groups!J:J,Groups!C:C)</f>
        <v>CIS453_Group_14</v>
      </c>
      <c r="F365" s="1">
        <v>4</v>
      </c>
      <c r="G365" s="1" t="s">
        <v>382</v>
      </c>
      <c r="H365" s="1" t="s">
        <v>380</v>
      </c>
      <c r="I365" s="1">
        <v>0</v>
      </c>
    </row>
    <row r="366" spans="1:10" ht="43.5" hidden="1" x14ac:dyDescent="0.35">
      <c r="A366" s="1" t="s">
        <v>86</v>
      </c>
      <c r="B366" s="1" t="s">
        <v>84</v>
      </c>
      <c r="C366" s="1" t="s">
        <v>85</v>
      </c>
      <c r="D366" s="1" t="s">
        <v>432</v>
      </c>
      <c r="E366" s="6" t="str">
        <f>_xlfn.XLOOKUP(D366,Groups!J:J,Groups!C:C)</f>
        <v>CIS453_Group_14</v>
      </c>
      <c r="F366" s="1">
        <v>5</v>
      </c>
      <c r="G366" s="1" t="s">
        <v>383</v>
      </c>
      <c r="H366" s="1" t="s">
        <v>380</v>
      </c>
      <c r="I366" s="1">
        <v>0</v>
      </c>
    </row>
    <row r="367" spans="1:10" ht="43.5" hidden="1" x14ac:dyDescent="0.35">
      <c r="A367" s="1" t="s">
        <v>86</v>
      </c>
      <c r="B367" s="1" t="s">
        <v>84</v>
      </c>
      <c r="C367" s="1" t="s">
        <v>85</v>
      </c>
      <c r="D367" s="1" t="s">
        <v>432</v>
      </c>
      <c r="E367" s="6" t="str">
        <f>_xlfn.XLOOKUP(D367,Groups!J:J,Groups!C:C)</f>
        <v>CIS453_Group_14</v>
      </c>
      <c r="F367" s="1">
        <v>6</v>
      </c>
      <c r="G367" s="1" t="s">
        <v>384</v>
      </c>
      <c r="H367" s="1" t="s">
        <v>380</v>
      </c>
      <c r="I367" s="1">
        <v>0</v>
      </c>
    </row>
    <row r="368" spans="1:10" hidden="1" x14ac:dyDescent="0.35">
      <c r="A368" s="1" t="s">
        <v>86</v>
      </c>
      <c r="B368" s="1" t="s">
        <v>84</v>
      </c>
      <c r="C368" s="1" t="s">
        <v>85</v>
      </c>
      <c r="D368" s="1" t="s">
        <v>432</v>
      </c>
      <c r="E368" s="6" t="str">
        <f>_xlfn.XLOOKUP(D368,Groups!J:J,Groups!C:C)</f>
        <v>CIS453_Group_14</v>
      </c>
      <c r="F368" s="1">
        <v>7</v>
      </c>
      <c r="G368" s="1" t="s">
        <v>385</v>
      </c>
      <c r="H368" s="1" t="s">
        <v>380</v>
      </c>
      <c r="I368" s="1">
        <v>0</v>
      </c>
    </row>
    <row r="369" spans="1:10" hidden="1" x14ac:dyDescent="0.35">
      <c r="A369" s="1" t="s">
        <v>86</v>
      </c>
      <c r="B369" s="1" t="s">
        <v>84</v>
      </c>
      <c r="C369" s="1" t="s">
        <v>85</v>
      </c>
      <c r="D369" s="1" t="s">
        <v>432</v>
      </c>
      <c r="E369" s="6" t="str">
        <f>_xlfn.XLOOKUP(D369,Groups!J:J,Groups!C:C)</f>
        <v>CIS453_Group_14</v>
      </c>
      <c r="G369" s="1" t="s">
        <v>386</v>
      </c>
    </row>
    <row r="370" spans="1:10" ht="43.5" hidden="1" x14ac:dyDescent="0.35">
      <c r="A370" s="1" t="s">
        <v>28</v>
      </c>
      <c r="B370" s="1" t="s">
        <v>26</v>
      </c>
      <c r="C370" s="1" t="s">
        <v>27</v>
      </c>
      <c r="D370" s="1" t="s">
        <v>468</v>
      </c>
      <c r="E370" s="6" t="str">
        <f>_xlfn.XLOOKUP(D370,Groups!J:J,Groups!C:C)</f>
        <v>CIS453_Group_14</v>
      </c>
      <c r="F370" s="1">
        <v>1</v>
      </c>
      <c r="G370" s="1" t="s">
        <v>378</v>
      </c>
      <c r="H370" s="1" t="b">
        <v>1</v>
      </c>
      <c r="I370" s="1">
        <v>1</v>
      </c>
      <c r="J370" s="1">
        <v>0</v>
      </c>
    </row>
    <row r="371" spans="1:10" ht="29" hidden="1" x14ac:dyDescent="0.35">
      <c r="A371" s="1" t="s">
        <v>28</v>
      </c>
      <c r="B371" s="1" t="s">
        <v>26</v>
      </c>
      <c r="C371" s="1" t="s">
        <v>27</v>
      </c>
      <c r="D371" s="1" t="s">
        <v>468</v>
      </c>
      <c r="E371" s="6" t="str">
        <f>_xlfn.XLOOKUP(D371,Groups!J:J,Groups!C:C)</f>
        <v>CIS453_Group_14</v>
      </c>
      <c r="F371" s="1">
        <v>2</v>
      </c>
      <c r="G371" s="1" t="s">
        <v>379</v>
      </c>
      <c r="H371" s="1" t="s">
        <v>380</v>
      </c>
      <c r="I371" s="1">
        <v>0</v>
      </c>
    </row>
    <row r="372" spans="1:10" ht="29" hidden="1" x14ac:dyDescent="0.35">
      <c r="A372" s="1" t="s">
        <v>28</v>
      </c>
      <c r="B372" s="1" t="s">
        <v>26</v>
      </c>
      <c r="C372" s="1" t="s">
        <v>27</v>
      </c>
      <c r="D372" s="1" t="s">
        <v>468</v>
      </c>
      <c r="E372" s="6" t="str">
        <f>_xlfn.XLOOKUP(D372,Groups!J:J,Groups!C:C)</f>
        <v>CIS453_Group_14</v>
      </c>
      <c r="F372" s="1">
        <v>3</v>
      </c>
      <c r="G372" s="1" t="s">
        <v>381</v>
      </c>
      <c r="H372" s="1" t="s">
        <v>380</v>
      </c>
      <c r="I372" s="1">
        <v>0</v>
      </c>
    </row>
    <row r="373" spans="1:10" ht="43.5" hidden="1" x14ac:dyDescent="0.35">
      <c r="A373" s="1" t="s">
        <v>28</v>
      </c>
      <c r="B373" s="1" t="s">
        <v>26</v>
      </c>
      <c r="C373" s="1" t="s">
        <v>27</v>
      </c>
      <c r="D373" s="1" t="s">
        <v>468</v>
      </c>
      <c r="E373" s="6" t="str">
        <f>_xlfn.XLOOKUP(D373,Groups!J:J,Groups!C:C)</f>
        <v>CIS453_Group_14</v>
      </c>
      <c r="F373" s="1">
        <v>4</v>
      </c>
      <c r="G373" s="1" t="s">
        <v>382</v>
      </c>
      <c r="H373" s="1" t="s">
        <v>380</v>
      </c>
      <c r="I373" s="1">
        <v>0</v>
      </c>
    </row>
    <row r="374" spans="1:10" ht="43.5" hidden="1" x14ac:dyDescent="0.35">
      <c r="A374" s="1" t="s">
        <v>28</v>
      </c>
      <c r="B374" s="1" t="s">
        <v>26</v>
      </c>
      <c r="C374" s="1" t="s">
        <v>27</v>
      </c>
      <c r="D374" s="1" t="s">
        <v>468</v>
      </c>
      <c r="E374" s="6" t="str">
        <f>_xlfn.XLOOKUP(D374,Groups!J:J,Groups!C:C)</f>
        <v>CIS453_Group_14</v>
      </c>
      <c r="F374" s="1">
        <v>5</v>
      </c>
      <c r="G374" s="1" t="s">
        <v>383</v>
      </c>
      <c r="H374" s="1" t="s">
        <v>380</v>
      </c>
      <c r="I374" s="1">
        <v>0</v>
      </c>
    </row>
    <row r="375" spans="1:10" ht="43.5" hidden="1" x14ac:dyDescent="0.35">
      <c r="A375" s="1" t="s">
        <v>28</v>
      </c>
      <c r="B375" s="1" t="s">
        <v>26</v>
      </c>
      <c r="C375" s="1" t="s">
        <v>27</v>
      </c>
      <c r="D375" s="1" t="s">
        <v>468</v>
      </c>
      <c r="E375" s="6" t="str">
        <f>_xlfn.XLOOKUP(D375,Groups!J:J,Groups!C:C)</f>
        <v>CIS453_Group_14</v>
      </c>
      <c r="F375" s="1">
        <v>6</v>
      </c>
      <c r="G375" s="1" t="s">
        <v>384</v>
      </c>
      <c r="H375" s="1" t="s">
        <v>380</v>
      </c>
      <c r="I375" s="1">
        <v>0</v>
      </c>
    </row>
    <row r="376" spans="1:10" hidden="1" x14ac:dyDescent="0.35">
      <c r="A376" s="1" t="s">
        <v>28</v>
      </c>
      <c r="B376" s="1" t="s">
        <v>26</v>
      </c>
      <c r="C376" s="1" t="s">
        <v>27</v>
      </c>
      <c r="D376" s="1" t="s">
        <v>468</v>
      </c>
      <c r="E376" s="6" t="str">
        <f>_xlfn.XLOOKUP(D376,Groups!J:J,Groups!C:C)</f>
        <v>CIS453_Group_14</v>
      </c>
      <c r="F376" s="1">
        <v>7</v>
      </c>
      <c r="G376" s="1" t="s">
        <v>385</v>
      </c>
      <c r="H376" s="1" t="s">
        <v>380</v>
      </c>
      <c r="I376" s="1">
        <v>0</v>
      </c>
    </row>
    <row r="377" spans="1:10" hidden="1" x14ac:dyDescent="0.35">
      <c r="A377" s="1" t="s">
        <v>28</v>
      </c>
      <c r="B377" s="1" t="s">
        <v>26</v>
      </c>
      <c r="C377" s="1" t="s">
        <v>27</v>
      </c>
      <c r="D377" s="1" t="s">
        <v>468</v>
      </c>
      <c r="E377" s="6" t="str">
        <f>_xlfn.XLOOKUP(D377,Groups!J:J,Groups!C:C)</f>
        <v>CIS453_Group_14</v>
      </c>
      <c r="G377" s="1" t="s">
        <v>386</v>
      </c>
    </row>
    <row r="378" spans="1:10" ht="43.5" hidden="1" x14ac:dyDescent="0.35">
      <c r="A378" s="1" t="s">
        <v>67</v>
      </c>
      <c r="B378" s="1" t="s">
        <v>65</v>
      </c>
      <c r="C378" s="1" t="s">
        <v>66</v>
      </c>
      <c r="D378" s="1" t="s">
        <v>481</v>
      </c>
      <c r="E378" s="6" t="str">
        <f>_xlfn.XLOOKUP(D378,Groups!J:J,Groups!C:C)</f>
        <v>CIS453_Group_14</v>
      </c>
      <c r="F378" s="1">
        <v>1</v>
      </c>
      <c r="G378" s="1" t="s">
        <v>378</v>
      </c>
      <c r="H378" s="1" t="b">
        <v>1</v>
      </c>
      <c r="I378" s="1">
        <v>1</v>
      </c>
      <c r="J378" s="1">
        <v>0</v>
      </c>
    </row>
    <row r="379" spans="1:10" ht="29" hidden="1" x14ac:dyDescent="0.35">
      <c r="A379" s="1" t="s">
        <v>67</v>
      </c>
      <c r="B379" s="1" t="s">
        <v>65</v>
      </c>
      <c r="C379" s="1" t="s">
        <v>66</v>
      </c>
      <c r="D379" s="1" t="s">
        <v>481</v>
      </c>
      <c r="E379" s="6" t="str">
        <f>_xlfn.XLOOKUP(D379,Groups!J:J,Groups!C:C)</f>
        <v>CIS453_Group_14</v>
      </c>
      <c r="F379" s="1">
        <v>2</v>
      </c>
      <c r="G379" s="1" t="s">
        <v>379</v>
      </c>
      <c r="H379" s="1" t="s">
        <v>380</v>
      </c>
      <c r="I379" s="1">
        <v>0</v>
      </c>
    </row>
    <row r="380" spans="1:10" ht="29" hidden="1" x14ac:dyDescent="0.35">
      <c r="A380" s="1" t="s">
        <v>67</v>
      </c>
      <c r="B380" s="1" t="s">
        <v>65</v>
      </c>
      <c r="C380" s="1" t="s">
        <v>66</v>
      </c>
      <c r="D380" s="1" t="s">
        <v>481</v>
      </c>
      <c r="E380" s="6" t="str">
        <f>_xlfn.XLOOKUP(D380,Groups!J:J,Groups!C:C)</f>
        <v>CIS453_Group_14</v>
      </c>
      <c r="F380" s="1">
        <v>3</v>
      </c>
      <c r="G380" s="1" t="s">
        <v>381</v>
      </c>
      <c r="H380" s="1" t="s">
        <v>380</v>
      </c>
      <c r="I380" s="1">
        <v>0</v>
      </c>
    </row>
    <row r="381" spans="1:10" ht="43.5" hidden="1" x14ac:dyDescent="0.35">
      <c r="A381" s="1" t="s">
        <v>67</v>
      </c>
      <c r="B381" s="1" t="s">
        <v>65</v>
      </c>
      <c r="C381" s="1" t="s">
        <v>66</v>
      </c>
      <c r="D381" s="1" t="s">
        <v>481</v>
      </c>
      <c r="E381" s="6" t="str">
        <f>_xlfn.XLOOKUP(D381,Groups!J:J,Groups!C:C)</f>
        <v>CIS453_Group_14</v>
      </c>
      <c r="F381" s="1">
        <v>4</v>
      </c>
      <c r="G381" s="1" t="s">
        <v>382</v>
      </c>
      <c r="H381" s="1" t="s">
        <v>380</v>
      </c>
      <c r="I381" s="1">
        <v>0</v>
      </c>
    </row>
    <row r="382" spans="1:10" ht="43.5" hidden="1" x14ac:dyDescent="0.35">
      <c r="A382" s="1" t="s">
        <v>67</v>
      </c>
      <c r="B382" s="1" t="s">
        <v>65</v>
      </c>
      <c r="C382" s="1" t="s">
        <v>66</v>
      </c>
      <c r="D382" s="1" t="s">
        <v>481</v>
      </c>
      <c r="E382" s="6" t="str">
        <f>_xlfn.XLOOKUP(D382,Groups!J:J,Groups!C:C)</f>
        <v>CIS453_Group_14</v>
      </c>
      <c r="F382" s="1">
        <v>5</v>
      </c>
      <c r="G382" s="1" t="s">
        <v>383</v>
      </c>
      <c r="H382" s="1" t="s">
        <v>380</v>
      </c>
      <c r="I382" s="1">
        <v>0</v>
      </c>
    </row>
    <row r="383" spans="1:10" ht="43.5" hidden="1" x14ac:dyDescent="0.35">
      <c r="A383" s="1" t="s">
        <v>67</v>
      </c>
      <c r="B383" s="1" t="s">
        <v>65</v>
      </c>
      <c r="C383" s="1" t="s">
        <v>66</v>
      </c>
      <c r="D383" s="1" t="s">
        <v>481</v>
      </c>
      <c r="E383" s="6" t="str">
        <f>_xlfn.XLOOKUP(D383,Groups!J:J,Groups!C:C)</f>
        <v>CIS453_Group_14</v>
      </c>
      <c r="F383" s="1">
        <v>6</v>
      </c>
      <c r="G383" s="1" t="s">
        <v>384</v>
      </c>
      <c r="H383" s="1" t="s">
        <v>380</v>
      </c>
      <c r="I383" s="1">
        <v>0</v>
      </c>
    </row>
    <row r="384" spans="1:10" ht="43.5" hidden="1" x14ac:dyDescent="0.35">
      <c r="A384" s="1" t="s">
        <v>67</v>
      </c>
      <c r="B384" s="1" t="s">
        <v>65</v>
      </c>
      <c r="C384" s="1" t="s">
        <v>66</v>
      </c>
      <c r="D384" s="1" t="s">
        <v>481</v>
      </c>
      <c r="E384" s="6" t="str">
        <f>_xlfn.XLOOKUP(D384,Groups!J:J,Groups!C:C)</f>
        <v>CIS453_Group_14</v>
      </c>
      <c r="F384" s="1">
        <v>7</v>
      </c>
      <c r="G384" s="1" t="s">
        <v>385</v>
      </c>
      <c r="H384" s="1" t="s">
        <v>482</v>
      </c>
      <c r="I384" s="1">
        <v>0</v>
      </c>
    </row>
    <row r="385" spans="1:10" hidden="1" x14ac:dyDescent="0.35">
      <c r="A385" s="1" t="s">
        <v>67</v>
      </c>
      <c r="B385" s="1" t="s">
        <v>65</v>
      </c>
      <c r="C385" s="1" t="s">
        <v>66</v>
      </c>
      <c r="D385" s="1" t="s">
        <v>481</v>
      </c>
      <c r="E385" s="6" t="str">
        <f>_xlfn.XLOOKUP(D385,Groups!J:J,Groups!C:C)</f>
        <v>CIS453_Group_14</v>
      </c>
      <c r="G385" s="1" t="s">
        <v>386</v>
      </c>
    </row>
    <row r="386" spans="1:10" ht="43.5" hidden="1" x14ac:dyDescent="0.35">
      <c r="A386" s="1" t="s">
        <v>205</v>
      </c>
      <c r="B386" s="1" t="s">
        <v>203</v>
      </c>
      <c r="C386" s="1" t="s">
        <v>204</v>
      </c>
      <c r="D386" s="1" t="s">
        <v>391</v>
      </c>
      <c r="E386" s="3" t="str">
        <f>_xlfn.XLOOKUP(D386,Groups!J:J,Groups!C:C)</f>
        <v>CIS453_Group_15</v>
      </c>
      <c r="F386" s="1">
        <v>1</v>
      </c>
      <c r="G386" s="1" t="s">
        <v>378</v>
      </c>
      <c r="H386" s="1" t="b">
        <v>1</v>
      </c>
      <c r="I386" s="1">
        <v>1</v>
      </c>
      <c r="J386" s="1">
        <v>0</v>
      </c>
    </row>
    <row r="387" spans="1:10" ht="29" hidden="1" x14ac:dyDescent="0.35">
      <c r="A387" s="1" t="s">
        <v>205</v>
      </c>
      <c r="B387" s="1" t="s">
        <v>203</v>
      </c>
      <c r="C387" s="1" t="s">
        <v>204</v>
      </c>
      <c r="D387" s="1" t="s">
        <v>391</v>
      </c>
      <c r="E387" s="3" t="str">
        <f>_xlfn.XLOOKUP(D387,Groups!J:J,Groups!C:C)</f>
        <v>CIS453_Group_15</v>
      </c>
      <c r="F387" s="1">
        <v>2</v>
      </c>
      <c r="G387" s="1" t="s">
        <v>379</v>
      </c>
      <c r="H387" s="1" t="s">
        <v>380</v>
      </c>
      <c r="I387" s="1">
        <v>0</v>
      </c>
    </row>
    <row r="388" spans="1:10" ht="29" hidden="1" x14ac:dyDescent="0.35">
      <c r="A388" s="1" t="s">
        <v>205</v>
      </c>
      <c r="B388" s="1" t="s">
        <v>203</v>
      </c>
      <c r="C388" s="1" t="s">
        <v>204</v>
      </c>
      <c r="D388" s="1" t="s">
        <v>391</v>
      </c>
      <c r="E388" s="3" t="str">
        <f>_xlfn.XLOOKUP(D388,Groups!J:J,Groups!C:C)</f>
        <v>CIS453_Group_15</v>
      </c>
      <c r="F388" s="1">
        <v>3</v>
      </c>
      <c r="G388" s="1" t="s">
        <v>381</v>
      </c>
      <c r="H388" s="1" t="s">
        <v>380</v>
      </c>
      <c r="I388" s="1">
        <v>0</v>
      </c>
    </row>
    <row r="389" spans="1:10" ht="43.5" hidden="1" x14ac:dyDescent="0.35">
      <c r="A389" s="1" t="s">
        <v>205</v>
      </c>
      <c r="B389" s="1" t="s">
        <v>203</v>
      </c>
      <c r="C389" s="1" t="s">
        <v>204</v>
      </c>
      <c r="D389" s="1" t="s">
        <v>391</v>
      </c>
      <c r="E389" s="3" t="str">
        <f>_xlfn.XLOOKUP(D389,Groups!J:J,Groups!C:C)</f>
        <v>CIS453_Group_15</v>
      </c>
      <c r="F389" s="1">
        <v>4</v>
      </c>
      <c r="G389" s="1" t="s">
        <v>382</v>
      </c>
      <c r="H389" s="1" t="s">
        <v>380</v>
      </c>
      <c r="I389" s="1">
        <v>0</v>
      </c>
    </row>
    <row r="390" spans="1:10" ht="43.5" hidden="1" x14ac:dyDescent="0.35">
      <c r="A390" s="1" t="s">
        <v>205</v>
      </c>
      <c r="B390" s="1" t="s">
        <v>203</v>
      </c>
      <c r="C390" s="1" t="s">
        <v>204</v>
      </c>
      <c r="D390" s="1" t="s">
        <v>391</v>
      </c>
      <c r="E390" s="3" t="str">
        <f>_xlfn.XLOOKUP(D390,Groups!J:J,Groups!C:C)</f>
        <v>CIS453_Group_15</v>
      </c>
      <c r="F390" s="1">
        <v>5</v>
      </c>
      <c r="G390" s="1" t="s">
        <v>383</v>
      </c>
      <c r="H390" s="1" t="s">
        <v>380</v>
      </c>
      <c r="I390" s="1">
        <v>0</v>
      </c>
    </row>
    <row r="391" spans="1:10" ht="43.5" hidden="1" x14ac:dyDescent="0.35">
      <c r="A391" s="1" t="s">
        <v>205</v>
      </c>
      <c r="B391" s="1" t="s">
        <v>203</v>
      </c>
      <c r="C391" s="1" t="s">
        <v>204</v>
      </c>
      <c r="D391" s="1" t="s">
        <v>391</v>
      </c>
      <c r="E391" s="3" t="str">
        <f>_xlfn.XLOOKUP(D391,Groups!J:J,Groups!C:C)</f>
        <v>CIS453_Group_15</v>
      </c>
      <c r="F391" s="1">
        <v>6</v>
      </c>
      <c r="G391" s="1" t="s">
        <v>384</v>
      </c>
      <c r="H391" s="1" t="s">
        <v>380</v>
      </c>
      <c r="I391" s="1">
        <v>0</v>
      </c>
    </row>
    <row r="392" spans="1:10" hidden="1" x14ac:dyDescent="0.35">
      <c r="A392" s="1" t="s">
        <v>205</v>
      </c>
      <c r="B392" s="1" t="s">
        <v>203</v>
      </c>
      <c r="C392" s="1" t="s">
        <v>204</v>
      </c>
      <c r="D392" s="1" t="s">
        <v>391</v>
      </c>
      <c r="E392" s="3" t="str">
        <f>_xlfn.XLOOKUP(D392,Groups!J:J,Groups!C:C)</f>
        <v>CIS453_Group_15</v>
      </c>
      <c r="F392" s="1">
        <v>7</v>
      </c>
      <c r="G392" s="1" t="s">
        <v>385</v>
      </c>
      <c r="H392" s="1" t="s">
        <v>380</v>
      </c>
      <c r="I392" s="1">
        <v>0</v>
      </c>
    </row>
    <row r="393" spans="1:10" hidden="1" x14ac:dyDescent="0.35">
      <c r="A393" s="1" t="s">
        <v>205</v>
      </c>
      <c r="B393" s="1" t="s">
        <v>203</v>
      </c>
      <c r="C393" s="1" t="s">
        <v>204</v>
      </c>
      <c r="D393" s="1" t="s">
        <v>391</v>
      </c>
      <c r="E393" s="3" t="str">
        <f>_xlfn.XLOOKUP(D393,Groups!J:J,Groups!C:C)</f>
        <v>CIS453_Group_15</v>
      </c>
      <c r="G393" s="1" t="s">
        <v>386</v>
      </c>
    </row>
    <row r="394" spans="1:10" ht="43.5" hidden="1" x14ac:dyDescent="0.35">
      <c r="A394" s="1" t="s">
        <v>61</v>
      </c>
      <c r="B394" s="1" t="s">
        <v>59</v>
      </c>
      <c r="C394" s="1" t="s">
        <v>60</v>
      </c>
      <c r="D394" s="1" t="s">
        <v>392</v>
      </c>
      <c r="E394" s="3" t="str">
        <f>_xlfn.XLOOKUP(D394,Groups!J:J,Groups!C:C)</f>
        <v>CIS453_Group_15</v>
      </c>
      <c r="F394" s="1">
        <v>1</v>
      </c>
      <c r="G394" s="1" t="s">
        <v>378</v>
      </c>
      <c r="H394" s="1" t="b">
        <v>0</v>
      </c>
      <c r="I394" s="1">
        <v>1</v>
      </c>
      <c r="J394" s="1">
        <v>1</v>
      </c>
    </row>
    <row r="395" spans="1:10" ht="29" hidden="1" x14ac:dyDescent="0.35">
      <c r="A395" s="1" t="s">
        <v>61</v>
      </c>
      <c r="B395" s="1" t="s">
        <v>59</v>
      </c>
      <c r="C395" s="1" t="s">
        <v>60</v>
      </c>
      <c r="D395" s="1" t="s">
        <v>392</v>
      </c>
      <c r="E395" s="3" t="str">
        <f>_xlfn.XLOOKUP(D395,Groups!J:J,Groups!C:C)</f>
        <v>CIS453_Group_15</v>
      </c>
      <c r="F395" s="1">
        <v>2</v>
      </c>
      <c r="G395" s="1" t="s">
        <v>379</v>
      </c>
      <c r="H395" s="1" t="s">
        <v>393</v>
      </c>
      <c r="I395" s="1">
        <v>0</v>
      </c>
    </row>
    <row r="396" spans="1:10" ht="29" hidden="1" x14ac:dyDescent="0.35">
      <c r="A396" s="1" t="s">
        <v>61</v>
      </c>
      <c r="B396" s="1" t="s">
        <v>59</v>
      </c>
      <c r="C396" s="1" t="s">
        <v>60</v>
      </c>
      <c r="D396" s="1" t="s">
        <v>392</v>
      </c>
      <c r="E396" s="3" t="str">
        <f>_xlfn.XLOOKUP(D396,Groups!J:J,Groups!C:C)</f>
        <v>CIS453_Group_15</v>
      </c>
      <c r="F396" s="1">
        <v>3</v>
      </c>
      <c r="G396" s="1" t="s">
        <v>381</v>
      </c>
      <c r="H396" s="1" t="s">
        <v>394</v>
      </c>
      <c r="I396" s="1">
        <v>0</v>
      </c>
    </row>
    <row r="397" spans="1:10" ht="43.5" hidden="1" x14ac:dyDescent="0.35">
      <c r="A397" s="1" t="s">
        <v>61</v>
      </c>
      <c r="B397" s="1" t="s">
        <v>59</v>
      </c>
      <c r="C397" s="1" t="s">
        <v>60</v>
      </c>
      <c r="D397" s="1" t="s">
        <v>392</v>
      </c>
      <c r="E397" s="3" t="str">
        <f>_xlfn.XLOOKUP(D397,Groups!J:J,Groups!C:C)</f>
        <v>CIS453_Group_15</v>
      </c>
      <c r="F397" s="1">
        <v>4</v>
      </c>
      <c r="G397" s="1" t="s">
        <v>382</v>
      </c>
      <c r="H397" s="1" t="s">
        <v>394</v>
      </c>
      <c r="I397" s="1">
        <v>0</v>
      </c>
    </row>
    <row r="398" spans="1:10" ht="43.5" hidden="1" x14ac:dyDescent="0.35">
      <c r="A398" s="1" t="s">
        <v>61</v>
      </c>
      <c r="B398" s="1" t="s">
        <v>59</v>
      </c>
      <c r="C398" s="1" t="s">
        <v>60</v>
      </c>
      <c r="D398" s="1" t="s">
        <v>392</v>
      </c>
      <c r="E398" s="3" t="str">
        <f>_xlfn.XLOOKUP(D398,Groups!J:J,Groups!C:C)</f>
        <v>CIS453_Group_15</v>
      </c>
      <c r="F398" s="1">
        <v>5</v>
      </c>
      <c r="G398" s="1" t="s">
        <v>383</v>
      </c>
      <c r="H398" s="1" t="s">
        <v>394</v>
      </c>
      <c r="I398" s="1">
        <v>0</v>
      </c>
    </row>
    <row r="399" spans="1:10" ht="43.5" hidden="1" x14ac:dyDescent="0.35">
      <c r="A399" s="1" t="s">
        <v>61</v>
      </c>
      <c r="B399" s="1" t="s">
        <v>59</v>
      </c>
      <c r="C399" s="1" t="s">
        <v>60</v>
      </c>
      <c r="D399" s="1" t="s">
        <v>392</v>
      </c>
      <c r="E399" s="3" t="str">
        <f>_xlfn.XLOOKUP(D399,Groups!J:J,Groups!C:C)</f>
        <v>CIS453_Group_15</v>
      </c>
      <c r="F399" s="1">
        <v>6</v>
      </c>
      <c r="G399" s="1" t="s">
        <v>384</v>
      </c>
      <c r="H399" s="1" t="s">
        <v>394</v>
      </c>
      <c r="I399" s="1">
        <v>0</v>
      </c>
    </row>
    <row r="400" spans="1:10" ht="29" hidden="1" x14ac:dyDescent="0.35">
      <c r="A400" s="1" t="s">
        <v>61</v>
      </c>
      <c r="B400" s="1" t="s">
        <v>59</v>
      </c>
      <c r="C400" s="1" t="s">
        <v>60</v>
      </c>
      <c r="D400" s="1" t="s">
        <v>392</v>
      </c>
      <c r="E400" s="3" t="str">
        <f>_xlfn.XLOOKUP(D400,Groups!J:J,Groups!C:C)</f>
        <v>CIS453_Group_15</v>
      </c>
      <c r="F400" s="1">
        <v>7</v>
      </c>
      <c r="G400" s="1" t="s">
        <v>385</v>
      </c>
      <c r="H400" s="1" t="s">
        <v>395</v>
      </c>
      <c r="I400" s="1">
        <v>0</v>
      </c>
    </row>
    <row r="401" spans="1:10" hidden="1" x14ac:dyDescent="0.35">
      <c r="A401" s="1" t="s">
        <v>61</v>
      </c>
      <c r="B401" s="1" t="s">
        <v>59</v>
      </c>
      <c r="C401" s="1" t="s">
        <v>60</v>
      </c>
      <c r="D401" s="1" t="s">
        <v>392</v>
      </c>
      <c r="E401" s="3" t="str">
        <f>_xlfn.XLOOKUP(D401,Groups!J:J,Groups!C:C)</f>
        <v>CIS453_Group_15</v>
      </c>
      <c r="G401" s="1" t="s">
        <v>386</v>
      </c>
    </row>
    <row r="402" spans="1:10" ht="43.5" hidden="1" x14ac:dyDescent="0.35">
      <c r="A402" s="1" t="s">
        <v>145</v>
      </c>
      <c r="B402" s="1" t="s">
        <v>143</v>
      </c>
      <c r="C402" s="1" t="s">
        <v>144</v>
      </c>
      <c r="D402" s="1" t="s">
        <v>421</v>
      </c>
      <c r="E402" s="3" t="str">
        <f>_xlfn.XLOOKUP(D402,Groups!J:J,Groups!C:C)</f>
        <v>CIS453_Group_15</v>
      </c>
      <c r="F402" s="1">
        <v>1</v>
      </c>
      <c r="G402" s="1" t="s">
        <v>378</v>
      </c>
      <c r="H402" s="1" t="b">
        <v>1</v>
      </c>
      <c r="I402" s="1">
        <v>1</v>
      </c>
      <c r="J402" s="1">
        <v>0</v>
      </c>
    </row>
    <row r="403" spans="1:10" ht="29" hidden="1" x14ac:dyDescent="0.35">
      <c r="A403" s="1" t="s">
        <v>145</v>
      </c>
      <c r="B403" s="1" t="s">
        <v>143</v>
      </c>
      <c r="C403" s="1" t="s">
        <v>144</v>
      </c>
      <c r="D403" s="1" t="s">
        <v>421</v>
      </c>
      <c r="E403" s="3" t="str">
        <f>_xlfn.XLOOKUP(D403,Groups!J:J,Groups!C:C)</f>
        <v>CIS453_Group_15</v>
      </c>
      <c r="F403" s="1">
        <v>2</v>
      </c>
      <c r="G403" s="1" t="s">
        <v>379</v>
      </c>
      <c r="H403" s="1" t="s">
        <v>422</v>
      </c>
      <c r="I403" s="1">
        <v>0</v>
      </c>
    </row>
    <row r="404" spans="1:10" ht="29" hidden="1" x14ac:dyDescent="0.35">
      <c r="A404" s="1" t="s">
        <v>145</v>
      </c>
      <c r="B404" s="1" t="s">
        <v>143</v>
      </c>
      <c r="C404" s="1" t="s">
        <v>144</v>
      </c>
      <c r="D404" s="1" t="s">
        <v>421</v>
      </c>
      <c r="E404" s="3" t="str">
        <f>_xlfn.XLOOKUP(D404,Groups!J:J,Groups!C:C)</f>
        <v>CIS453_Group_15</v>
      </c>
      <c r="F404" s="1">
        <v>3</v>
      </c>
      <c r="G404" s="1" t="s">
        <v>381</v>
      </c>
      <c r="H404" s="1" t="s">
        <v>380</v>
      </c>
      <c r="I404" s="1">
        <v>0</v>
      </c>
    </row>
    <row r="405" spans="1:10" ht="43.5" hidden="1" x14ac:dyDescent="0.35">
      <c r="A405" s="1" t="s">
        <v>145</v>
      </c>
      <c r="B405" s="1" t="s">
        <v>143</v>
      </c>
      <c r="C405" s="1" t="s">
        <v>144</v>
      </c>
      <c r="D405" s="1" t="s">
        <v>421</v>
      </c>
      <c r="E405" s="3" t="str">
        <f>_xlfn.XLOOKUP(D405,Groups!J:J,Groups!C:C)</f>
        <v>CIS453_Group_15</v>
      </c>
      <c r="F405" s="1">
        <v>4</v>
      </c>
      <c r="G405" s="1" t="s">
        <v>382</v>
      </c>
      <c r="H405" s="1" t="s">
        <v>380</v>
      </c>
      <c r="I405" s="1">
        <v>0</v>
      </c>
    </row>
    <row r="406" spans="1:10" ht="43.5" hidden="1" x14ac:dyDescent="0.35">
      <c r="A406" s="1" t="s">
        <v>145</v>
      </c>
      <c r="B406" s="1" t="s">
        <v>143</v>
      </c>
      <c r="C406" s="1" t="s">
        <v>144</v>
      </c>
      <c r="D406" s="1" t="s">
        <v>421</v>
      </c>
      <c r="E406" s="3" t="str">
        <f>_xlfn.XLOOKUP(D406,Groups!J:J,Groups!C:C)</f>
        <v>CIS453_Group_15</v>
      </c>
      <c r="F406" s="1">
        <v>5</v>
      </c>
      <c r="G406" s="1" t="s">
        <v>383</v>
      </c>
      <c r="H406" s="1" t="s">
        <v>380</v>
      </c>
      <c r="I406" s="1">
        <v>0</v>
      </c>
    </row>
    <row r="407" spans="1:10" ht="43.5" hidden="1" x14ac:dyDescent="0.35">
      <c r="A407" s="1" t="s">
        <v>145</v>
      </c>
      <c r="B407" s="1" t="s">
        <v>143</v>
      </c>
      <c r="C407" s="1" t="s">
        <v>144</v>
      </c>
      <c r="D407" s="1" t="s">
        <v>421</v>
      </c>
      <c r="E407" s="3" t="str">
        <f>_xlfn.XLOOKUP(D407,Groups!J:J,Groups!C:C)</f>
        <v>CIS453_Group_15</v>
      </c>
      <c r="F407" s="1">
        <v>6</v>
      </c>
      <c r="G407" s="1" t="s">
        <v>384</v>
      </c>
      <c r="H407" s="1" t="s">
        <v>380</v>
      </c>
      <c r="I407" s="1">
        <v>0</v>
      </c>
    </row>
    <row r="408" spans="1:10" hidden="1" x14ac:dyDescent="0.35">
      <c r="A408" s="1" t="s">
        <v>145</v>
      </c>
      <c r="B408" s="1" t="s">
        <v>143</v>
      </c>
      <c r="C408" s="1" t="s">
        <v>144</v>
      </c>
      <c r="D408" s="1" t="s">
        <v>421</v>
      </c>
      <c r="E408" s="3" t="str">
        <f>_xlfn.XLOOKUP(D408,Groups!J:J,Groups!C:C)</f>
        <v>CIS453_Group_15</v>
      </c>
      <c r="F408" s="1">
        <v>7</v>
      </c>
      <c r="G408" s="1" t="s">
        <v>385</v>
      </c>
      <c r="H408" s="1" t="s">
        <v>380</v>
      </c>
      <c r="I408" s="1">
        <v>0</v>
      </c>
    </row>
    <row r="409" spans="1:10" hidden="1" x14ac:dyDescent="0.35">
      <c r="A409" s="1" t="s">
        <v>145</v>
      </c>
      <c r="B409" s="1" t="s">
        <v>143</v>
      </c>
      <c r="C409" s="1" t="s">
        <v>144</v>
      </c>
      <c r="D409" s="1" t="s">
        <v>421</v>
      </c>
      <c r="E409" s="3" t="str">
        <f>_xlfn.XLOOKUP(D409,Groups!J:J,Groups!C:C)</f>
        <v>CIS453_Group_15</v>
      </c>
      <c r="G409" s="1" t="s">
        <v>386</v>
      </c>
    </row>
    <row r="410" spans="1:10" ht="43.5" hidden="1" x14ac:dyDescent="0.35">
      <c r="A410" s="1" t="s">
        <v>25</v>
      </c>
      <c r="B410" s="1" t="s">
        <v>23</v>
      </c>
      <c r="C410" s="1" t="s">
        <v>24</v>
      </c>
      <c r="D410" s="1" t="s">
        <v>423</v>
      </c>
      <c r="E410" s="3" t="str">
        <f>_xlfn.XLOOKUP(D410,Groups!J:J,Groups!C:C)</f>
        <v>CIS453_Group_15</v>
      </c>
      <c r="F410" s="1">
        <v>1</v>
      </c>
      <c r="G410" s="1" t="s">
        <v>378</v>
      </c>
      <c r="H410" s="1" t="b">
        <v>1</v>
      </c>
      <c r="I410" s="1">
        <v>1</v>
      </c>
      <c r="J410" s="1">
        <v>0</v>
      </c>
    </row>
    <row r="411" spans="1:10" ht="29" hidden="1" x14ac:dyDescent="0.35">
      <c r="A411" s="1" t="s">
        <v>25</v>
      </c>
      <c r="B411" s="1" t="s">
        <v>23</v>
      </c>
      <c r="C411" s="1" t="s">
        <v>24</v>
      </c>
      <c r="D411" s="1" t="s">
        <v>423</v>
      </c>
      <c r="E411" s="3" t="str">
        <f>_xlfn.XLOOKUP(D411,Groups!J:J,Groups!C:C)</f>
        <v>CIS453_Group_15</v>
      </c>
      <c r="F411" s="1">
        <v>2</v>
      </c>
      <c r="G411" s="1" t="s">
        <v>379</v>
      </c>
      <c r="H411" s="1" t="s">
        <v>380</v>
      </c>
      <c r="I411" s="1">
        <v>0</v>
      </c>
    </row>
    <row r="412" spans="1:10" ht="29" hidden="1" x14ac:dyDescent="0.35">
      <c r="A412" s="1" t="s">
        <v>25</v>
      </c>
      <c r="B412" s="1" t="s">
        <v>23</v>
      </c>
      <c r="C412" s="1" t="s">
        <v>24</v>
      </c>
      <c r="D412" s="1" t="s">
        <v>423</v>
      </c>
      <c r="E412" s="3" t="str">
        <f>_xlfn.XLOOKUP(D412,Groups!J:J,Groups!C:C)</f>
        <v>CIS453_Group_15</v>
      </c>
      <c r="F412" s="1">
        <v>3</v>
      </c>
      <c r="G412" s="1" t="s">
        <v>381</v>
      </c>
      <c r="H412" s="1" t="s">
        <v>380</v>
      </c>
      <c r="I412" s="1">
        <v>0</v>
      </c>
    </row>
    <row r="413" spans="1:10" ht="43.5" hidden="1" x14ac:dyDescent="0.35">
      <c r="A413" s="1" t="s">
        <v>25</v>
      </c>
      <c r="B413" s="1" t="s">
        <v>23</v>
      </c>
      <c r="C413" s="1" t="s">
        <v>24</v>
      </c>
      <c r="D413" s="1" t="s">
        <v>423</v>
      </c>
      <c r="E413" s="3" t="str">
        <f>_xlfn.XLOOKUP(D413,Groups!J:J,Groups!C:C)</f>
        <v>CIS453_Group_15</v>
      </c>
      <c r="F413" s="1">
        <v>4</v>
      </c>
      <c r="G413" s="1" t="s">
        <v>382</v>
      </c>
      <c r="H413" s="1" t="s">
        <v>380</v>
      </c>
      <c r="I413" s="1">
        <v>0</v>
      </c>
    </row>
    <row r="414" spans="1:10" ht="43.5" hidden="1" x14ac:dyDescent="0.35">
      <c r="A414" s="1" t="s">
        <v>25</v>
      </c>
      <c r="B414" s="1" t="s">
        <v>23</v>
      </c>
      <c r="C414" s="1" t="s">
        <v>24</v>
      </c>
      <c r="D414" s="1" t="s">
        <v>423</v>
      </c>
      <c r="E414" s="3" t="str">
        <f>_xlfn.XLOOKUP(D414,Groups!J:J,Groups!C:C)</f>
        <v>CIS453_Group_15</v>
      </c>
      <c r="F414" s="1">
        <v>5</v>
      </c>
      <c r="G414" s="1" t="s">
        <v>383</v>
      </c>
      <c r="H414" s="1" t="s">
        <v>380</v>
      </c>
      <c r="I414" s="1">
        <v>0</v>
      </c>
    </row>
    <row r="415" spans="1:10" ht="43.5" hidden="1" x14ac:dyDescent="0.35">
      <c r="A415" s="1" t="s">
        <v>25</v>
      </c>
      <c r="B415" s="1" t="s">
        <v>23</v>
      </c>
      <c r="C415" s="1" t="s">
        <v>24</v>
      </c>
      <c r="D415" s="1" t="s">
        <v>423</v>
      </c>
      <c r="E415" s="3" t="str">
        <f>_xlfn.XLOOKUP(D415,Groups!J:J,Groups!C:C)</f>
        <v>CIS453_Group_15</v>
      </c>
      <c r="F415" s="1">
        <v>6</v>
      </c>
      <c r="G415" s="1" t="s">
        <v>384</v>
      </c>
      <c r="H415" s="1" t="s">
        <v>380</v>
      </c>
      <c r="I415" s="1">
        <v>0</v>
      </c>
    </row>
    <row r="416" spans="1:10" hidden="1" x14ac:dyDescent="0.35">
      <c r="A416" s="1" t="s">
        <v>25</v>
      </c>
      <c r="B416" s="1" t="s">
        <v>23</v>
      </c>
      <c r="C416" s="1" t="s">
        <v>24</v>
      </c>
      <c r="D416" s="1" t="s">
        <v>423</v>
      </c>
      <c r="E416" s="3" t="str">
        <f>_xlfn.XLOOKUP(D416,Groups!J:J,Groups!C:C)</f>
        <v>CIS453_Group_15</v>
      </c>
      <c r="F416" s="1">
        <v>7</v>
      </c>
      <c r="G416" s="1" t="s">
        <v>385</v>
      </c>
      <c r="H416" s="1" t="s">
        <v>380</v>
      </c>
      <c r="I416" s="1">
        <v>0</v>
      </c>
    </row>
    <row r="417" spans="1:10" hidden="1" x14ac:dyDescent="0.35">
      <c r="A417" s="1" t="s">
        <v>25</v>
      </c>
      <c r="B417" s="1" t="s">
        <v>23</v>
      </c>
      <c r="C417" s="1" t="s">
        <v>24</v>
      </c>
      <c r="D417" s="1" t="s">
        <v>423</v>
      </c>
      <c r="E417" s="3" t="str">
        <f>_xlfn.XLOOKUP(D417,Groups!J:J,Groups!C:C)</f>
        <v>CIS453_Group_15</v>
      </c>
      <c r="G417" s="1" t="s">
        <v>386</v>
      </c>
    </row>
    <row r="418" spans="1:10" ht="43.5" hidden="1" x14ac:dyDescent="0.35">
      <c r="A418" s="1" t="s">
        <v>40</v>
      </c>
      <c r="B418" s="1" t="s">
        <v>38</v>
      </c>
      <c r="C418" s="1" t="s">
        <v>39</v>
      </c>
      <c r="D418" s="1" t="s">
        <v>435</v>
      </c>
      <c r="E418" s="2" t="str">
        <f>_xlfn.XLOOKUP(D418,Groups!J:J,Groups!C:C)</f>
        <v>CIS453_Group_16</v>
      </c>
      <c r="F418" s="1">
        <v>1</v>
      </c>
      <c r="G418" s="1" t="s">
        <v>378</v>
      </c>
      <c r="H418" s="1" t="b">
        <v>0</v>
      </c>
      <c r="I418" s="1">
        <v>1</v>
      </c>
      <c r="J418" s="1">
        <v>1</v>
      </c>
    </row>
    <row r="419" spans="1:10" ht="29" hidden="1" x14ac:dyDescent="0.35">
      <c r="A419" s="1" t="s">
        <v>40</v>
      </c>
      <c r="B419" s="1" t="s">
        <v>38</v>
      </c>
      <c r="C419" s="1" t="s">
        <v>39</v>
      </c>
      <c r="D419" s="1" t="s">
        <v>435</v>
      </c>
      <c r="E419" s="2" t="str">
        <f>_xlfn.XLOOKUP(D419,Groups!J:J,Groups!C:C)</f>
        <v>CIS453_Group_16</v>
      </c>
      <c r="F419" s="1">
        <v>2</v>
      </c>
      <c r="G419" s="1" t="s">
        <v>379</v>
      </c>
      <c r="H419" s="1" t="s">
        <v>380</v>
      </c>
      <c r="I419" s="1">
        <v>0</v>
      </c>
    </row>
    <row r="420" spans="1:10" ht="29" hidden="1" x14ac:dyDescent="0.35">
      <c r="A420" s="1" t="s">
        <v>40</v>
      </c>
      <c r="B420" s="1" t="s">
        <v>38</v>
      </c>
      <c r="C420" s="1" t="s">
        <v>39</v>
      </c>
      <c r="D420" s="1" t="s">
        <v>435</v>
      </c>
      <c r="E420" s="2" t="str">
        <f>_xlfn.XLOOKUP(D420,Groups!J:J,Groups!C:C)</f>
        <v>CIS453_Group_16</v>
      </c>
      <c r="F420" s="1">
        <v>3</v>
      </c>
      <c r="G420" s="1" t="s">
        <v>381</v>
      </c>
      <c r="H420" s="1" t="s">
        <v>380</v>
      </c>
      <c r="I420" s="1">
        <v>0</v>
      </c>
    </row>
    <row r="421" spans="1:10" ht="43.5" hidden="1" x14ac:dyDescent="0.35">
      <c r="A421" s="1" t="s">
        <v>40</v>
      </c>
      <c r="B421" s="1" t="s">
        <v>38</v>
      </c>
      <c r="C421" s="1" t="s">
        <v>39</v>
      </c>
      <c r="D421" s="1" t="s">
        <v>435</v>
      </c>
      <c r="E421" s="2" t="str">
        <f>_xlfn.XLOOKUP(D421,Groups!J:J,Groups!C:C)</f>
        <v>CIS453_Group_16</v>
      </c>
      <c r="F421" s="1">
        <v>4</v>
      </c>
      <c r="G421" s="1" t="s">
        <v>382</v>
      </c>
      <c r="H421" s="1" t="s">
        <v>380</v>
      </c>
      <c r="I421" s="1">
        <v>0</v>
      </c>
    </row>
    <row r="422" spans="1:10" ht="43.5" hidden="1" x14ac:dyDescent="0.35">
      <c r="A422" s="1" t="s">
        <v>40</v>
      </c>
      <c r="B422" s="1" t="s">
        <v>38</v>
      </c>
      <c r="C422" s="1" t="s">
        <v>39</v>
      </c>
      <c r="D422" s="1" t="s">
        <v>435</v>
      </c>
      <c r="E422" s="2" t="str">
        <f>_xlfn.XLOOKUP(D422,Groups!J:J,Groups!C:C)</f>
        <v>CIS453_Group_16</v>
      </c>
      <c r="F422" s="1">
        <v>5</v>
      </c>
      <c r="G422" s="1" t="s">
        <v>383</v>
      </c>
      <c r="H422" s="1" t="s">
        <v>380</v>
      </c>
      <c r="I422" s="1">
        <v>0</v>
      </c>
    </row>
    <row r="423" spans="1:10" ht="43.5" hidden="1" x14ac:dyDescent="0.35">
      <c r="A423" s="1" t="s">
        <v>40</v>
      </c>
      <c r="B423" s="1" t="s">
        <v>38</v>
      </c>
      <c r="C423" s="1" t="s">
        <v>39</v>
      </c>
      <c r="D423" s="1" t="s">
        <v>435</v>
      </c>
      <c r="E423" s="2" t="str">
        <f>_xlfn.XLOOKUP(D423,Groups!J:J,Groups!C:C)</f>
        <v>CIS453_Group_16</v>
      </c>
      <c r="F423" s="1">
        <v>6</v>
      </c>
      <c r="G423" s="1" t="s">
        <v>384</v>
      </c>
      <c r="H423" s="1" t="s">
        <v>380</v>
      </c>
      <c r="I423" s="1">
        <v>0</v>
      </c>
    </row>
    <row r="424" spans="1:10" ht="72.5" hidden="1" x14ac:dyDescent="0.35">
      <c r="A424" s="1" t="s">
        <v>40</v>
      </c>
      <c r="B424" s="1" t="s">
        <v>38</v>
      </c>
      <c r="C424" s="1" t="s">
        <v>39</v>
      </c>
      <c r="D424" s="1" t="s">
        <v>435</v>
      </c>
      <c r="E424" s="2" t="str">
        <f>_xlfn.XLOOKUP(D424,Groups!J:J,Groups!C:C)</f>
        <v>CIS453_Group_16</v>
      </c>
      <c r="F424" s="1">
        <v>7</v>
      </c>
      <c r="G424" s="1" t="s">
        <v>385</v>
      </c>
      <c r="H424" s="1" t="s">
        <v>436</v>
      </c>
      <c r="I424" s="1">
        <v>0</v>
      </c>
    </row>
    <row r="425" spans="1:10" hidden="1" x14ac:dyDescent="0.35">
      <c r="A425" s="1" t="s">
        <v>40</v>
      </c>
      <c r="B425" s="1" t="s">
        <v>38</v>
      </c>
      <c r="C425" s="1" t="s">
        <v>39</v>
      </c>
      <c r="D425" s="1" t="s">
        <v>435</v>
      </c>
      <c r="E425" s="2" t="str">
        <f>_xlfn.XLOOKUP(D425,Groups!J:J,Groups!C:C)</f>
        <v>CIS453_Group_16</v>
      </c>
      <c r="G425" s="1" t="s">
        <v>386</v>
      </c>
    </row>
    <row r="426" spans="1:10" ht="43.5" hidden="1" x14ac:dyDescent="0.35">
      <c r="A426" s="1" t="s">
        <v>22</v>
      </c>
      <c r="B426" s="1" t="s">
        <v>20</v>
      </c>
      <c r="C426" s="1" t="s">
        <v>21</v>
      </c>
      <c r="D426" s="1" t="s">
        <v>464</v>
      </c>
      <c r="E426" s="2" t="str">
        <f>_xlfn.XLOOKUP(D426,Groups!J:J,Groups!C:C)</f>
        <v>CIS453_Group_16</v>
      </c>
      <c r="F426" s="1">
        <v>1</v>
      </c>
      <c r="G426" s="1" t="s">
        <v>378</v>
      </c>
      <c r="H426" s="1" t="b">
        <v>1</v>
      </c>
      <c r="I426" s="1">
        <v>1</v>
      </c>
      <c r="J426" s="1">
        <v>0</v>
      </c>
    </row>
    <row r="427" spans="1:10" ht="29" hidden="1" x14ac:dyDescent="0.35">
      <c r="A427" s="1" t="s">
        <v>22</v>
      </c>
      <c r="B427" s="1" t="s">
        <v>20</v>
      </c>
      <c r="C427" s="1" t="s">
        <v>21</v>
      </c>
      <c r="D427" s="1" t="s">
        <v>464</v>
      </c>
      <c r="E427" s="2" t="str">
        <f>_xlfn.XLOOKUP(D427,Groups!J:J,Groups!C:C)</f>
        <v>CIS453_Group_16</v>
      </c>
      <c r="F427" s="1">
        <v>2</v>
      </c>
      <c r="G427" s="1" t="s">
        <v>379</v>
      </c>
      <c r="H427" s="1" t="s">
        <v>380</v>
      </c>
      <c r="I427" s="1">
        <v>0</v>
      </c>
    </row>
    <row r="428" spans="1:10" ht="29" hidden="1" x14ac:dyDescent="0.35">
      <c r="A428" s="1" t="s">
        <v>22</v>
      </c>
      <c r="B428" s="1" t="s">
        <v>20</v>
      </c>
      <c r="C428" s="1" t="s">
        <v>21</v>
      </c>
      <c r="D428" s="1" t="s">
        <v>464</v>
      </c>
      <c r="E428" s="2" t="str">
        <f>_xlfn.XLOOKUP(D428,Groups!J:J,Groups!C:C)</f>
        <v>CIS453_Group_16</v>
      </c>
      <c r="F428" s="1">
        <v>3</v>
      </c>
      <c r="G428" s="1" t="s">
        <v>381</v>
      </c>
      <c r="H428" s="1" t="s">
        <v>380</v>
      </c>
      <c r="I428" s="1">
        <v>0</v>
      </c>
    </row>
    <row r="429" spans="1:10" ht="43.5" hidden="1" x14ac:dyDescent="0.35">
      <c r="A429" s="1" t="s">
        <v>22</v>
      </c>
      <c r="B429" s="1" t="s">
        <v>20</v>
      </c>
      <c r="C429" s="1" t="s">
        <v>21</v>
      </c>
      <c r="D429" s="1" t="s">
        <v>464</v>
      </c>
      <c r="E429" s="2" t="str">
        <f>_xlfn.XLOOKUP(D429,Groups!J:J,Groups!C:C)</f>
        <v>CIS453_Group_16</v>
      </c>
      <c r="F429" s="1">
        <v>4</v>
      </c>
      <c r="G429" s="1" t="s">
        <v>382</v>
      </c>
      <c r="H429" s="1" t="s">
        <v>380</v>
      </c>
      <c r="I429" s="1">
        <v>0</v>
      </c>
    </row>
    <row r="430" spans="1:10" ht="43.5" hidden="1" x14ac:dyDescent="0.35">
      <c r="A430" s="1" t="s">
        <v>22</v>
      </c>
      <c r="B430" s="1" t="s">
        <v>20</v>
      </c>
      <c r="C430" s="1" t="s">
        <v>21</v>
      </c>
      <c r="D430" s="1" t="s">
        <v>464</v>
      </c>
      <c r="E430" s="2" t="str">
        <f>_xlfn.XLOOKUP(D430,Groups!J:J,Groups!C:C)</f>
        <v>CIS453_Group_16</v>
      </c>
      <c r="F430" s="1">
        <v>5</v>
      </c>
      <c r="G430" s="1" t="s">
        <v>383</v>
      </c>
      <c r="H430" s="1" t="s">
        <v>380</v>
      </c>
      <c r="I430" s="1">
        <v>0</v>
      </c>
    </row>
    <row r="431" spans="1:10" ht="43.5" hidden="1" x14ac:dyDescent="0.35">
      <c r="A431" s="1" t="s">
        <v>22</v>
      </c>
      <c r="B431" s="1" t="s">
        <v>20</v>
      </c>
      <c r="C431" s="1" t="s">
        <v>21</v>
      </c>
      <c r="D431" s="1" t="s">
        <v>464</v>
      </c>
      <c r="E431" s="2" t="str">
        <f>_xlfn.XLOOKUP(D431,Groups!J:J,Groups!C:C)</f>
        <v>CIS453_Group_16</v>
      </c>
      <c r="F431" s="1">
        <v>6</v>
      </c>
      <c r="G431" s="1" t="s">
        <v>384</v>
      </c>
      <c r="H431" s="1" t="s">
        <v>380</v>
      </c>
      <c r="I431" s="1">
        <v>0</v>
      </c>
    </row>
    <row r="432" spans="1:10" hidden="1" x14ac:dyDescent="0.35">
      <c r="A432" s="1" t="s">
        <v>22</v>
      </c>
      <c r="B432" s="1" t="s">
        <v>20</v>
      </c>
      <c r="C432" s="1" t="s">
        <v>21</v>
      </c>
      <c r="D432" s="1" t="s">
        <v>464</v>
      </c>
      <c r="E432" s="2" t="str">
        <f>_xlfn.XLOOKUP(D432,Groups!J:J,Groups!C:C)</f>
        <v>CIS453_Group_16</v>
      </c>
      <c r="F432" s="1">
        <v>7</v>
      </c>
      <c r="G432" s="1" t="s">
        <v>385</v>
      </c>
      <c r="H432" s="1" t="s">
        <v>465</v>
      </c>
      <c r="I432" s="1">
        <v>0</v>
      </c>
    </row>
    <row r="433" spans="1:10" hidden="1" x14ac:dyDescent="0.35">
      <c r="A433" s="1" t="s">
        <v>22</v>
      </c>
      <c r="B433" s="1" t="s">
        <v>20</v>
      </c>
      <c r="C433" s="1" t="s">
        <v>21</v>
      </c>
      <c r="D433" s="1" t="s">
        <v>464</v>
      </c>
      <c r="E433" s="2" t="str">
        <f>_xlfn.XLOOKUP(D433,Groups!J:J,Groups!C:C)</f>
        <v>CIS453_Group_16</v>
      </c>
      <c r="G433" s="1" t="s">
        <v>386</v>
      </c>
    </row>
    <row r="434" spans="1:10" ht="43.5" hidden="1" x14ac:dyDescent="0.35">
      <c r="A434" s="1" t="s">
        <v>133</v>
      </c>
      <c r="B434" s="1" t="s">
        <v>131</v>
      </c>
      <c r="C434" s="1" t="s">
        <v>132</v>
      </c>
      <c r="D434" s="1" t="s">
        <v>507</v>
      </c>
      <c r="E434" s="2" t="str">
        <f>_xlfn.XLOOKUP(D434,Groups!J:J,Groups!C:C)</f>
        <v>CIS453_Group_16</v>
      </c>
      <c r="F434" s="1">
        <v>1</v>
      </c>
      <c r="G434" s="1" t="s">
        <v>378</v>
      </c>
      <c r="H434" s="1" t="b">
        <v>0</v>
      </c>
      <c r="I434" s="1">
        <v>1</v>
      </c>
      <c r="J434" s="1">
        <v>1</v>
      </c>
    </row>
    <row r="435" spans="1:10" ht="29" hidden="1" x14ac:dyDescent="0.35">
      <c r="A435" s="1" t="s">
        <v>133</v>
      </c>
      <c r="B435" s="1" t="s">
        <v>131</v>
      </c>
      <c r="C435" s="1" t="s">
        <v>132</v>
      </c>
      <c r="D435" s="1" t="s">
        <v>507</v>
      </c>
      <c r="E435" s="2" t="str">
        <f>_xlfn.XLOOKUP(D435,Groups!J:J,Groups!C:C)</f>
        <v>CIS453_Group_16</v>
      </c>
      <c r="F435" s="1">
        <v>2</v>
      </c>
      <c r="G435" s="1" t="s">
        <v>379</v>
      </c>
      <c r="H435" s="1" t="s">
        <v>508</v>
      </c>
      <c r="I435" s="1">
        <v>0</v>
      </c>
    </row>
    <row r="436" spans="1:10" ht="29" hidden="1" x14ac:dyDescent="0.35">
      <c r="A436" s="1" t="s">
        <v>133</v>
      </c>
      <c r="B436" s="1" t="s">
        <v>131</v>
      </c>
      <c r="C436" s="1" t="s">
        <v>132</v>
      </c>
      <c r="D436" s="1" t="s">
        <v>507</v>
      </c>
      <c r="E436" s="2" t="str">
        <f>_xlfn.XLOOKUP(D436,Groups!J:J,Groups!C:C)</f>
        <v>CIS453_Group_16</v>
      </c>
      <c r="F436" s="1">
        <v>3</v>
      </c>
      <c r="G436" s="1" t="s">
        <v>381</v>
      </c>
      <c r="H436" s="1" t="s">
        <v>509</v>
      </c>
      <c r="I436" s="1">
        <v>0</v>
      </c>
    </row>
    <row r="437" spans="1:10" ht="43.5" hidden="1" x14ac:dyDescent="0.35">
      <c r="A437" s="1" t="s">
        <v>133</v>
      </c>
      <c r="B437" s="1" t="s">
        <v>131</v>
      </c>
      <c r="C437" s="1" t="s">
        <v>132</v>
      </c>
      <c r="D437" s="1" t="s">
        <v>507</v>
      </c>
      <c r="E437" s="2" t="str">
        <f>_xlfn.XLOOKUP(D437,Groups!J:J,Groups!C:C)</f>
        <v>CIS453_Group_16</v>
      </c>
      <c r="F437" s="1">
        <v>4</v>
      </c>
      <c r="G437" s="1" t="s">
        <v>382</v>
      </c>
      <c r="H437" s="1" t="s">
        <v>510</v>
      </c>
      <c r="I437" s="1">
        <v>0</v>
      </c>
    </row>
    <row r="438" spans="1:10" ht="43.5" hidden="1" x14ac:dyDescent="0.35">
      <c r="A438" s="1" t="s">
        <v>133</v>
      </c>
      <c r="B438" s="1" t="s">
        <v>131</v>
      </c>
      <c r="C438" s="1" t="s">
        <v>132</v>
      </c>
      <c r="D438" s="1" t="s">
        <v>507</v>
      </c>
      <c r="E438" s="2" t="str">
        <f>_xlfn.XLOOKUP(D438,Groups!J:J,Groups!C:C)</f>
        <v>CIS453_Group_16</v>
      </c>
      <c r="F438" s="1">
        <v>5</v>
      </c>
      <c r="G438" s="1" t="s">
        <v>383</v>
      </c>
      <c r="H438" s="1" t="s">
        <v>511</v>
      </c>
      <c r="I438" s="1">
        <v>0</v>
      </c>
    </row>
    <row r="439" spans="1:10" ht="43.5" hidden="1" x14ac:dyDescent="0.35">
      <c r="A439" s="1" t="s">
        <v>133</v>
      </c>
      <c r="B439" s="1" t="s">
        <v>131</v>
      </c>
      <c r="C439" s="1" t="s">
        <v>132</v>
      </c>
      <c r="D439" s="1" t="s">
        <v>507</v>
      </c>
      <c r="E439" s="2" t="str">
        <f>_xlfn.XLOOKUP(D439,Groups!J:J,Groups!C:C)</f>
        <v>CIS453_Group_16</v>
      </c>
      <c r="F439" s="1">
        <v>6</v>
      </c>
      <c r="G439" s="1" t="s">
        <v>384</v>
      </c>
      <c r="H439" s="1" t="s">
        <v>512</v>
      </c>
      <c r="I439" s="1">
        <v>0</v>
      </c>
    </row>
    <row r="440" spans="1:10" ht="43.5" hidden="1" x14ac:dyDescent="0.35">
      <c r="A440" s="1" t="s">
        <v>133</v>
      </c>
      <c r="B440" s="1" t="s">
        <v>131</v>
      </c>
      <c r="C440" s="1" t="s">
        <v>132</v>
      </c>
      <c r="D440" s="1" t="s">
        <v>507</v>
      </c>
      <c r="E440" s="2" t="str">
        <f>_xlfn.XLOOKUP(D440,Groups!J:J,Groups!C:C)</f>
        <v>CIS453_Group_16</v>
      </c>
      <c r="F440" s="1">
        <v>7</v>
      </c>
      <c r="G440" s="1" t="s">
        <v>385</v>
      </c>
      <c r="H440" s="1" t="s">
        <v>513</v>
      </c>
      <c r="I440" s="1">
        <v>0</v>
      </c>
    </row>
    <row r="441" spans="1:10" hidden="1" x14ac:dyDescent="0.35">
      <c r="A441" s="1" t="s">
        <v>133</v>
      </c>
      <c r="B441" s="1" t="s">
        <v>131</v>
      </c>
      <c r="C441" s="1" t="s">
        <v>132</v>
      </c>
      <c r="D441" s="1" t="s">
        <v>507</v>
      </c>
      <c r="E441" s="2" t="str">
        <f>_xlfn.XLOOKUP(D441,Groups!J:J,Groups!C:C)</f>
        <v>CIS453_Group_16</v>
      </c>
      <c r="G441" s="1" t="s">
        <v>386</v>
      </c>
    </row>
    <row r="442" spans="1:10" ht="43.5" hidden="1" x14ac:dyDescent="0.35">
      <c r="A442" s="1" t="s">
        <v>139</v>
      </c>
      <c r="B442" s="1" t="s">
        <v>137</v>
      </c>
      <c r="C442" s="1" t="s">
        <v>138</v>
      </c>
      <c r="D442" s="1" t="s">
        <v>454</v>
      </c>
      <c r="E442" s="5" t="str">
        <f>_xlfn.XLOOKUP(D442,Groups!J:J,Groups!C:C)</f>
        <v>CIS453_Group_17</v>
      </c>
      <c r="F442" s="1">
        <v>1</v>
      </c>
      <c r="G442" s="1" t="s">
        <v>378</v>
      </c>
      <c r="H442" s="1" t="b">
        <v>1</v>
      </c>
      <c r="I442" s="1">
        <v>1</v>
      </c>
      <c r="J442" s="1">
        <v>0</v>
      </c>
    </row>
    <row r="443" spans="1:10" ht="29" hidden="1" x14ac:dyDescent="0.35">
      <c r="A443" s="1" t="s">
        <v>139</v>
      </c>
      <c r="B443" s="1" t="s">
        <v>137</v>
      </c>
      <c r="C443" s="1" t="s">
        <v>138</v>
      </c>
      <c r="D443" s="1" t="s">
        <v>454</v>
      </c>
      <c r="E443" s="5" t="str">
        <f>_xlfn.XLOOKUP(D443,Groups!J:J,Groups!C:C)</f>
        <v>CIS453_Group_17</v>
      </c>
      <c r="F443" s="1">
        <v>2</v>
      </c>
      <c r="G443" s="1" t="s">
        <v>379</v>
      </c>
      <c r="H443" s="1" t="s">
        <v>380</v>
      </c>
      <c r="I443" s="1">
        <v>0</v>
      </c>
    </row>
    <row r="444" spans="1:10" ht="29" hidden="1" x14ac:dyDescent="0.35">
      <c r="A444" s="1" t="s">
        <v>139</v>
      </c>
      <c r="B444" s="1" t="s">
        <v>137</v>
      </c>
      <c r="C444" s="1" t="s">
        <v>138</v>
      </c>
      <c r="D444" s="1" t="s">
        <v>454</v>
      </c>
      <c r="E444" s="5" t="str">
        <f>_xlfn.XLOOKUP(D444,Groups!J:J,Groups!C:C)</f>
        <v>CIS453_Group_17</v>
      </c>
      <c r="F444" s="1">
        <v>3</v>
      </c>
      <c r="G444" s="1" t="s">
        <v>381</v>
      </c>
      <c r="H444" s="1" t="s">
        <v>380</v>
      </c>
      <c r="I444" s="1">
        <v>0</v>
      </c>
    </row>
    <row r="445" spans="1:10" ht="43.5" hidden="1" x14ac:dyDescent="0.35">
      <c r="A445" s="1" t="s">
        <v>139</v>
      </c>
      <c r="B445" s="1" t="s">
        <v>137</v>
      </c>
      <c r="C445" s="1" t="s">
        <v>138</v>
      </c>
      <c r="D445" s="1" t="s">
        <v>454</v>
      </c>
      <c r="E445" s="5" t="str">
        <f>_xlfn.XLOOKUP(D445,Groups!J:J,Groups!C:C)</f>
        <v>CIS453_Group_17</v>
      </c>
      <c r="F445" s="1">
        <v>4</v>
      </c>
      <c r="G445" s="1" t="s">
        <v>382</v>
      </c>
      <c r="H445" s="1" t="s">
        <v>380</v>
      </c>
      <c r="I445" s="1">
        <v>0</v>
      </c>
    </row>
    <row r="446" spans="1:10" ht="43.5" hidden="1" x14ac:dyDescent="0.35">
      <c r="A446" s="1" t="s">
        <v>139</v>
      </c>
      <c r="B446" s="1" t="s">
        <v>137</v>
      </c>
      <c r="C446" s="1" t="s">
        <v>138</v>
      </c>
      <c r="D446" s="1" t="s">
        <v>454</v>
      </c>
      <c r="E446" s="5" t="str">
        <f>_xlfn.XLOOKUP(D446,Groups!J:J,Groups!C:C)</f>
        <v>CIS453_Group_17</v>
      </c>
      <c r="F446" s="1">
        <v>5</v>
      </c>
      <c r="G446" s="1" t="s">
        <v>383</v>
      </c>
      <c r="H446" s="1" t="s">
        <v>380</v>
      </c>
      <c r="I446" s="1">
        <v>0</v>
      </c>
    </row>
    <row r="447" spans="1:10" ht="43.5" hidden="1" x14ac:dyDescent="0.35">
      <c r="A447" s="1" t="s">
        <v>139</v>
      </c>
      <c r="B447" s="1" t="s">
        <v>137</v>
      </c>
      <c r="C447" s="1" t="s">
        <v>138</v>
      </c>
      <c r="D447" s="1" t="s">
        <v>454</v>
      </c>
      <c r="E447" s="5" t="str">
        <f>_xlfn.XLOOKUP(D447,Groups!J:J,Groups!C:C)</f>
        <v>CIS453_Group_17</v>
      </c>
      <c r="F447" s="1">
        <v>6</v>
      </c>
      <c r="G447" s="1" t="s">
        <v>384</v>
      </c>
      <c r="H447" s="1" t="s">
        <v>380</v>
      </c>
      <c r="I447" s="1">
        <v>0</v>
      </c>
    </row>
    <row r="448" spans="1:10" hidden="1" x14ac:dyDescent="0.35">
      <c r="A448" s="1" t="s">
        <v>139</v>
      </c>
      <c r="B448" s="1" t="s">
        <v>137</v>
      </c>
      <c r="C448" s="1" t="s">
        <v>138</v>
      </c>
      <c r="D448" s="1" t="s">
        <v>454</v>
      </c>
      <c r="E448" s="5" t="str">
        <f>_xlfn.XLOOKUP(D448,Groups!J:J,Groups!C:C)</f>
        <v>CIS453_Group_17</v>
      </c>
      <c r="F448" s="1">
        <v>7</v>
      </c>
      <c r="G448" s="1" t="s">
        <v>385</v>
      </c>
      <c r="H448" s="1" t="s">
        <v>455</v>
      </c>
      <c r="I448" s="1">
        <v>0</v>
      </c>
    </row>
    <row r="449" spans="1:10" hidden="1" x14ac:dyDescent="0.35">
      <c r="A449" s="1" t="s">
        <v>139</v>
      </c>
      <c r="B449" s="1" t="s">
        <v>137</v>
      </c>
      <c r="C449" s="1" t="s">
        <v>138</v>
      </c>
      <c r="D449" s="1" t="s">
        <v>454</v>
      </c>
      <c r="E449" s="5" t="str">
        <f>_xlfn.XLOOKUP(D449,Groups!J:J,Groups!C:C)</f>
        <v>CIS453_Group_17</v>
      </c>
      <c r="G449" s="1" t="s">
        <v>386</v>
      </c>
    </row>
    <row r="450" spans="1:10" ht="43.5" hidden="1" x14ac:dyDescent="0.35">
      <c r="A450" s="1" t="s">
        <v>160</v>
      </c>
      <c r="B450" s="1" t="s">
        <v>158</v>
      </c>
      <c r="C450" s="1" t="s">
        <v>159</v>
      </c>
      <c r="D450" s="1" t="s">
        <v>488</v>
      </c>
      <c r="E450" s="5" t="str">
        <f>_xlfn.XLOOKUP(D450,Groups!J:J,Groups!C:C)</f>
        <v>CIS453_Group_17</v>
      </c>
      <c r="F450" s="1">
        <v>1</v>
      </c>
      <c r="G450" s="1" t="s">
        <v>378</v>
      </c>
      <c r="H450" s="1" t="b">
        <v>0</v>
      </c>
      <c r="I450" s="1">
        <v>1</v>
      </c>
      <c r="J450" s="1">
        <v>1</v>
      </c>
    </row>
    <row r="451" spans="1:10" ht="29" hidden="1" x14ac:dyDescent="0.35">
      <c r="A451" s="1" t="s">
        <v>160</v>
      </c>
      <c r="B451" s="1" t="s">
        <v>158</v>
      </c>
      <c r="C451" s="1" t="s">
        <v>159</v>
      </c>
      <c r="D451" s="1" t="s">
        <v>488</v>
      </c>
      <c r="E451" s="5" t="str">
        <f>_xlfn.XLOOKUP(D451,Groups!J:J,Groups!C:C)</f>
        <v>CIS453_Group_17</v>
      </c>
      <c r="F451" s="1">
        <v>2</v>
      </c>
      <c r="G451" s="1" t="s">
        <v>379</v>
      </c>
      <c r="H451" s="1" t="s">
        <v>489</v>
      </c>
      <c r="I451" s="1">
        <v>0</v>
      </c>
    </row>
    <row r="452" spans="1:10" ht="29" hidden="1" x14ac:dyDescent="0.35">
      <c r="A452" s="1" t="s">
        <v>160</v>
      </c>
      <c r="B452" s="1" t="s">
        <v>158</v>
      </c>
      <c r="C452" s="1" t="s">
        <v>159</v>
      </c>
      <c r="D452" s="1" t="s">
        <v>488</v>
      </c>
      <c r="E452" s="5" t="str">
        <f>_xlfn.XLOOKUP(D452,Groups!J:J,Groups!C:C)</f>
        <v>CIS453_Group_17</v>
      </c>
      <c r="F452" s="1">
        <v>3</v>
      </c>
      <c r="G452" s="1" t="s">
        <v>381</v>
      </c>
      <c r="H452" s="1" t="s">
        <v>490</v>
      </c>
      <c r="I452" s="1">
        <v>0</v>
      </c>
    </row>
    <row r="453" spans="1:10" ht="43.5" hidden="1" x14ac:dyDescent="0.35">
      <c r="A453" s="1" t="s">
        <v>160</v>
      </c>
      <c r="B453" s="1" t="s">
        <v>158</v>
      </c>
      <c r="C453" s="1" t="s">
        <v>159</v>
      </c>
      <c r="D453" s="1" t="s">
        <v>488</v>
      </c>
      <c r="E453" s="5" t="str">
        <f>_xlfn.XLOOKUP(D453,Groups!J:J,Groups!C:C)</f>
        <v>CIS453_Group_17</v>
      </c>
      <c r="F453" s="1">
        <v>4</v>
      </c>
      <c r="G453" s="1" t="s">
        <v>382</v>
      </c>
      <c r="H453" s="1" t="s">
        <v>491</v>
      </c>
      <c r="I453" s="1">
        <v>0</v>
      </c>
    </row>
    <row r="454" spans="1:10" ht="43.5" hidden="1" x14ac:dyDescent="0.35">
      <c r="A454" s="1" t="s">
        <v>160</v>
      </c>
      <c r="B454" s="1" t="s">
        <v>158</v>
      </c>
      <c r="C454" s="1" t="s">
        <v>159</v>
      </c>
      <c r="D454" s="1" t="s">
        <v>488</v>
      </c>
      <c r="E454" s="5" t="str">
        <f>_xlfn.XLOOKUP(D454,Groups!J:J,Groups!C:C)</f>
        <v>CIS453_Group_17</v>
      </c>
      <c r="F454" s="1">
        <v>5</v>
      </c>
      <c r="G454" s="1" t="s">
        <v>383</v>
      </c>
      <c r="H454" s="1" t="s">
        <v>492</v>
      </c>
      <c r="I454" s="1">
        <v>0</v>
      </c>
    </row>
    <row r="455" spans="1:10" ht="43.5" hidden="1" x14ac:dyDescent="0.35">
      <c r="A455" s="1" t="s">
        <v>160</v>
      </c>
      <c r="B455" s="1" t="s">
        <v>158</v>
      </c>
      <c r="C455" s="1" t="s">
        <v>159</v>
      </c>
      <c r="D455" s="1" t="s">
        <v>488</v>
      </c>
      <c r="E455" s="5" t="str">
        <f>_xlfn.XLOOKUP(D455,Groups!J:J,Groups!C:C)</f>
        <v>CIS453_Group_17</v>
      </c>
      <c r="F455" s="1">
        <v>6</v>
      </c>
      <c r="G455" s="1" t="s">
        <v>384</v>
      </c>
      <c r="H455" s="1" t="s">
        <v>493</v>
      </c>
      <c r="I455" s="1">
        <v>0</v>
      </c>
    </row>
    <row r="456" spans="1:10" ht="29" hidden="1" x14ac:dyDescent="0.35">
      <c r="A456" s="1" t="s">
        <v>160</v>
      </c>
      <c r="B456" s="1" t="s">
        <v>158</v>
      </c>
      <c r="C456" s="1" t="s">
        <v>159</v>
      </c>
      <c r="D456" s="1" t="s">
        <v>488</v>
      </c>
      <c r="E456" s="5" t="str">
        <f>_xlfn.XLOOKUP(D456,Groups!J:J,Groups!C:C)</f>
        <v>CIS453_Group_17</v>
      </c>
      <c r="F456" s="1">
        <v>7</v>
      </c>
      <c r="G456" s="1" t="s">
        <v>385</v>
      </c>
      <c r="H456" s="1" t="s">
        <v>494</v>
      </c>
      <c r="I456" s="1">
        <v>0</v>
      </c>
    </row>
    <row r="457" spans="1:10" hidden="1" x14ac:dyDescent="0.35">
      <c r="A457" s="1" t="s">
        <v>160</v>
      </c>
      <c r="B457" s="1" t="s">
        <v>158</v>
      </c>
      <c r="C457" s="1" t="s">
        <v>159</v>
      </c>
      <c r="D457" s="1" t="s">
        <v>488</v>
      </c>
      <c r="E457" s="5" t="str">
        <f>_xlfn.XLOOKUP(D457,Groups!J:J,Groups!C:C)</f>
        <v>CIS453_Group_17</v>
      </c>
      <c r="G457" s="1" t="s">
        <v>386</v>
      </c>
    </row>
    <row r="458" spans="1:10" ht="43.5" hidden="1" x14ac:dyDescent="0.35">
      <c r="A458" s="1" t="s">
        <v>188</v>
      </c>
      <c r="B458" s="1" t="s">
        <v>186</v>
      </c>
      <c r="C458" s="1" t="s">
        <v>187</v>
      </c>
      <c r="D458" s="1" t="s">
        <v>501</v>
      </c>
      <c r="E458" s="5" t="str">
        <f>_xlfn.XLOOKUP(D458,Groups!J:J,Groups!C:C)</f>
        <v>CIS453_Group_17</v>
      </c>
      <c r="F458" s="1">
        <v>1</v>
      </c>
      <c r="G458" s="1" t="s">
        <v>378</v>
      </c>
      <c r="H458" s="1" t="b">
        <v>1</v>
      </c>
      <c r="I458" s="1">
        <v>1</v>
      </c>
      <c r="J458" s="1">
        <v>0</v>
      </c>
    </row>
    <row r="459" spans="1:10" ht="29" hidden="1" x14ac:dyDescent="0.35">
      <c r="A459" s="1" t="s">
        <v>188</v>
      </c>
      <c r="B459" s="1" t="s">
        <v>186</v>
      </c>
      <c r="C459" s="1" t="s">
        <v>187</v>
      </c>
      <c r="D459" s="1" t="s">
        <v>501</v>
      </c>
      <c r="E459" s="5" t="str">
        <f>_xlfn.XLOOKUP(D459,Groups!J:J,Groups!C:C)</f>
        <v>CIS453_Group_17</v>
      </c>
      <c r="F459" s="1">
        <v>2</v>
      </c>
      <c r="G459" s="1" t="s">
        <v>379</v>
      </c>
      <c r="H459" s="1" t="s">
        <v>380</v>
      </c>
      <c r="I459" s="1">
        <v>0</v>
      </c>
    </row>
    <row r="460" spans="1:10" ht="29" hidden="1" x14ac:dyDescent="0.35">
      <c r="A460" s="1" t="s">
        <v>188</v>
      </c>
      <c r="B460" s="1" t="s">
        <v>186</v>
      </c>
      <c r="C460" s="1" t="s">
        <v>187</v>
      </c>
      <c r="D460" s="1" t="s">
        <v>501</v>
      </c>
      <c r="E460" s="5" t="str">
        <f>_xlfn.XLOOKUP(D460,Groups!J:J,Groups!C:C)</f>
        <v>CIS453_Group_17</v>
      </c>
      <c r="F460" s="1">
        <v>3</v>
      </c>
      <c r="G460" s="1" t="s">
        <v>381</v>
      </c>
      <c r="H460" s="1" t="s">
        <v>380</v>
      </c>
      <c r="I460" s="1">
        <v>0</v>
      </c>
    </row>
    <row r="461" spans="1:10" ht="43.5" hidden="1" x14ac:dyDescent="0.35">
      <c r="A461" s="1" t="s">
        <v>188</v>
      </c>
      <c r="B461" s="1" t="s">
        <v>186</v>
      </c>
      <c r="C461" s="1" t="s">
        <v>187</v>
      </c>
      <c r="D461" s="1" t="s">
        <v>501</v>
      </c>
      <c r="E461" s="5" t="str">
        <f>_xlfn.XLOOKUP(D461,Groups!J:J,Groups!C:C)</f>
        <v>CIS453_Group_17</v>
      </c>
      <c r="F461" s="1">
        <v>4</v>
      </c>
      <c r="G461" s="1" t="s">
        <v>382</v>
      </c>
      <c r="H461" s="1" t="s">
        <v>380</v>
      </c>
      <c r="I461" s="1">
        <v>0</v>
      </c>
    </row>
    <row r="462" spans="1:10" ht="43.5" hidden="1" x14ac:dyDescent="0.35">
      <c r="A462" s="1" t="s">
        <v>188</v>
      </c>
      <c r="B462" s="1" t="s">
        <v>186</v>
      </c>
      <c r="C462" s="1" t="s">
        <v>187</v>
      </c>
      <c r="D462" s="1" t="s">
        <v>501</v>
      </c>
      <c r="E462" s="5" t="str">
        <f>_xlfn.XLOOKUP(D462,Groups!J:J,Groups!C:C)</f>
        <v>CIS453_Group_17</v>
      </c>
      <c r="F462" s="1">
        <v>5</v>
      </c>
      <c r="G462" s="1" t="s">
        <v>383</v>
      </c>
      <c r="H462" s="1" t="s">
        <v>380</v>
      </c>
      <c r="I462" s="1">
        <v>0</v>
      </c>
    </row>
    <row r="463" spans="1:10" ht="43.5" hidden="1" x14ac:dyDescent="0.35">
      <c r="A463" s="1" t="s">
        <v>188</v>
      </c>
      <c r="B463" s="1" t="s">
        <v>186</v>
      </c>
      <c r="C463" s="1" t="s">
        <v>187</v>
      </c>
      <c r="D463" s="1" t="s">
        <v>501</v>
      </c>
      <c r="E463" s="5" t="str">
        <f>_xlfn.XLOOKUP(D463,Groups!J:J,Groups!C:C)</f>
        <v>CIS453_Group_17</v>
      </c>
      <c r="F463" s="1">
        <v>6</v>
      </c>
      <c r="G463" s="1" t="s">
        <v>384</v>
      </c>
      <c r="H463" s="1" t="s">
        <v>380</v>
      </c>
      <c r="I463" s="1">
        <v>0</v>
      </c>
    </row>
    <row r="464" spans="1:10" hidden="1" x14ac:dyDescent="0.35">
      <c r="A464" s="1" t="s">
        <v>188</v>
      </c>
      <c r="B464" s="1" t="s">
        <v>186</v>
      </c>
      <c r="C464" s="1" t="s">
        <v>187</v>
      </c>
      <c r="D464" s="1" t="s">
        <v>501</v>
      </c>
      <c r="E464" s="5" t="str">
        <f>_xlfn.XLOOKUP(D464,Groups!J:J,Groups!C:C)</f>
        <v>CIS453_Group_17</v>
      </c>
      <c r="F464" s="1">
        <v>7</v>
      </c>
      <c r="G464" s="1" t="s">
        <v>385</v>
      </c>
      <c r="H464" s="1" t="s">
        <v>502</v>
      </c>
      <c r="I464" s="1">
        <v>0</v>
      </c>
    </row>
    <row r="465" spans="1:12" hidden="1" x14ac:dyDescent="0.35">
      <c r="A465" s="1" t="s">
        <v>188</v>
      </c>
      <c r="B465" s="1" t="s">
        <v>186</v>
      </c>
      <c r="C465" s="1" t="s">
        <v>187</v>
      </c>
      <c r="D465" s="1" t="s">
        <v>501</v>
      </c>
      <c r="E465" s="5" t="str">
        <f>_xlfn.XLOOKUP(D465,Groups!J:J,Groups!C:C)</f>
        <v>CIS453_Group_17</v>
      </c>
      <c r="G465" s="1" t="s">
        <v>386</v>
      </c>
    </row>
    <row r="466" spans="1:12" ht="29" hidden="1" x14ac:dyDescent="0.35">
      <c r="A466" s="1" t="s">
        <v>2</v>
      </c>
      <c r="B466" s="1" t="s">
        <v>0</v>
      </c>
      <c r="C466" s="1" t="s">
        <v>1</v>
      </c>
      <c r="D466" s="1" t="s">
        <v>369</v>
      </c>
      <c r="E466" s="1" t="s">
        <v>599</v>
      </c>
      <c r="F466" s="1" t="s">
        <v>370</v>
      </c>
      <c r="G466" s="1" t="s">
        <v>371</v>
      </c>
      <c r="H466" s="1" t="s">
        <v>372</v>
      </c>
      <c r="I466" s="1" t="s">
        <v>373</v>
      </c>
      <c r="J466" s="1" t="s">
        <v>374</v>
      </c>
      <c r="K466" s="1" t="s">
        <v>375</v>
      </c>
      <c r="L466" s="1" t="s">
        <v>376</v>
      </c>
    </row>
    <row r="469" spans="1:12" x14ac:dyDescent="0.35">
      <c r="A469" s="1" t="s">
        <v>600</v>
      </c>
    </row>
    <row r="471" spans="1:12" x14ac:dyDescent="0.35">
      <c r="A471" t="s">
        <v>601</v>
      </c>
    </row>
  </sheetData>
  <autoFilter ref="A1:L466" xr:uid="{98AEB682-2593-4D1C-97AE-E611284E9998}">
    <filterColumn colId="4">
      <filters>
        <filter val="CIS453_Group_11"/>
      </filters>
    </filterColumn>
    <sortState xmlns:xlrd2="http://schemas.microsoft.com/office/spreadsheetml/2017/richdata2" ref="A2:L466">
      <sortCondition ref="E1:E466"/>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C989F-7652-4260-8AB3-A670B00C7686}">
  <dimension ref="B2:J65"/>
  <sheetViews>
    <sheetView topLeftCell="A2" workbookViewId="0">
      <selection activeCell="M47" sqref="M47"/>
    </sheetView>
  </sheetViews>
  <sheetFormatPr defaultColWidth="37.26953125" defaultRowHeight="14.5" x14ac:dyDescent="0.35"/>
  <cols>
    <col min="1" max="1" width="13.1796875" customWidth="1"/>
    <col min="3" max="3" width="26.81640625" customWidth="1"/>
  </cols>
  <sheetData>
    <row r="2" spans="2:10" x14ac:dyDescent="0.35">
      <c r="C2" t="s">
        <v>515</v>
      </c>
      <c r="D2" t="s">
        <v>206</v>
      </c>
      <c r="F2" t="s">
        <v>1</v>
      </c>
      <c r="G2" t="s">
        <v>0</v>
      </c>
      <c r="H2" t="s">
        <v>516</v>
      </c>
      <c r="I2" t="s">
        <v>517</v>
      </c>
      <c r="J2" t="s">
        <v>369</v>
      </c>
    </row>
    <row r="3" spans="2:10" x14ac:dyDescent="0.35">
      <c r="B3" t="s">
        <v>518</v>
      </c>
      <c r="C3" t="s">
        <v>519</v>
      </c>
      <c r="D3">
        <v>209368372</v>
      </c>
      <c r="F3" t="s">
        <v>170</v>
      </c>
      <c r="G3" t="s">
        <v>169</v>
      </c>
      <c r="H3" t="str">
        <f>CONCATENATE(G3,",",F3)</f>
        <v>S,Mallika</v>
      </c>
      <c r="I3" t="s">
        <v>520</v>
      </c>
      <c r="J3" t="str">
        <f>CONCATENATE(F3," ",G3)</f>
        <v>Mallika S</v>
      </c>
    </row>
    <row r="4" spans="2:10" x14ac:dyDescent="0.35">
      <c r="B4" t="s">
        <v>521</v>
      </c>
      <c r="C4" t="s">
        <v>519</v>
      </c>
      <c r="D4">
        <v>336295204</v>
      </c>
      <c r="F4" t="s">
        <v>117</v>
      </c>
      <c r="G4" t="s">
        <v>116</v>
      </c>
      <c r="H4" t="str">
        <f t="shared" ref="H4:H65" si="0">CONCATENATE(G4,",",F4)</f>
        <v>Hassan,Alisha</v>
      </c>
      <c r="I4" t="s">
        <v>520</v>
      </c>
      <c r="J4" t="str">
        <f t="shared" ref="J4:J65" si="1">CONCATENATE(F4," ",G4)</f>
        <v>Alisha Hassan</v>
      </c>
    </row>
    <row r="5" spans="2:10" x14ac:dyDescent="0.35">
      <c r="B5" t="s">
        <v>522</v>
      </c>
      <c r="C5" t="s">
        <v>519</v>
      </c>
      <c r="D5">
        <v>460457373</v>
      </c>
      <c r="F5" t="s">
        <v>201</v>
      </c>
      <c r="G5" t="s">
        <v>200</v>
      </c>
      <c r="H5" t="str">
        <f t="shared" si="0"/>
        <v>Yokoo,Naomi</v>
      </c>
      <c r="I5" t="s">
        <v>520</v>
      </c>
      <c r="J5" t="str">
        <f t="shared" si="1"/>
        <v>Naomi Yokoo</v>
      </c>
    </row>
    <row r="6" spans="2:10" x14ac:dyDescent="0.35">
      <c r="B6" t="s">
        <v>523</v>
      </c>
      <c r="C6" t="s">
        <v>524</v>
      </c>
      <c r="D6">
        <v>698773362</v>
      </c>
      <c r="F6" t="s">
        <v>198</v>
      </c>
      <c r="G6" t="s">
        <v>197</v>
      </c>
      <c r="H6" t="str">
        <f t="shared" si="0"/>
        <v>Whelan,Daniel</v>
      </c>
      <c r="I6" t="s">
        <v>520</v>
      </c>
      <c r="J6" t="str">
        <f t="shared" si="1"/>
        <v>Daniel Whelan</v>
      </c>
    </row>
    <row r="7" spans="2:10" x14ac:dyDescent="0.35">
      <c r="B7" t="s">
        <v>525</v>
      </c>
      <c r="C7" t="s">
        <v>524</v>
      </c>
      <c r="D7">
        <v>982926904</v>
      </c>
      <c r="F7" t="s">
        <v>195</v>
      </c>
      <c r="G7" t="s">
        <v>194</v>
      </c>
      <c r="H7" t="str">
        <f t="shared" si="0"/>
        <v>Weir,Samantha</v>
      </c>
      <c r="I7" t="s">
        <v>520</v>
      </c>
      <c r="J7" t="str">
        <f t="shared" si="1"/>
        <v>Samantha Weir</v>
      </c>
    </row>
    <row r="8" spans="2:10" x14ac:dyDescent="0.35">
      <c r="B8" t="s">
        <v>526</v>
      </c>
      <c r="C8" t="s">
        <v>524</v>
      </c>
      <c r="D8">
        <v>402771628</v>
      </c>
      <c r="F8" t="s">
        <v>175</v>
      </c>
      <c r="G8" t="s">
        <v>174</v>
      </c>
      <c r="H8" t="str">
        <f t="shared" si="0"/>
        <v>Sundaresan,Nandini</v>
      </c>
      <c r="I8" t="s">
        <v>520</v>
      </c>
      <c r="J8" t="str">
        <f t="shared" si="1"/>
        <v>Nandini Sundaresan</v>
      </c>
    </row>
    <row r="9" spans="2:10" x14ac:dyDescent="0.35">
      <c r="B9" t="s">
        <v>527</v>
      </c>
      <c r="C9" t="s">
        <v>524</v>
      </c>
      <c r="D9">
        <v>286964037</v>
      </c>
      <c r="F9" t="s">
        <v>91</v>
      </c>
      <c r="G9" t="s">
        <v>90</v>
      </c>
      <c r="H9" t="str">
        <f t="shared" si="0"/>
        <v>Evans-Cole,Spencer</v>
      </c>
      <c r="I9" t="s">
        <v>520</v>
      </c>
      <c r="J9" t="str">
        <f t="shared" si="1"/>
        <v>Spencer Evans-Cole</v>
      </c>
    </row>
    <row r="10" spans="2:10" x14ac:dyDescent="0.35">
      <c r="B10" t="s">
        <v>528</v>
      </c>
      <c r="C10" t="s">
        <v>529</v>
      </c>
      <c r="D10">
        <v>875013833</v>
      </c>
      <c r="F10" t="s">
        <v>82</v>
      </c>
      <c r="G10" t="s">
        <v>81</v>
      </c>
      <c r="H10" t="str">
        <f t="shared" si="0"/>
        <v>Dennen,Leon</v>
      </c>
      <c r="I10" t="s">
        <v>520</v>
      </c>
      <c r="J10" t="str">
        <f t="shared" si="1"/>
        <v>Leon Dennen</v>
      </c>
    </row>
    <row r="11" spans="2:10" x14ac:dyDescent="0.35">
      <c r="B11" t="s">
        <v>530</v>
      </c>
      <c r="C11" t="s">
        <v>529</v>
      </c>
      <c r="D11">
        <v>591376330</v>
      </c>
      <c r="F11" t="s">
        <v>126</v>
      </c>
      <c r="G11" t="s">
        <v>125</v>
      </c>
      <c r="H11" t="str">
        <f t="shared" si="0"/>
        <v>Hollensworth-Wooten,Isaiah</v>
      </c>
      <c r="I11" t="s">
        <v>520</v>
      </c>
      <c r="J11" t="str">
        <f t="shared" si="1"/>
        <v>Isaiah Hollensworth-Wooten</v>
      </c>
    </row>
    <row r="12" spans="2:10" x14ac:dyDescent="0.35">
      <c r="B12" t="s">
        <v>531</v>
      </c>
      <c r="C12" t="s">
        <v>529</v>
      </c>
      <c r="D12">
        <v>786978926</v>
      </c>
      <c r="F12" t="s">
        <v>167</v>
      </c>
      <c r="G12" t="s">
        <v>166</v>
      </c>
      <c r="H12" t="str">
        <f t="shared" si="0"/>
        <v>Rakotoarivony,David</v>
      </c>
      <c r="I12" t="s">
        <v>520</v>
      </c>
      <c r="J12" t="str">
        <f t="shared" si="1"/>
        <v>David Rakotoarivony</v>
      </c>
    </row>
    <row r="13" spans="2:10" x14ac:dyDescent="0.35">
      <c r="B13" t="s">
        <v>532</v>
      </c>
      <c r="C13" t="s">
        <v>529</v>
      </c>
      <c r="D13">
        <v>904457619</v>
      </c>
      <c r="F13" t="s">
        <v>156</v>
      </c>
      <c r="G13" t="s">
        <v>155</v>
      </c>
      <c r="H13" t="str">
        <f t="shared" si="0"/>
        <v>Olajobi,Dominion</v>
      </c>
      <c r="I13" t="s">
        <v>520</v>
      </c>
      <c r="J13" t="str">
        <f t="shared" si="1"/>
        <v>Dominion Olajobi</v>
      </c>
    </row>
    <row r="14" spans="2:10" x14ac:dyDescent="0.35">
      <c r="B14" t="s">
        <v>533</v>
      </c>
      <c r="C14" t="s">
        <v>534</v>
      </c>
      <c r="D14">
        <v>461114968</v>
      </c>
      <c r="F14" t="s">
        <v>77</v>
      </c>
      <c r="G14" t="s">
        <v>76</v>
      </c>
      <c r="H14" t="str">
        <f t="shared" si="0"/>
        <v>Daubert,Philippe</v>
      </c>
      <c r="I14" t="s">
        <v>520</v>
      </c>
      <c r="J14" t="str">
        <f t="shared" si="1"/>
        <v>Philippe Daubert</v>
      </c>
    </row>
    <row r="15" spans="2:10" x14ac:dyDescent="0.35">
      <c r="B15" t="s">
        <v>535</v>
      </c>
      <c r="C15" t="s">
        <v>534</v>
      </c>
      <c r="D15">
        <v>454980140</v>
      </c>
      <c r="F15" t="s">
        <v>114</v>
      </c>
      <c r="G15" t="s">
        <v>113</v>
      </c>
      <c r="H15" t="str">
        <f t="shared" si="0"/>
        <v>Hai,Alexander</v>
      </c>
      <c r="I15" t="s">
        <v>520</v>
      </c>
      <c r="J15" t="str">
        <f t="shared" si="1"/>
        <v>Alexander Hai</v>
      </c>
    </row>
    <row r="16" spans="2:10" x14ac:dyDescent="0.35">
      <c r="B16" t="s">
        <v>536</v>
      </c>
      <c r="C16" t="s">
        <v>534</v>
      </c>
      <c r="D16">
        <v>963597173</v>
      </c>
      <c r="F16" t="s">
        <v>135</v>
      </c>
      <c r="G16" t="s">
        <v>134</v>
      </c>
      <c r="H16" t="str">
        <f t="shared" si="0"/>
        <v>Ivkovic,Aleksa</v>
      </c>
      <c r="I16" t="s">
        <v>520</v>
      </c>
      <c r="J16" t="str">
        <f t="shared" si="1"/>
        <v>Aleksa Ivkovic</v>
      </c>
    </row>
    <row r="17" spans="2:10" x14ac:dyDescent="0.35">
      <c r="B17" t="s">
        <v>537</v>
      </c>
      <c r="C17" t="s">
        <v>534</v>
      </c>
      <c r="D17">
        <v>277109266</v>
      </c>
      <c r="F17" t="s">
        <v>190</v>
      </c>
      <c r="G17" t="s">
        <v>189</v>
      </c>
      <c r="H17" t="str">
        <f t="shared" si="0"/>
        <v>Villegas Taillefer,Cesar</v>
      </c>
      <c r="I17" t="s">
        <v>520</v>
      </c>
      <c r="J17" t="str">
        <f t="shared" si="1"/>
        <v>Cesar Villegas Taillefer</v>
      </c>
    </row>
    <row r="18" spans="2:10" x14ac:dyDescent="0.35">
      <c r="B18" t="s">
        <v>538</v>
      </c>
      <c r="C18" t="s">
        <v>539</v>
      </c>
      <c r="D18">
        <v>553687595</v>
      </c>
      <c r="F18" t="s">
        <v>181</v>
      </c>
      <c r="G18" t="s">
        <v>180</v>
      </c>
      <c r="H18" t="str">
        <f t="shared" si="0"/>
        <v>Thongchanh,Timasco</v>
      </c>
      <c r="I18" t="s">
        <v>520</v>
      </c>
      <c r="J18" t="str">
        <f t="shared" si="1"/>
        <v>Timasco Thongchanh</v>
      </c>
    </row>
    <row r="19" spans="2:10" x14ac:dyDescent="0.35">
      <c r="B19" t="s">
        <v>540</v>
      </c>
      <c r="C19" t="s">
        <v>539</v>
      </c>
      <c r="D19">
        <v>233635297</v>
      </c>
      <c r="F19" t="s">
        <v>105</v>
      </c>
      <c r="G19" t="s">
        <v>102</v>
      </c>
      <c r="H19" t="str">
        <f t="shared" si="0"/>
        <v>Gonzalez,Meagan</v>
      </c>
      <c r="I19" t="s">
        <v>520</v>
      </c>
      <c r="J19" t="str">
        <f t="shared" si="1"/>
        <v>Meagan Gonzalez</v>
      </c>
    </row>
    <row r="20" spans="2:10" x14ac:dyDescent="0.35">
      <c r="B20" t="s">
        <v>541</v>
      </c>
      <c r="C20" t="s">
        <v>539</v>
      </c>
      <c r="D20">
        <v>973257027</v>
      </c>
      <c r="F20" t="s">
        <v>74</v>
      </c>
      <c r="G20" t="s">
        <v>73</v>
      </c>
      <c r="H20" t="str">
        <f t="shared" si="0"/>
        <v>Danso,Akosua</v>
      </c>
      <c r="I20" t="s">
        <v>520</v>
      </c>
      <c r="J20" t="str">
        <f t="shared" si="1"/>
        <v>Akosua Danso</v>
      </c>
    </row>
    <row r="21" spans="2:10" x14ac:dyDescent="0.35">
      <c r="B21" t="s">
        <v>542</v>
      </c>
      <c r="C21" t="s">
        <v>539</v>
      </c>
      <c r="D21">
        <v>713231171</v>
      </c>
      <c r="F21" t="s">
        <v>97</v>
      </c>
      <c r="G21" t="s">
        <v>96</v>
      </c>
      <c r="H21" t="str">
        <f t="shared" si="0"/>
        <v>Geiwitz,Kelly</v>
      </c>
      <c r="I21" t="s">
        <v>520</v>
      </c>
      <c r="J21" t="str">
        <f t="shared" si="1"/>
        <v>Kelly Geiwitz</v>
      </c>
    </row>
    <row r="22" spans="2:10" x14ac:dyDescent="0.35">
      <c r="B22" t="s">
        <v>543</v>
      </c>
      <c r="C22" t="s">
        <v>544</v>
      </c>
      <c r="D22">
        <v>363388593</v>
      </c>
      <c r="F22" t="s">
        <v>88</v>
      </c>
      <c r="G22" t="s">
        <v>87</v>
      </c>
      <c r="H22" t="str">
        <f t="shared" si="0"/>
        <v>Espina,Evan</v>
      </c>
      <c r="I22" t="s">
        <v>520</v>
      </c>
      <c r="J22" t="str">
        <f t="shared" si="1"/>
        <v>Evan Espina</v>
      </c>
    </row>
    <row r="23" spans="2:10" x14ac:dyDescent="0.35">
      <c r="B23" t="s">
        <v>545</v>
      </c>
      <c r="C23" t="s">
        <v>544</v>
      </c>
      <c r="D23">
        <v>403892996</v>
      </c>
      <c r="F23" t="s">
        <v>184</v>
      </c>
      <c r="G23" t="s">
        <v>183</v>
      </c>
      <c r="H23" t="str">
        <f t="shared" si="0"/>
        <v>Udedibia,Zimuzo</v>
      </c>
      <c r="I23" t="s">
        <v>520</v>
      </c>
      <c r="J23" t="str">
        <f t="shared" si="1"/>
        <v>Zimuzo Udedibia</v>
      </c>
    </row>
    <row r="24" spans="2:10" x14ac:dyDescent="0.35">
      <c r="B24" t="s">
        <v>546</v>
      </c>
      <c r="C24" t="s">
        <v>544</v>
      </c>
      <c r="D24">
        <v>812650207</v>
      </c>
      <c r="F24" t="s">
        <v>63</v>
      </c>
      <c r="G24" t="s">
        <v>62</v>
      </c>
      <c r="H24" t="str">
        <f t="shared" si="0"/>
        <v>Chopliani,Nicholas</v>
      </c>
      <c r="I24" t="s">
        <v>520</v>
      </c>
      <c r="J24" t="str">
        <f t="shared" si="1"/>
        <v>Nicholas Chopliani</v>
      </c>
    </row>
    <row r="25" spans="2:10" x14ac:dyDescent="0.35">
      <c r="B25" t="s">
        <v>547</v>
      </c>
      <c r="C25" t="s">
        <v>544</v>
      </c>
      <c r="D25">
        <v>383772164</v>
      </c>
      <c r="F25" t="s">
        <v>45</v>
      </c>
      <c r="G25" t="s">
        <v>71</v>
      </c>
      <c r="H25" t="str">
        <f t="shared" si="0"/>
        <v>Czarnecki,Nathan</v>
      </c>
      <c r="I25" t="s">
        <v>520</v>
      </c>
      <c r="J25" t="str">
        <f t="shared" si="1"/>
        <v>Nathan Czarnecki</v>
      </c>
    </row>
    <row r="26" spans="2:10" x14ac:dyDescent="0.35">
      <c r="B26" t="s">
        <v>548</v>
      </c>
      <c r="C26" t="s">
        <v>549</v>
      </c>
      <c r="D26">
        <v>308094612</v>
      </c>
      <c r="F26" t="s">
        <v>100</v>
      </c>
      <c r="G26" t="s">
        <v>99</v>
      </c>
      <c r="H26" t="str">
        <f t="shared" si="0"/>
        <v>Gharibian,Aren</v>
      </c>
      <c r="I26" t="s">
        <v>520</v>
      </c>
      <c r="J26" t="str">
        <f t="shared" si="1"/>
        <v>Aren Gharibian</v>
      </c>
    </row>
    <row r="27" spans="2:10" x14ac:dyDescent="0.35">
      <c r="B27" t="s">
        <v>550</v>
      </c>
      <c r="C27" t="s">
        <v>549</v>
      </c>
      <c r="D27">
        <v>361252686</v>
      </c>
      <c r="F27" t="s">
        <v>129</v>
      </c>
      <c r="G27" t="s">
        <v>128</v>
      </c>
      <c r="H27" t="str">
        <f t="shared" si="0"/>
        <v>Hung,Pui Yi Christine</v>
      </c>
      <c r="I27" t="s">
        <v>520</v>
      </c>
      <c r="J27" t="str">
        <f t="shared" si="1"/>
        <v>Pui Yi Christine Hung</v>
      </c>
    </row>
    <row r="28" spans="2:10" x14ac:dyDescent="0.35">
      <c r="B28" t="s">
        <v>551</v>
      </c>
      <c r="C28" t="s">
        <v>549</v>
      </c>
      <c r="D28">
        <v>353988955</v>
      </c>
      <c r="F28" t="s">
        <v>164</v>
      </c>
      <c r="G28" t="s">
        <v>163</v>
      </c>
      <c r="H28" t="str">
        <f t="shared" si="0"/>
        <v>Pradhan,Amlan</v>
      </c>
      <c r="I28" t="s">
        <v>520</v>
      </c>
      <c r="J28" t="str">
        <f t="shared" si="1"/>
        <v>Amlan Pradhan</v>
      </c>
    </row>
    <row r="29" spans="2:10" x14ac:dyDescent="0.35">
      <c r="B29" t="s">
        <v>552</v>
      </c>
      <c r="C29" t="s">
        <v>549</v>
      </c>
      <c r="D29">
        <v>668714884</v>
      </c>
      <c r="F29" t="s">
        <v>57</v>
      </c>
      <c r="G29" t="s">
        <v>56</v>
      </c>
      <c r="H29" t="str">
        <f t="shared" si="0"/>
        <v>Chen,Jialiang</v>
      </c>
      <c r="I29" t="s">
        <v>520</v>
      </c>
      <c r="J29" t="str">
        <f t="shared" si="1"/>
        <v>Jialiang Chen</v>
      </c>
    </row>
    <row r="30" spans="2:10" x14ac:dyDescent="0.35">
      <c r="B30" t="s">
        <v>553</v>
      </c>
      <c r="C30" t="s">
        <v>554</v>
      </c>
      <c r="D30">
        <v>503204815</v>
      </c>
      <c r="F30" t="s">
        <v>150</v>
      </c>
      <c r="G30" t="s">
        <v>149</v>
      </c>
      <c r="H30" t="str">
        <f t="shared" si="0"/>
        <v>Luo,Sophia</v>
      </c>
      <c r="I30" t="s">
        <v>520</v>
      </c>
      <c r="J30" t="str">
        <f t="shared" si="1"/>
        <v>Sophia Luo</v>
      </c>
    </row>
    <row r="31" spans="2:10" x14ac:dyDescent="0.35">
      <c r="B31" t="s">
        <v>555</v>
      </c>
      <c r="C31" t="s">
        <v>554</v>
      </c>
      <c r="D31">
        <v>835875847</v>
      </c>
      <c r="F31" t="s">
        <v>51</v>
      </c>
      <c r="G31" t="s">
        <v>50</v>
      </c>
      <c r="H31" t="str">
        <f t="shared" si="0"/>
        <v>Champagne Jr,Andrew</v>
      </c>
      <c r="I31" t="s">
        <v>520</v>
      </c>
      <c r="J31" t="str">
        <f t="shared" si="1"/>
        <v>Andrew Champagne Jr</v>
      </c>
    </row>
    <row r="32" spans="2:10" x14ac:dyDescent="0.35">
      <c r="B32" t="s">
        <v>556</v>
      </c>
      <c r="C32" t="s">
        <v>554</v>
      </c>
      <c r="D32">
        <v>790714515</v>
      </c>
      <c r="F32" t="s">
        <v>51</v>
      </c>
      <c r="G32" t="s">
        <v>172</v>
      </c>
      <c r="H32" t="str">
        <f t="shared" si="0"/>
        <v>Snow,Andrew</v>
      </c>
      <c r="I32" t="s">
        <v>520</v>
      </c>
      <c r="J32" t="str">
        <f t="shared" si="1"/>
        <v>Andrew Snow</v>
      </c>
    </row>
    <row r="33" spans="2:10" x14ac:dyDescent="0.35">
      <c r="B33" t="s">
        <v>557</v>
      </c>
      <c r="C33" t="s">
        <v>558</v>
      </c>
      <c r="D33">
        <v>991118899</v>
      </c>
      <c r="F33" t="s">
        <v>111</v>
      </c>
      <c r="G33" t="s">
        <v>110</v>
      </c>
      <c r="H33" t="str">
        <f t="shared" si="0"/>
        <v>Gory,Aicha</v>
      </c>
      <c r="I33" t="s">
        <v>520</v>
      </c>
      <c r="J33" t="str">
        <f t="shared" si="1"/>
        <v>Aicha Gory</v>
      </c>
    </row>
    <row r="34" spans="2:10" x14ac:dyDescent="0.35">
      <c r="B34" t="s">
        <v>559</v>
      </c>
      <c r="C34" t="s">
        <v>558</v>
      </c>
      <c r="D34">
        <v>228938454</v>
      </c>
      <c r="F34" t="s">
        <v>141</v>
      </c>
      <c r="G34" t="s">
        <v>140</v>
      </c>
      <c r="H34" t="str">
        <f t="shared" si="0"/>
        <v>Laylor,Kyle</v>
      </c>
      <c r="I34" t="s">
        <v>520</v>
      </c>
      <c r="J34" t="str">
        <f t="shared" si="1"/>
        <v>Kyle Laylor</v>
      </c>
    </row>
    <row r="35" spans="2:10" x14ac:dyDescent="0.35">
      <c r="B35" t="s">
        <v>560</v>
      </c>
      <c r="C35" t="s">
        <v>558</v>
      </c>
      <c r="D35">
        <v>411411933</v>
      </c>
      <c r="F35" t="s">
        <v>48</v>
      </c>
      <c r="G35" t="s">
        <v>47</v>
      </c>
      <c r="H35" t="str">
        <f t="shared" si="0"/>
        <v>Cedeno,Kayla</v>
      </c>
      <c r="I35" t="s">
        <v>520</v>
      </c>
      <c r="J35" t="str">
        <f t="shared" si="1"/>
        <v>Kayla Cedeno</v>
      </c>
    </row>
    <row r="36" spans="2:10" x14ac:dyDescent="0.35">
      <c r="B36" t="s">
        <v>561</v>
      </c>
      <c r="C36" t="s">
        <v>558</v>
      </c>
      <c r="D36">
        <v>332754821</v>
      </c>
      <c r="F36" t="s">
        <v>120</v>
      </c>
      <c r="G36" t="s">
        <v>119</v>
      </c>
      <c r="H36" t="str">
        <f t="shared" si="0"/>
        <v>Hernandez-Jones,Raychel</v>
      </c>
      <c r="I36" t="s">
        <v>520</v>
      </c>
      <c r="J36" t="str">
        <f t="shared" si="1"/>
        <v>Raychel Hernandez-Jones</v>
      </c>
    </row>
    <row r="37" spans="2:10" x14ac:dyDescent="0.35">
      <c r="B37" t="s">
        <v>562</v>
      </c>
      <c r="C37" t="s">
        <v>563</v>
      </c>
      <c r="D37">
        <v>455785655</v>
      </c>
      <c r="F37" t="s">
        <v>108</v>
      </c>
      <c r="G37" t="s">
        <v>107</v>
      </c>
      <c r="H37" t="str">
        <f t="shared" si="0"/>
        <v>Gordon,Dene'</v>
      </c>
      <c r="I37" t="s">
        <v>520</v>
      </c>
      <c r="J37" t="str">
        <f t="shared" si="1"/>
        <v>Dene' Gordon</v>
      </c>
    </row>
    <row r="38" spans="2:10" x14ac:dyDescent="0.35">
      <c r="B38" t="s">
        <v>564</v>
      </c>
      <c r="C38" t="s">
        <v>563</v>
      </c>
      <c r="D38">
        <v>805789745</v>
      </c>
      <c r="F38" t="s">
        <v>45</v>
      </c>
      <c r="G38" t="s">
        <v>44</v>
      </c>
      <c r="H38" t="str">
        <f t="shared" si="0"/>
        <v>Brekke,Nathan</v>
      </c>
      <c r="I38" t="s">
        <v>520</v>
      </c>
      <c r="J38" t="str">
        <f t="shared" si="1"/>
        <v>Nathan Brekke</v>
      </c>
    </row>
    <row r="39" spans="2:10" x14ac:dyDescent="0.35">
      <c r="B39" t="s">
        <v>565</v>
      </c>
      <c r="C39" t="s">
        <v>563</v>
      </c>
      <c r="D39">
        <v>813952761</v>
      </c>
      <c r="F39" t="s">
        <v>63</v>
      </c>
      <c r="G39" t="s">
        <v>79</v>
      </c>
      <c r="H39" t="str">
        <f t="shared" si="0"/>
        <v>Davis,Nicholas</v>
      </c>
      <c r="I39" t="s">
        <v>520</v>
      </c>
      <c r="J39" t="str">
        <f t="shared" si="1"/>
        <v>Nicholas Davis</v>
      </c>
    </row>
    <row r="40" spans="2:10" x14ac:dyDescent="0.35">
      <c r="B40" t="s">
        <v>566</v>
      </c>
      <c r="C40" t="s">
        <v>563</v>
      </c>
      <c r="D40">
        <v>669470374</v>
      </c>
      <c r="F40" t="s">
        <v>94</v>
      </c>
      <c r="G40" t="s">
        <v>93</v>
      </c>
      <c r="H40" t="str">
        <f t="shared" si="0"/>
        <v>Franco Leon,Emiliano</v>
      </c>
      <c r="I40" t="s">
        <v>520</v>
      </c>
      <c r="J40" t="str">
        <f t="shared" si="1"/>
        <v>Emiliano Franco Leon</v>
      </c>
    </row>
    <row r="41" spans="2:10" x14ac:dyDescent="0.35">
      <c r="B41" t="s">
        <v>567</v>
      </c>
      <c r="C41" t="s">
        <v>568</v>
      </c>
      <c r="D41">
        <v>341927917</v>
      </c>
      <c r="F41" t="s">
        <v>36</v>
      </c>
      <c r="G41" t="s">
        <v>35</v>
      </c>
      <c r="H41" t="str">
        <f t="shared" si="0"/>
        <v>Barahona-Gonzalez,Sebastian</v>
      </c>
      <c r="I41" t="s">
        <v>520</v>
      </c>
      <c r="J41" t="str">
        <f t="shared" si="1"/>
        <v>Sebastian Barahona-Gonzalez</v>
      </c>
    </row>
    <row r="42" spans="2:10" x14ac:dyDescent="0.35">
      <c r="B42" t="s">
        <v>569</v>
      </c>
      <c r="C42" t="s">
        <v>568</v>
      </c>
      <c r="D42">
        <v>240215718</v>
      </c>
      <c r="F42" t="s">
        <v>147</v>
      </c>
      <c r="G42" t="s">
        <v>146</v>
      </c>
      <c r="H42" t="str">
        <f t="shared" si="0"/>
        <v>Li,Runnan</v>
      </c>
      <c r="I42" t="s">
        <v>520</v>
      </c>
      <c r="J42" t="str">
        <f t="shared" si="1"/>
        <v>Runnan Li</v>
      </c>
    </row>
    <row r="43" spans="2:10" x14ac:dyDescent="0.35">
      <c r="B43" t="s">
        <v>570</v>
      </c>
      <c r="C43" t="s">
        <v>568</v>
      </c>
      <c r="D43">
        <v>775460781</v>
      </c>
      <c r="F43" t="s">
        <v>153</v>
      </c>
      <c r="G43" t="s">
        <v>152</v>
      </c>
      <c r="H43" t="str">
        <f t="shared" si="0"/>
        <v>Manhardt,Jacob</v>
      </c>
      <c r="I43" t="s">
        <v>520</v>
      </c>
      <c r="J43" t="str">
        <f t="shared" si="1"/>
        <v>Jacob Manhardt</v>
      </c>
    </row>
    <row r="44" spans="2:10" x14ac:dyDescent="0.35">
      <c r="B44" t="s">
        <v>571</v>
      </c>
      <c r="C44" t="s">
        <v>568</v>
      </c>
      <c r="D44">
        <v>411038842</v>
      </c>
      <c r="F44" t="s">
        <v>103</v>
      </c>
      <c r="G44" t="s">
        <v>102</v>
      </c>
      <c r="H44" t="str">
        <f t="shared" si="0"/>
        <v>Gonzalez,Derek</v>
      </c>
      <c r="I44" t="s">
        <v>520</v>
      </c>
      <c r="J44" t="str">
        <f t="shared" si="1"/>
        <v>Derek Gonzalez</v>
      </c>
    </row>
    <row r="45" spans="2:10" x14ac:dyDescent="0.35">
      <c r="B45" t="s">
        <v>572</v>
      </c>
      <c r="C45" t="s">
        <v>573</v>
      </c>
      <c r="D45">
        <v>533405416</v>
      </c>
      <c r="F45" t="s">
        <v>123</v>
      </c>
      <c r="G45" t="s">
        <v>122</v>
      </c>
      <c r="H45" t="str">
        <f t="shared" si="0"/>
        <v>Ho,Richard</v>
      </c>
      <c r="I45" t="s">
        <v>520</v>
      </c>
      <c r="J45" t="str">
        <f t="shared" si="1"/>
        <v>Richard Ho</v>
      </c>
    </row>
    <row r="46" spans="2:10" x14ac:dyDescent="0.35">
      <c r="B46" t="s">
        <v>574</v>
      </c>
      <c r="C46" t="s">
        <v>573</v>
      </c>
      <c r="D46">
        <v>857437495</v>
      </c>
      <c r="F46" t="s">
        <v>33</v>
      </c>
      <c r="G46" t="s">
        <v>32</v>
      </c>
      <c r="H46" t="str">
        <f t="shared" si="0"/>
        <v>Bagcal,Janjay</v>
      </c>
      <c r="I46" t="s">
        <v>520</v>
      </c>
      <c r="J46" t="str">
        <f t="shared" si="1"/>
        <v>Janjay Bagcal</v>
      </c>
    </row>
    <row r="47" spans="2:10" x14ac:dyDescent="0.35">
      <c r="B47" t="s">
        <v>575</v>
      </c>
      <c r="C47" t="s">
        <v>573</v>
      </c>
      <c r="D47">
        <v>406410722</v>
      </c>
      <c r="F47" t="s">
        <v>178</v>
      </c>
      <c r="G47" t="s">
        <v>177</v>
      </c>
      <c r="H47" t="str">
        <f t="shared" si="0"/>
        <v>Thomas,Javari</v>
      </c>
      <c r="I47" t="s">
        <v>520</v>
      </c>
      <c r="J47" t="str">
        <f t="shared" si="1"/>
        <v>Javari Thomas</v>
      </c>
    </row>
    <row r="48" spans="2:10" x14ac:dyDescent="0.35">
      <c r="B48" t="s">
        <v>576</v>
      </c>
      <c r="C48" t="s">
        <v>573</v>
      </c>
      <c r="D48">
        <v>288994879</v>
      </c>
      <c r="F48" t="s">
        <v>69</v>
      </c>
      <c r="G48" t="s">
        <v>68</v>
      </c>
      <c r="H48" t="str">
        <f t="shared" si="0"/>
        <v>Cruz,Jason</v>
      </c>
      <c r="I48" t="s">
        <v>520</v>
      </c>
      <c r="J48" t="str">
        <f t="shared" si="1"/>
        <v>Jason Cruz</v>
      </c>
    </row>
    <row r="49" spans="2:10" x14ac:dyDescent="0.35">
      <c r="B49" t="s">
        <v>577</v>
      </c>
      <c r="C49" t="s">
        <v>578</v>
      </c>
      <c r="D49">
        <v>341544638</v>
      </c>
      <c r="F49" t="s">
        <v>26</v>
      </c>
      <c r="G49" t="s">
        <v>161</v>
      </c>
      <c r="H49" t="str">
        <f t="shared" si="0"/>
        <v>Petrie,Anthony</v>
      </c>
      <c r="I49" t="s">
        <v>520</v>
      </c>
      <c r="J49" t="str">
        <f t="shared" si="1"/>
        <v>Anthony Petrie</v>
      </c>
    </row>
    <row r="50" spans="2:10" x14ac:dyDescent="0.35">
      <c r="B50" t="s">
        <v>579</v>
      </c>
      <c r="C50" t="s">
        <v>578</v>
      </c>
      <c r="D50">
        <v>272160585</v>
      </c>
      <c r="F50" t="s">
        <v>42</v>
      </c>
      <c r="G50" t="s">
        <v>41</v>
      </c>
      <c r="H50" t="str">
        <f t="shared" si="0"/>
        <v>Bello,Ziven</v>
      </c>
      <c r="I50" t="s">
        <v>520</v>
      </c>
      <c r="J50" t="str">
        <f t="shared" si="1"/>
        <v>Ziven Bello</v>
      </c>
    </row>
    <row r="51" spans="2:10" x14ac:dyDescent="0.35">
      <c r="B51" t="s">
        <v>580</v>
      </c>
      <c r="C51" t="s">
        <v>578</v>
      </c>
      <c r="D51">
        <v>563729675</v>
      </c>
      <c r="F51" t="s">
        <v>54</v>
      </c>
      <c r="G51" t="s">
        <v>53</v>
      </c>
      <c r="H51" t="str">
        <f t="shared" si="0"/>
        <v>Chang,Esther</v>
      </c>
      <c r="I51" t="s">
        <v>520</v>
      </c>
      <c r="J51" t="str">
        <f t="shared" si="1"/>
        <v>Esther Chang</v>
      </c>
    </row>
    <row r="52" spans="2:10" x14ac:dyDescent="0.35">
      <c r="B52" t="s">
        <v>581</v>
      </c>
      <c r="C52" t="s">
        <v>578</v>
      </c>
      <c r="D52">
        <v>572825297</v>
      </c>
      <c r="F52" t="s">
        <v>30</v>
      </c>
      <c r="G52" t="s">
        <v>29</v>
      </c>
      <c r="H52" t="str">
        <f t="shared" si="0"/>
        <v>Azumah,Fiona</v>
      </c>
      <c r="I52" t="s">
        <v>520</v>
      </c>
      <c r="J52" t="str">
        <f t="shared" si="1"/>
        <v>Fiona Azumah</v>
      </c>
    </row>
    <row r="53" spans="2:10" x14ac:dyDescent="0.35">
      <c r="B53" t="s">
        <v>582</v>
      </c>
      <c r="C53" t="s">
        <v>583</v>
      </c>
      <c r="D53">
        <v>345513928</v>
      </c>
      <c r="F53" t="s">
        <v>85</v>
      </c>
      <c r="G53" t="s">
        <v>84</v>
      </c>
      <c r="H53" t="str">
        <f t="shared" si="0"/>
        <v>Dubert,Annica</v>
      </c>
      <c r="I53" t="s">
        <v>520</v>
      </c>
      <c r="J53" t="str">
        <f t="shared" si="1"/>
        <v>Annica Dubert</v>
      </c>
    </row>
    <row r="54" spans="2:10" x14ac:dyDescent="0.35">
      <c r="B54" t="s">
        <v>584</v>
      </c>
      <c r="C54" t="s">
        <v>583</v>
      </c>
      <c r="D54">
        <v>270229233</v>
      </c>
      <c r="F54" t="s">
        <v>66</v>
      </c>
      <c r="G54" t="s">
        <v>65</v>
      </c>
      <c r="H54" t="str">
        <f t="shared" si="0"/>
        <v>Clarke,Rahnaya</v>
      </c>
      <c r="I54" t="s">
        <v>520</v>
      </c>
      <c r="J54" t="str">
        <f t="shared" si="1"/>
        <v>Rahnaya Clarke</v>
      </c>
    </row>
    <row r="55" spans="2:10" x14ac:dyDescent="0.35">
      <c r="B55" t="s">
        <v>585</v>
      </c>
      <c r="C55" t="s">
        <v>583</v>
      </c>
      <c r="D55">
        <v>319357124</v>
      </c>
      <c r="F55" t="s">
        <v>27</v>
      </c>
      <c r="G55" t="s">
        <v>26</v>
      </c>
      <c r="H55" t="str">
        <f t="shared" si="0"/>
        <v>Anthony,Brianna</v>
      </c>
      <c r="I55" t="s">
        <v>520</v>
      </c>
      <c r="J55" t="str">
        <f t="shared" si="1"/>
        <v>Brianna Anthony</v>
      </c>
    </row>
    <row r="56" spans="2:10" x14ac:dyDescent="0.35">
      <c r="B56" t="s">
        <v>586</v>
      </c>
      <c r="C56" t="s">
        <v>587</v>
      </c>
      <c r="D56">
        <v>919895894</v>
      </c>
      <c r="F56" t="s">
        <v>60</v>
      </c>
      <c r="G56" t="s">
        <v>59</v>
      </c>
      <c r="H56" t="str">
        <f t="shared" si="0"/>
        <v>cheng,peter</v>
      </c>
      <c r="I56" t="s">
        <v>520</v>
      </c>
      <c r="J56" t="str">
        <f t="shared" si="1"/>
        <v>peter cheng</v>
      </c>
    </row>
    <row r="57" spans="2:10" x14ac:dyDescent="0.35">
      <c r="B57" t="s">
        <v>588</v>
      </c>
      <c r="C57" t="s">
        <v>587</v>
      </c>
      <c r="D57">
        <v>423479010</v>
      </c>
      <c r="F57" t="s">
        <v>204</v>
      </c>
      <c r="G57" t="s">
        <v>203</v>
      </c>
      <c r="H57" t="str">
        <f t="shared" si="0"/>
        <v>Zhou,Yunya</v>
      </c>
      <c r="I57" t="s">
        <v>520</v>
      </c>
      <c r="J57" t="str">
        <f t="shared" si="1"/>
        <v>Yunya Zhou</v>
      </c>
    </row>
    <row r="58" spans="2:10" x14ac:dyDescent="0.35">
      <c r="B58" t="s">
        <v>589</v>
      </c>
      <c r="C58" t="s">
        <v>587</v>
      </c>
      <c r="D58">
        <v>526807189</v>
      </c>
      <c r="F58" t="s">
        <v>144</v>
      </c>
      <c r="G58" t="s">
        <v>143</v>
      </c>
      <c r="H58" t="str">
        <f t="shared" si="0"/>
        <v>Le,Han</v>
      </c>
      <c r="I58" t="s">
        <v>520</v>
      </c>
      <c r="J58" t="str">
        <f t="shared" si="1"/>
        <v>Han Le</v>
      </c>
    </row>
    <row r="59" spans="2:10" x14ac:dyDescent="0.35">
      <c r="B59" t="s">
        <v>590</v>
      </c>
      <c r="C59" t="s">
        <v>587</v>
      </c>
      <c r="D59">
        <v>930853356</v>
      </c>
      <c r="F59" t="s">
        <v>24</v>
      </c>
      <c r="G59" t="s">
        <v>23</v>
      </c>
      <c r="H59" t="str">
        <f t="shared" si="0"/>
        <v>An,Zhengxu</v>
      </c>
      <c r="I59" t="s">
        <v>520</v>
      </c>
      <c r="J59" t="str">
        <f t="shared" si="1"/>
        <v>Zhengxu An</v>
      </c>
    </row>
    <row r="60" spans="2:10" x14ac:dyDescent="0.35">
      <c r="B60" t="s">
        <v>591</v>
      </c>
      <c r="C60" t="s">
        <v>592</v>
      </c>
      <c r="D60">
        <v>686695249</v>
      </c>
      <c r="F60" t="s">
        <v>132</v>
      </c>
      <c r="G60" t="s">
        <v>131</v>
      </c>
      <c r="H60" t="str">
        <f t="shared" si="0"/>
        <v>Islam,Peeal</v>
      </c>
      <c r="I60" t="s">
        <v>520</v>
      </c>
      <c r="J60" t="str">
        <f t="shared" si="1"/>
        <v>Peeal Islam</v>
      </c>
    </row>
    <row r="61" spans="2:10" x14ac:dyDescent="0.35">
      <c r="B61" t="s">
        <v>593</v>
      </c>
      <c r="C61" t="s">
        <v>592</v>
      </c>
      <c r="D61">
        <v>895342898</v>
      </c>
      <c r="F61" t="s">
        <v>39</v>
      </c>
      <c r="G61" t="s">
        <v>38</v>
      </c>
      <c r="H61" t="str">
        <f t="shared" si="0"/>
        <v>Basak,Niloy</v>
      </c>
      <c r="I61" t="s">
        <v>520</v>
      </c>
      <c r="J61" t="str">
        <f t="shared" si="1"/>
        <v>Niloy Basak</v>
      </c>
    </row>
    <row r="62" spans="2:10" x14ac:dyDescent="0.35">
      <c r="B62" t="s">
        <v>594</v>
      </c>
      <c r="C62" t="s">
        <v>592</v>
      </c>
      <c r="D62">
        <v>374065381</v>
      </c>
      <c r="F62" t="s">
        <v>21</v>
      </c>
      <c r="G62" t="s">
        <v>20</v>
      </c>
      <c r="H62" t="str">
        <f t="shared" si="0"/>
        <v>Abraham,Yohaan</v>
      </c>
      <c r="I62" t="s">
        <v>520</v>
      </c>
      <c r="J62" t="str">
        <f t="shared" si="1"/>
        <v>Yohaan Abraham</v>
      </c>
    </row>
    <row r="63" spans="2:10" x14ac:dyDescent="0.35">
      <c r="B63" t="s">
        <v>595</v>
      </c>
      <c r="C63" t="s">
        <v>596</v>
      </c>
      <c r="D63">
        <v>440345972</v>
      </c>
      <c r="F63" t="s">
        <v>138</v>
      </c>
      <c r="G63" t="s">
        <v>137</v>
      </c>
      <c r="H63" t="str">
        <f t="shared" si="0"/>
        <v>Kaminski,Brunon</v>
      </c>
      <c r="I63" t="s">
        <v>520</v>
      </c>
      <c r="J63" t="str">
        <f t="shared" si="1"/>
        <v>Brunon Kaminski</v>
      </c>
    </row>
    <row r="64" spans="2:10" x14ac:dyDescent="0.35">
      <c r="B64" t="s">
        <v>597</v>
      </c>
      <c r="C64" t="s">
        <v>596</v>
      </c>
      <c r="D64">
        <v>650395374</v>
      </c>
      <c r="F64" t="s">
        <v>187</v>
      </c>
      <c r="G64" t="s">
        <v>186</v>
      </c>
      <c r="H64" t="str">
        <f t="shared" si="0"/>
        <v>Vardanyan,Arina</v>
      </c>
      <c r="I64" t="s">
        <v>520</v>
      </c>
      <c r="J64" t="str">
        <f t="shared" si="1"/>
        <v>Arina Vardanyan</v>
      </c>
    </row>
    <row r="65" spans="2:10" x14ac:dyDescent="0.35">
      <c r="B65" t="s">
        <v>598</v>
      </c>
      <c r="C65" t="s">
        <v>596</v>
      </c>
      <c r="D65">
        <v>314560458</v>
      </c>
      <c r="F65" t="s">
        <v>159</v>
      </c>
      <c r="G65" t="s">
        <v>158</v>
      </c>
      <c r="H65" t="str">
        <f t="shared" si="0"/>
        <v>Parra,Geovanni</v>
      </c>
      <c r="I65" t="s">
        <v>520</v>
      </c>
      <c r="J65" t="str">
        <f t="shared" si="1"/>
        <v>Geovanni Parra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Grading_CIS453_Fall2024</vt:lpstr>
      <vt:lpstr>Attendance</vt:lpstr>
      <vt:lpstr>Group Performance Survey</vt:lpstr>
      <vt:lpstr>Groups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Joseph John Waclawski</cp:lastModifiedBy>
  <dcterms:created xsi:type="dcterms:W3CDTF">2024-12-27T20:16:14Z</dcterms:created>
  <dcterms:modified xsi:type="dcterms:W3CDTF">2025-01-08T19:15:48Z</dcterms:modified>
</cp:coreProperties>
</file>