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code\open\any2map\src\test\resources\"/>
    </mc:Choice>
  </mc:AlternateContent>
  <xr:revisionPtr revIDLastSave="0" documentId="13_ncr:1_{3A57A4C1-35B4-4316-861F-650F8BE14ACC}" xr6:coauthVersionLast="47" xr6:coauthVersionMax="47" xr10:uidLastSave="{00000000-0000-0000-0000-000000000000}"/>
  <bookViews>
    <workbookView xWindow="2057" yWindow="1346" windowWidth="17983" windowHeight="12351" tabRatio="543" xr2:uid="{00000000-000D-0000-FFFF-FFFF00000000}"/>
  </bookViews>
  <sheets>
    <sheet name="S1" sheetId="18" r:id="rId1"/>
    <sheet name="成测数据" sheetId="7" state="hidden" r:id="rId2"/>
    <sheet name="工序盘点数据" sheetId="1" state="hidden" r:id="rId3"/>
    <sheet name="在制" sheetId="15" state="hidden" r:id="rId4"/>
    <sheet name="生产数据1" sheetId="8" state="hidden" r:id="rId5"/>
    <sheet name="生产数据2" sheetId="9" state="hidden" r:id="rId6"/>
    <sheet name="浆料&amp;网版" sheetId="10" state="hidden" r:id="rId7"/>
  </sheets>
  <externalReferences>
    <externalReference r:id="rId8"/>
  </externalReferences>
  <definedNames>
    <definedName name="_xlnm._FilterDatabase" localSheetId="2" hidden="1">工序盘点数据!#REF!</definedName>
    <definedName name="_xlnm.Print_Area" localSheetId="2">工序盘点数据!$AF$10</definedName>
    <definedName name="省市">[1]辅助表!$I$1:$N$1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8" l="1"/>
  <c r="E13" i="18"/>
  <c r="E10" i="18"/>
  <c r="E5" i="18"/>
  <c r="AE113" i="10"/>
  <c r="AD113" i="10"/>
  <c r="AC113" i="10"/>
  <c r="AB113" i="10"/>
  <c r="W113" i="10"/>
  <c r="V113" i="10"/>
  <c r="U113" i="10"/>
  <c r="T113" i="10"/>
  <c r="S113" i="10"/>
  <c r="R113" i="10"/>
  <c r="M113" i="10"/>
  <c r="L113" i="10"/>
  <c r="K113" i="10"/>
  <c r="J113" i="10"/>
  <c r="I113" i="10"/>
  <c r="H113" i="10"/>
  <c r="C113" i="10"/>
  <c r="B113" i="10"/>
  <c r="A113" i="10"/>
  <c r="AE112" i="10"/>
  <c r="AD112" i="10"/>
  <c r="AC112" i="10"/>
  <c r="AB112" i="10"/>
  <c r="W112" i="10"/>
  <c r="V112" i="10"/>
  <c r="U112" i="10"/>
  <c r="T112" i="10"/>
  <c r="S112" i="10"/>
  <c r="R112" i="10"/>
  <c r="M112" i="10"/>
  <c r="L112" i="10"/>
  <c r="K112" i="10"/>
  <c r="J112" i="10"/>
  <c r="I112" i="10"/>
  <c r="H112" i="10"/>
  <c r="C112" i="10"/>
  <c r="B112" i="10"/>
  <c r="A112" i="10"/>
  <c r="AE111" i="10"/>
  <c r="AD111" i="10"/>
  <c r="AC111" i="10"/>
  <c r="AB111" i="10"/>
  <c r="W111" i="10"/>
  <c r="V111" i="10"/>
  <c r="U111" i="10"/>
  <c r="T111" i="10"/>
  <c r="S111" i="10"/>
  <c r="R111" i="10"/>
  <c r="M111" i="10"/>
  <c r="L111" i="10"/>
  <c r="K111" i="10"/>
  <c r="J111" i="10"/>
  <c r="I111" i="10"/>
  <c r="H111" i="10"/>
  <c r="C111" i="10"/>
  <c r="B111" i="10"/>
  <c r="A111" i="10"/>
  <c r="AE110" i="10"/>
  <c r="AD110" i="10"/>
  <c r="AC110" i="10"/>
  <c r="AB110" i="10"/>
  <c r="W110" i="10"/>
  <c r="V110" i="10"/>
  <c r="U110" i="10"/>
  <c r="T110" i="10"/>
  <c r="S110" i="10"/>
  <c r="R110" i="10"/>
  <c r="M110" i="10"/>
  <c r="L110" i="10"/>
  <c r="K110" i="10"/>
  <c r="J110" i="10"/>
  <c r="I110" i="10"/>
  <c r="H110" i="10"/>
  <c r="C110" i="10"/>
  <c r="B110" i="10"/>
  <c r="A110" i="10"/>
  <c r="AE109" i="10"/>
  <c r="AD109" i="10"/>
  <c r="AC109" i="10"/>
  <c r="AB109" i="10"/>
  <c r="W109" i="10"/>
  <c r="V109" i="10"/>
  <c r="U109" i="10"/>
  <c r="T109" i="10"/>
  <c r="S109" i="10"/>
  <c r="R109" i="10"/>
  <c r="M109" i="10"/>
  <c r="L109" i="10"/>
  <c r="K109" i="10"/>
  <c r="J109" i="10"/>
  <c r="I109" i="10"/>
  <c r="H109" i="10"/>
  <c r="C109" i="10"/>
  <c r="B109" i="10"/>
  <c r="A109" i="10"/>
  <c r="AE108" i="10"/>
  <c r="AD108" i="10"/>
  <c r="AC108" i="10"/>
  <c r="AB108" i="10"/>
  <c r="W108" i="10"/>
  <c r="V108" i="10"/>
  <c r="U108" i="10"/>
  <c r="T108" i="10"/>
  <c r="S108" i="10"/>
  <c r="R108" i="10"/>
  <c r="M108" i="10"/>
  <c r="L108" i="10"/>
  <c r="K108" i="10"/>
  <c r="J108" i="10"/>
  <c r="I108" i="10"/>
  <c r="H108" i="10"/>
  <c r="C108" i="10"/>
  <c r="B108" i="10"/>
  <c r="A108" i="10"/>
  <c r="AE107" i="10"/>
  <c r="AD107" i="10"/>
  <c r="AC107" i="10"/>
  <c r="AB107" i="10"/>
  <c r="W107" i="10"/>
  <c r="V107" i="10"/>
  <c r="U107" i="10"/>
  <c r="T107" i="10"/>
  <c r="S107" i="10"/>
  <c r="R107" i="10"/>
  <c r="M107" i="10"/>
  <c r="L107" i="10"/>
  <c r="K107" i="10"/>
  <c r="J107" i="10"/>
  <c r="I107" i="10"/>
  <c r="H107" i="10"/>
  <c r="C107" i="10"/>
  <c r="B107" i="10"/>
  <c r="A107" i="10"/>
  <c r="AE106" i="10"/>
  <c r="AD106" i="10"/>
  <c r="AC106" i="10"/>
  <c r="AB106" i="10"/>
  <c r="W106" i="10"/>
  <c r="V106" i="10"/>
  <c r="U106" i="10"/>
  <c r="T106" i="10"/>
  <c r="S106" i="10"/>
  <c r="R106" i="10"/>
  <c r="M106" i="10"/>
  <c r="L106" i="10"/>
  <c r="K106" i="10"/>
  <c r="J106" i="10"/>
  <c r="I106" i="10"/>
  <c r="H106" i="10"/>
  <c r="C106" i="10"/>
  <c r="B106" i="10"/>
  <c r="A106" i="10"/>
  <c r="AE105" i="10"/>
  <c r="AD105" i="10"/>
  <c r="AC105" i="10"/>
  <c r="AB105" i="10"/>
  <c r="W105" i="10"/>
  <c r="V105" i="10"/>
  <c r="U105" i="10"/>
  <c r="T105" i="10"/>
  <c r="S105" i="10"/>
  <c r="R105" i="10"/>
  <c r="M105" i="10"/>
  <c r="L105" i="10"/>
  <c r="K105" i="10"/>
  <c r="J105" i="10"/>
  <c r="I105" i="10"/>
  <c r="H105" i="10"/>
  <c r="C105" i="10"/>
  <c r="B105" i="10"/>
  <c r="A105" i="10"/>
  <c r="AE104" i="10"/>
  <c r="AD104" i="10"/>
  <c r="AC104" i="10"/>
  <c r="AB104" i="10"/>
  <c r="W104" i="10"/>
  <c r="V104" i="10"/>
  <c r="U104" i="10"/>
  <c r="T104" i="10"/>
  <c r="S104" i="10"/>
  <c r="R104" i="10"/>
  <c r="M104" i="10"/>
  <c r="L104" i="10"/>
  <c r="K104" i="10"/>
  <c r="J104" i="10"/>
  <c r="I104" i="10"/>
  <c r="H104" i="10"/>
  <c r="C104" i="10"/>
  <c r="B104" i="10"/>
  <c r="A104" i="10"/>
  <c r="AE103" i="10"/>
  <c r="AD103" i="10"/>
  <c r="AC103" i="10"/>
  <c r="AB103" i="10"/>
  <c r="W103" i="10"/>
  <c r="V103" i="10"/>
  <c r="U103" i="10"/>
  <c r="T103" i="10"/>
  <c r="S103" i="10"/>
  <c r="R103" i="10"/>
  <c r="M103" i="10"/>
  <c r="L103" i="10"/>
  <c r="K103" i="10"/>
  <c r="J103" i="10"/>
  <c r="I103" i="10"/>
  <c r="H103" i="10"/>
  <c r="C103" i="10"/>
  <c r="B103" i="10"/>
  <c r="A103" i="10"/>
  <c r="AE102" i="10"/>
  <c r="AD102" i="10"/>
  <c r="AC102" i="10"/>
  <c r="AB102" i="10"/>
  <c r="W102" i="10"/>
  <c r="V102" i="10"/>
  <c r="U102" i="10"/>
  <c r="T102" i="10"/>
  <c r="S102" i="10"/>
  <c r="R102" i="10"/>
  <c r="M102" i="10"/>
  <c r="L102" i="10"/>
  <c r="K102" i="10"/>
  <c r="J102" i="10"/>
  <c r="I102" i="10"/>
  <c r="H102" i="10"/>
  <c r="C102" i="10"/>
  <c r="B102" i="10"/>
  <c r="A102" i="10"/>
  <c r="AE101" i="10"/>
  <c r="AD101" i="10"/>
  <c r="AC101" i="10"/>
  <c r="AB101" i="10"/>
  <c r="W101" i="10"/>
  <c r="V101" i="10"/>
  <c r="U101" i="10"/>
  <c r="T101" i="10"/>
  <c r="S101" i="10"/>
  <c r="R101" i="10"/>
  <c r="M101" i="10"/>
  <c r="L101" i="10"/>
  <c r="K101" i="10"/>
  <c r="J101" i="10"/>
  <c r="I101" i="10"/>
  <c r="H101" i="10"/>
  <c r="C101" i="10"/>
  <c r="B101" i="10"/>
  <c r="A101" i="10"/>
  <c r="AE100" i="10"/>
  <c r="AD100" i="10"/>
  <c r="AC100" i="10"/>
  <c r="AB100" i="10"/>
  <c r="W100" i="10"/>
  <c r="V100" i="10"/>
  <c r="U100" i="10"/>
  <c r="T100" i="10"/>
  <c r="S100" i="10"/>
  <c r="R100" i="10"/>
  <c r="M100" i="10"/>
  <c r="L100" i="10"/>
  <c r="K100" i="10"/>
  <c r="J100" i="10"/>
  <c r="I100" i="10"/>
  <c r="H100" i="10"/>
  <c r="C100" i="10"/>
  <c r="B100" i="10"/>
  <c r="A100" i="10"/>
  <c r="AE99" i="10"/>
  <c r="AD99" i="10"/>
  <c r="AC99" i="10"/>
  <c r="AB99" i="10"/>
  <c r="W99" i="10"/>
  <c r="V99" i="10"/>
  <c r="U99" i="10"/>
  <c r="T99" i="10"/>
  <c r="S99" i="10"/>
  <c r="R99" i="10"/>
  <c r="M99" i="10"/>
  <c r="L99" i="10"/>
  <c r="K99" i="10"/>
  <c r="J99" i="10"/>
  <c r="I99" i="10"/>
  <c r="H99" i="10"/>
  <c r="C99" i="10"/>
  <c r="B99" i="10"/>
  <c r="A99" i="10"/>
  <c r="AE98" i="10"/>
  <c r="AD98" i="10"/>
  <c r="AC98" i="10"/>
  <c r="AB98" i="10"/>
  <c r="W98" i="10"/>
  <c r="V98" i="10"/>
  <c r="U98" i="10"/>
  <c r="T98" i="10"/>
  <c r="S98" i="10"/>
  <c r="R98" i="10"/>
  <c r="M98" i="10"/>
  <c r="L98" i="10"/>
  <c r="K98" i="10"/>
  <c r="J98" i="10"/>
  <c r="I98" i="10"/>
  <c r="H98" i="10"/>
  <c r="C98" i="10"/>
  <c r="B98" i="10"/>
  <c r="A98" i="10"/>
  <c r="AE97" i="10"/>
  <c r="AD97" i="10"/>
  <c r="AC97" i="10"/>
  <c r="AB97" i="10"/>
  <c r="W97" i="10"/>
  <c r="V97" i="10"/>
  <c r="U97" i="10"/>
  <c r="T97" i="10"/>
  <c r="S97" i="10"/>
  <c r="R97" i="10"/>
  <c r="M97" i="10"/>
  <c r="L97" i="10"/>
  <c r="K97" i="10"/>
  <c r="J97" i="10"/>
  <c r="I97" i="10"/>
  <c r="H97" i="10"/>
  <c r="C97" i="10"/>
  <c r="B97" i="10"/>
  <c r="A97" i="10"/>
  <c r="AE96" i="10"/>
  <c r="AD96" i="10"/>
  <c r="AC96" i="10"/>
  <c r="AB96" i="10"/>
  <c r="W96" i="10"/>
  <c r="V96" i="10"/>
  <c r="U96" i="10"/>
  <c r="T96" i="10"/>
  <c r="S96" i="10"/>
  <c r="R96" i="10"/>
  <c r="M96" i="10"/>
  <c r="L96" i="10"/>
  <c r="K96" i="10"/>
  <c r="J96" i="10"/>
  <c r="I96" i="10"/>
  <c r="H96" i="10"/>
  <c r="C96" i="10"/>
  <c r="B96" i="10"/>
  <c r="A96" i="10"/>
  <c r="AE95" i="10"/>
  <c r="AD95" i="10"/>
  <c r="AC95" i="10"/>
  <c r="AB95" i="10"/>
  <c r="W95" i="10"/>
  <c r="V95" i="10"/>
  <c r="U95" i="10"/>
  <c r="T95" i="10"/>
  <c r="S95" i="10"/>
  <c r="R95" i="10"/>
  <c r="M95" i="10"/>
  <c r="L95" i="10"/>
  <c r="K95" i="10"/>
  <c r="J95" i="10"/>
  <c r="I95" i="10"/>
  <c r="H95" i="10"/>
  <c r="C95" i="10"/>
  <c r="B95" i="10"/>
  <c r="A95" i="10"/>
  <c r="AE94" i="10"/>
  <c r="AD94" i="10"/>
  <c r="AC94" i="10"/>
  <c r="AB94" i="10"/>
  <c r="W94" i="10"/>
  <c r="V94" i="10"/>
  <c r="U94" i="10"/>
  <c r="T94" i="10"/>
  <c r="S94" i="10"/>
  <c r="R94" i="10"/>
  <c r="M94" i="10"/>
  <c r="L94" i="10"/>
  <c r="K94" i="10"/>
  <c r="J94" i="10"/>
  <c r="I94" i="10"/>
  <c r="H94" i="10"/>
  <c r="C94" i="10"/>
  <c r="B94" i="10"/>
  <c r="A94" i="10"/>
  <c r="AE93" i="10"/>
  <c r="AD93" i="10"/>
  <c r="AC93" i="10"/>
  <c r="AB93" i="10"/>
  <c r="W93" i="10"/>
  <c r="V93" i="10"/>
  <c r="U93" i="10"/>
  <c r="T93" i="10"/>
  <c r="S93" i="10"/>
  <c r="R93" i="10"/>
  <c r="M93" i="10"/>
  <c r="L93" i="10"/>
  <c r="K93" i="10"/>
  <c r="J93" i="10"/>
  <c r="I93" i="10"/>
  <c r="H93" i="10"/>
  <c r="C93" i="10"/>
  <c r="B93" i="10"/>
  <c r="A93" i="10"/>
  <c r="AE92" i="10"/>
  <c r="AD92" i="10"/>
  <c r="AC92" i="10"/>
  <c r="AB92" i="10"/>
  <c r="W92" i="10"/>
  <c r="V92" i="10"/>
  <c r="U92" i="10"/>
  <c r="T92" i="10"/>
  <c r="S92" i="10"/>
  <c r="R92" i="10"/>
  <c r="M92" i="10"/>
  <c r="L92" i="10"/>
  <c r="K92" i="10"/>
  <c r="J92" i="10"/>
  <c r="I92" i="10"/>
  <c r="H92" i="10"/>
  <c r="C92" i="10"/>
  <c r="B92" i="10"/>
  <c r="A92" i="10"/>
  <c r="AE91" i="10"/>
  <c r="AD91" i="10"/>
  <c r="AC91" i="10"/>
  <c r="AB91" i="10"/>
  <c r="W91" i="10"/>
  <c r="V91" i="10"/>
  <c r="U91" i="10"/>
  <c r="T91" i="10"/>
  <c r="S91" i="10"/>
  <c r="R91" i="10"/>
  <c r="M91" i="10"/>
  <c r="L91" i="10"/>
  <c r="K91" i="10"/>
  <c r="J91" i="10"/>
  <c r="I91" i="10"/>
  <c r="H91" i="10"/>
  <c r="C91" i="10"/>
  <c r="B91" i="10"/>
  <c r="A91" i="10"/>
  <c r="AE90" i="10"/>
  <c r="AD90" i="10"/>
  <c r="AC90" i="10"/>
  <c r="AB90" i="10"/>
  <c r="W90" i="10"/>
  <c r="V90" i="10"/>
  <c r="U90" i="10"/>
  <c r="T90" i="10"/>
  <c r="S90" i="10"/>
  <c r="R90" i="10"/>
  <c r="M90" i="10"/>
  <c r="L90" i="10"/>
  <c r="K90" i="10"/>
  <c r="J90" i="10"/>
  <c r="I90" i="10"/>
  <c r="H90" i="10"/>
  <c r="C90" i="10"/>
  <c r="B90" i="10"/>
  <c r="A90" i="10"/>
  <c r="AE89" i="10"/>
  <c r="AD89" i="10"/>
  <c r="AC89" i="10"/>
  <c r="AB89" i="10"/>
  <c r="W89" i="10"/>
  <c r="V89" i="10"/>
  <c r="U89" i="10"/>
  <c r="T89" i="10"/>
  <c r="S89" i="10"/>
  <c r="R89" i="10"/>
  <c r="M89" i="10"/>
  <c r="L89" i="10"/>
  <c r="K89" i="10"/>
  <c r="J89" i="10"/>
  <c r="I89" i="10"/>
  <c r="H89" i="10"/>
  <c r="C89" i="10"/>
  <c r="B89" i="10"/>
  <c r="A89" i="10"/>
  <c r="AE88" i="10"/>
  <c r="AD88" i="10"/>
  <c r="AC88" i="10"/>
  <c r="AB88" i="10"/>
  <c r="W88" i="10"/>
  <c r="V88" i="10"/>
  <c r="U88" i="10"/>
  <c r="T88" i="10"/>
  <c r="S88" i="10"/>
  <c r="R88" i="10"/>
  <c r="M88" i="10"/>
  <c r="L88" i="10"/>
  <c r="K88" i="10"/>
  <c r="J88" i="10"/>
  <c r="I88" i="10"/>
  <c r="H88" i="10"/>
  <c r="C88" i="10"/>
  <c r="B88" i="10"/>
  <c r="A88" i="10"/>
  <c r="AE87" i="10"/>
  <c r="AD87" i="10"/>
  <c r="AC87" i="10"/>
  <c r="AB87" i="10"/>
  <c r="W87" i="10"/>
  <c r="V87" i="10"/>
  <c r="U87" i="10"/>
  <c r="T87" i="10"/>
  <c r="S87" i="10"/>
  <c r="R87" i="10"/>
  <c r="M87" i="10"/>
  <c r="L87" i="10"/>
  <c r="K87" i="10"/>
  <c r="J87" i="10"/>
  <c r="I87" i="10"/>
  <c r="H87" i="10"/>
  <c r="C87" i="10"/>
  <c r="B87" i="10"/>
  <c r="A87" i="10"/>
  <c r="AE86" i="10"/>
  <c r="AD86" i="10"/>
  <c r="AC86" i="10"/>
  <c r="AB86" i="10"/>
  <c r="W86" i="10"/>
  <c r="V86" i="10"/>
  <c r="U86" i="10"/>
  <c r="T86" i="10"/>
  <c r="S86" i="10"/>
  <c r="R86" i="10"/>
  <c r="M86" i="10"/>
  <c r="L86" i="10"/>
  <c r="K86" i="10"/>
  <c r="J86" i="10"/>
  <c r="I86" i="10"/>
  <c r="H86" i="10"/>
  <c r="C86" i="10"/>
  <c r="B86" i="10"/>
  <c r="A86" i="10"/>
  <c r="AE85" i="10"/>
  <c r="AD85" i="10"/>
  <c r="AC85" i="10"/>
  <c r="AB85" i="10"/>
  <c r="W85" i="10"/>
  <c r="V85" i="10"/>
  <c r="U85" i="10"/>
  <c r="T85" i="10"/>
  <c r="S85" i="10"/>
  <c r="R85" i="10"/>
  <c r="M85" i="10"/>
  <c r="L85" i="10"/>
  <c r="K85" i="10"/>
  <c r="J85" i="10"/>
  <c r="I85" i="10"/>
  <c r="H85" i="10"/>
  <c r="C85" i="10"/>
  <c r="B85" i="10"/>
  <c r="A85" i="10"/>
  <c r="AE84" i="10"/>
  <c r="AD84" i="10"/>
  <c r="AC84" i="10"/>
  <c r="AB84" i="10"/>
  <c r="W84" i="10"/>
  <c r="V84" i="10"/>
  <c r="U84" i="10"/>
  <c r="T84" i="10"/>
  <c r="S84" i="10"/>
  <c r="R84" i="10"/>
  <c r="M84" i="10"/>
  <c r="L84" i="10"/>
  <c r="K84" i="10"/>
  <c r="J84" i="10"/>
  <c r="I84" i="10"/>
  <c r="H84" i="10"/>
  <c r="C84" i="10"/>
  <c r="B84" i="10"/>
  <c r="A84" i="10"/>
  <c r="AE83" i="10"/>
  <c r="AD83" i="10"/>
  <c r="AC83" i="10"/>
  <c r="AB83" i="10"/>
  <c r="W83" i="10"/>
  <c r="V83" i="10"/>
  <c r="U83" i="10"/>
  <c r="T83" i="10"/>
  <c r="S83" i="10"/>
  <c r="R83" i="10"/>
  <c r="M83" i="10"/>
  <c r="L83" i="10"/>
  <c r="K83" i="10"/>
  <c r="J83" i="10"/>
  <c r="I83" i="10"/>
  <c r="H83" i="10"/>
  <c r="C83" i="10"/>
  <c r="B83" i="10"/>
  <c r="A83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 a="1"/>
  <c r="Q82" i="10"/>
  <c r="P82" i="10" a="1"/>
  <c r="P82" i="10"/>
  <c r="O82" i="10" a="1"/>
  <c r="O82" i="10"/>
  <c r="N82" i="10" a="1"/>
  <c r="N82" i="10"/>
  <c r="M82" i="10"/>
  <c r="L82" i="10"/>
  <c r="K82" i="10"/>
  <c r="J82" i="10"/>
  <c r="I82" i="10"/>
  <c r="H82" i="10"/>
  <c r="G82" i="10"/>
  <c r="F82" i="10"/>
  <c r="E82" i="10"/>
  <c r="D82" i="10"/>
  <c r="C82" i="10"/>
  <c r="B82" i="10"/>
  <c r="AE73" i="10"/>
  <c r="AD73" i="10"/>
  <c r="AC73" i="10"/>
  <c r="AB73" i="10"/>
  <c r="W73" i="10"/>
  <c r="V73" i="10"/>
  <c r="U73" i="10"/>
  <c r="T73" i="10"/>
  <c r="S73" i="10"/>
  <c r="R73" i="10"/>
  <c r="M73" i="10"/>
  <c r="L73" i="10"/>
  <c r="K73" i="10"/>
  <c r="J73" i="10"/>
  <c r="I73" i="10"/>
  <c r="H73" i="10"/>
  <c r="C73" i="10"/>
  <c r="B73" i="10"/>
  <c r="A73" i="10"/>
  <c r="AE72" i="10"/>
  <c r="AD72" i="10"/>
  <c r="AC72" i="10"/>
  <c r="AB72" i="10"/>
  <c r="W72" i="10"/>
  <c r="V72" i="10"/>
  <c r="U72" i="10"/>
  <c r="T72" i="10"/>
  <c r="S72" i="10"/>
  <c r="R72" i="10"/>
  <c r="M72" i="10"/>
  <c r="L72" i="10"/>
  <c r="K72" i="10"/>
  <c r="J72" i="10"/>
  <c r="I72" i="10"/>
  <c r="H72" i="10"/>
  <c r="C72" i="10"/>
  <c r="B72" i="10"/>
  <c r="A72" i="10"/>
  <c r="AE71" i="10"/>
  <c r="AD71" i="10"/>
  <c r="AC71" i="10"/>
  <c r="AB71" i="10"/>
  <c r="W71" i="10"/>
  <c r="V71" i="10"/>
  <c r="U71" i="10"/>
  <c r="T71" i="10"/>
  <c r="S71" i="10"/>
  <c r="R71" i="10"/>
  <c r="M71" i="10"/>
  <c r="L71" i="10"/>
  <c r="K71" i="10"/>
  <c r="J71" i="10"/>
  <c r="I71" i="10"/>
  <c r="H71" i="10"/>
  <c r="C71" i="10"/>
  <c r="B71" i="10"/>
  <c r="A71" i="10"/>
  <c r="AE70" i="10"/>
  <c r="AD70" i="10"/>
  <c r="AC70" i="10"/>
  <c r="AB70" i="10"/>
  <c r="W70" i="10"/>
  <c r="V70" i="10"/>
  <c r="U70" i="10"/>
  <c r="T70" i="10"/>
  <c r="S70" i="10"/>
  <c r="R70" i="10"/>
  <c r="M70" i="10"/>
  <c r="L70" i="10"/>
  <c r="K70" i="10"/>
  <c r="J70" i="10"/>
  <c r="I70" i="10"/>
  <c r="H70" i="10"/>
  <c r="C70" i="10"/>
  <c r="B70" i="10"/>
  <c r="A70" i="10"/>
  <c r="AE69" i="10"/>
  <c r="AD69" i="10"/>
  <c r="AC69" i="10"/>
  <c r="AB69" i="10"/>
  <c r="W69" i="10"/>
  <c r="V69" i="10"/>
  <c r="U69" i="10"/>
  <c r="T69" i="10"/>
  <c r="S69" i="10"/>
  <c r="R69" i="10"/>
  <c r="M69" i="10"/>
  <c r="L69" i="10"/>
  <c r="K69" i="10"/>
  <c r="J69" i="10"/>
  <c r="I69" i="10"/>
  <c r="H69" i="10"/>
  <c r="C69" i="10"/>
  <c r="B69" i="10"/>
  <c r="A69" i="10"/>
  <c r="AE68" i="10"/>
  <c r="AD68" i="10"/>
  <c r="AC68" i="10"/>
  <c r="AB68" i="10"/>
  <c r="W68" i="10"/>
  <c r="V68" i="10"/>
  <c r="U68" i="10"/>
  <c r="T68" i="10"/>
  <c r="S68" i="10"/>
  <c r="R68" i="10"/>
  <c r="M68" i="10"/>
  <c r="L68" i="10"/>
  <c r="K68" i="10"/>
  <c r="J68" i="10"/>
  <c r="I68" i="10"/>
  <c r="H68" i="10"/>
  <c r="C68" i="10"/>
  <c r="B68" i="10"/>
  <c r="A68" i="10"/>
  <c r="AE67" i="10"/>
  <c r="AD67" i="10"/>
  <c r="AC67" i="10"/>
  <c r="AB67" i="10"/>
  <c r="W67" i="10"/>
  <c r="V67" i="10"/>
  <c r="U67" i="10"/>
  <c r="T67" i="10"/>
  <c r="S67" i="10"/>
  <c r="R67" i="10"/>
  <c r="M67" i="10"/>
  <c r="L67" i="10"/>
  <c r="K67" i="10"/>
  <c r="J67" i="10"/>
  <c r="I67" i="10"/>
  <c r="H67" i="10"/>
  <c r="C67" i="10"/>
  <c r="B67" i="10"/>
  <c r="A67" i="10"/>
  <c r="AE66" i="10"/>
  <c r="AD66" i="10"/>
  <c r="AC66" i="10"/>
  <c r="AB66" i="10"/>
  <c r="W66" i="10"/>
  <c r="V66" i="10"/>
  <c r="U66" i="10"/>
  <c r="T66" i="10"/>
  <c r="S66" i="10"/>
  <c r="R66" i="10"/>
  <c r="M66" i="10"/>
  <c r="L66" i="10"/>
  <c r="K66" i="10"/>
  <c r="J66" i="10"/>
  <c r="I66" i="10"/>
  <c r="H66" i="10"/>
  <c r="C66" i="10"/>
  <c r="B66" i="10"/>
  <c r="A66" i="10"/>
  <c r="AE65" i="10"/>
  <c r="AD65" i="10"/>
  <c r="AC65" i="10"/>
  <c r="AB65" i="10"/>
  <c r="W65" i="10"/>
  <c r="V65" i="10"/>
  <c r="U65" i="10"/>
  <c r="T65" i="10"/>
  <c r="S65" i="10"/>
  <c r="R65" i="10"/>
  <c r="M65" i="10"/>
  <c r="L65" i="10"/>
  <c r="K65" i="10"/>
  <c r="J65" i="10"/>
  <c r="I65" i="10"/>
  <c r="H65" i="10"/>
  <c r="C65" i="10"/>
  <c r="B65" i="10"/>
  <c r="A65" i="10"/>
  <c r="AE64" i="10"/>
  <c r="AD64" i="10"/>
  <c r="AC64" i="10"/>
  <c r="AB64" i="10"/>
  <c r="W64" i="10"/>
  <c r="V64" i="10"/>
  <c r="U64" i="10"/>
  <c r="T64" i="10"/>
  <c r="S64" i="10"/>
  <c r="R64" i="10"/>
  <c r="M64" i="10"/>
  <c r="L64" i="10"/>
  <c r="K64" i="10"/>
  <c r="J64" i="10"/>
  <c r="I64" i="10"/>
  <c r="H64" i="10"/>
  <c r="C64" i="10"/>
  <c r="B64" i="10"/>
  <c r="A64" i="10"/>
  <c r="AE63" i="10"/>
  <c r="AD63" i="10"/>
  <c r="AC63" i="10"/>
  <c r="AB63" i="10"/>
  <c r="W63" i="10"/>
  <c r="V63" i="10"/>
  <c r="U63" i="10"/>
  <c r="T63" i="10"/>
  <c r="S63" i="10"/>
  <c r="R63" i="10"/>
  <c r="M63" i="10"/>
  <c r="L63" i="10"/>
  <c r="K63" i="10"/>
  <c r="J63" i="10"/>
  <c r="I63" i="10"/>
  <c r="H63" i="10"/>
  <c r="C63" i="10"/>
  <c r="B63" i="10"/>
  <c r="A63" i="10"/>
  <c r="AE62" i="10"/>
  <c r="AD62" i="10"/>
  <c r="AC62" i="10"/>
  <c r="AB62" i="10"/>
  <c r="W62" i="10"/>
  <c r="V62" i="10"/>
  <c r="U62" i="10"/>
  <c r="T62" i="10"/>
  <c r="S62" i="10"/>
  <c r="R62" i="10"/>
  <c r="M62" i="10"/>
  <c r="L62" i="10"/>
  <c r="K62" i="10"/>
  <c r="J62" i="10"/>
  <c r="I62" i="10"/>
  <c r="H62" i="10"/>
  <c r="C62" i="10"/>
  <c r="B62" i="10"/>
  <c r="A62" i="10"/>
  <c r="AE61" i="10"/>
  <c r="AD61" i="10"/>
  <c r="AC61" i="10"/>
  <c r="AB61" i="10"/>
  <c r="W61" i="10"/>
  <c r="V61" i="10"/>
  <c r="U61" i="10"/>
  <c r="T61" i="10"/>
  <c r="S61" i="10"/>
  <c r="R61" i="10"/>
  <c r="M61" i="10"/>
  <c r="L61" i="10"/>
  <c r="K61" i="10"/>
  <c r="J61" i="10"/>
  <c r="I61" i="10"/>
  <c r="H61" i="10"/>
  <c r="C61" i="10"/>
  <c r="B61" i="10"/>
  <c r="A61" i="10"/>
  <c r="AE60" i="10"/>
  <c r="AD60" i="10"/>
  <c r="AC60" i="10"/>
  <c r="AB60" i="10"/>
  <c r="W60" i="10"/>
  <c r="V60" i="10"/>
  <c r="U60" i="10"/>
  <c r="T60" i="10"/>
  <c r="S60" i="10"/>
  <c r="R60" i="10"/>
  <c r="M60" i="10"/>
  <c r="L60" i="10"/>
  <c r="K60" i="10"/>
  <c r="J60" i="10"/>
  <c r="I60" i="10"/>
  <c r="H60" i="10"/>
  <c r="C60" i="10"/>
  <c r="B60" i="10"/>
  <c r="A60" i="10"/>
  <c r="AE59" i="10"/>
  <c r="AD59" i="10"/>
  <c r="AC59" i="10"/>
  <c r="AB59" i="10"/>
  <c r="W59" i="10"/>
  <c r="V59" i="10"/>
  <c r="U59" i="10"/>
  <c r="T59" i="10"/>
  <c r="S59" i="10"/>
  <c r="R59" i="10"/>
  <c r="M59" i="10"/>
  <c r="L59" i="10"/>
  <c r="K59" i="10"/>
  <c r="J59" i="10"/>
  <c r="I59" i="10"/>
  <c r="H59" i="10"/>
  <c r="C59" i="10"/>
  <c r="B59" i="10"/>
  <c r="A59" i="10"/>
  <c r="AE58" i="10"/>
  <c r="AD58" i="10"/>
  <c r="AC58" i="10"/>
  <c r="AB58" i="10"/>
  <c r="W58" i="10"/>
  <c r="V58" i="10"/>
  <c r="U58" i="10"/>
  <c r="T58" i="10"/>
  <c r="S58" i="10"/>
  <c r="R58" i="10"/>
  <c r="M58" i="10"/>
  <c r="L58" i="10"/>
  <c r="K58" i="10"/>
  <c r="J58" i="10"/>
  <c r="I58" i="10"/>
  <c r="H58" i="10"/>
  <c r="C58" i="10"/>
  <c r="B58" i="10"/>
  <c r="A58" i="10"/>
  <c r="AE57" i="10"/>
  <c r="AD57" i="10"/>
  <c r="AC57" i="10"/>
  <c r="AB57" i="10"/>
  <c r="W57" i="10"/>
  <c r="V57" i="10"/>
  <c r="U57" i="10"/>
  <c r="T57" i="10"/>
  <c r="S57" i="10"/>
  <c r="R57" i="10"/>
  <c r="M57" i="10"/>
  <c r="L57" i="10"/>
  <c r="K57" i="10"/>
  <c r="J57" i="10"/>
  <c r="I57" i="10"/>
  <c r="H57" i="10"/>
  <c r="C57" i="10"/>
  <c r="B57" i="10"/>
  <c r="A57" i="10"/>
  <c r="AE56" i="10"/>
  <c r="AD56" i="10"/>
  <c r="AC56" i="10"/>
  <c r="AB56" i="10"/>
  <c r="W56" i="10"/>
  <c r="V56" i="10"/>
  <c r="U56" i="10"/>
  <c r="T56" i="10"/>
  <c r="S56" i="10"/>
  <c r="R56" i="10"/>
  <c r="M56" i="10"/>
  <c r="L56" i="10"/>
  <c r="K56" i="10"/>
  <c r="J56" i="10"/>
  <c r="I56" i="10"/>
  <c r="H56" i="10"/>
  <c r="C56" i="10"/>
  <c r="B56" i="10"/>
  <c r="A56" i="10"/>
  <c r="AE55" i="10"/>
  <c r="AD55" i="10"/>
  <c r="AC55" i="10"/>
  <c r="AB55" i="10"/>
  <c r="W55" i="10"/>
  <c r="V55" i="10"/>
  <c r="U55" i="10"/>
  <c r="T55" i="10"/>
  <c r="S55" i="10"/>
  <c r="R55" i="10"/>
  <c r="M55" i="10"/>
  <c r="L55" i="10"/>
  <c r="K55" i="10"/>
  <c r="J55" i="10"/>
  <c r="I55" i="10"/>
  <c r="H55" i="10"/>
  <c r="C55" i="10"/>
  <c r="B55" i="10"/>
  <c r="A55" i="10"/>
  <c r="AE54" i="10"/>
  <c r="AD54" i="10"/>
  <c r="AC54" i="10"/>
  <c r="AB54" i="10"/>
  <c r="W54" i="10"/>
  <c r="V54" i="10"/>
  <c r="U54" i="10"/>
  <c r="T54" i="10"/>
  <c r="S54" i="10"/>
  <c r="R54" i="10"/>
  <c r="M54" i="10"/>
  <c r="L54" i="10"/>
  <c r="K54" i="10"/>
  <c r="J54" i="10"/>
  <c r="I54" i="10"/>
  <c r="H54" i="10"/>
  <c r="C54" i="10"/>
  <c r="B54" i="10"/>
  <c r="A54" i="10"/>
  <c r="AE53" i="10"/>
  <c r="AD53" i="10"/>
  <c r="AC53" i="10"/>
  <c r="AB53" i="10"/>
  <c r="W53" i="10"/>
  <c r="V53" i="10"/>
  <c r="U53" i="10"/>
  <c r="T53" i="10"/>
  <c r="S53" i="10"/>
  <c r="R53" i="10"/>
  <c r="M53" i="10"/>
  <c r="L53" i="10"/>
  <c r="K53" i="10"/>
  <c r="J53" i="10"/>
  <c r="I53" i="10"/>
  <c r="H53" i="10"/>
  <c r="C53" i="10"/>
  <c r="B53" i="10"/>
  <c r="A53" i="10"/>
  <c r="AE52" i="10"/>
  <c r="AD52" i="10"/>
  <c r="AC52" i="10"/>
  <c r="AB52" i="10"/>
  <c r="W52" i="10"/>
  <c r="V52" i="10"/>
  <c r="U52" i="10"/>
  <c r="T52" i="10"/>
  <c r="S52" i="10"/>
  <c r="R52" i="10"/>
  <c r="M52" i="10"/>
  <c r="L52" i="10"/>
  <c r="K52" i="10"/>
  <c r="J52" i="10"/>
  <c r="I52" i="10"/>
  <c r="H52" i="10"/>
  <c r="C52" i="10"/>
  <c r="B52" i="10"/>
  <c r="A52" i="10"/>
  <c r="AE51" i="10"/>
  <c r="AD51" i="10"/>
  <c r="AC51" i="10"/>
  <c r="AB51" i="10"/>
  <c r="W51" i="10"/>
  <c r="V51" i="10"/>
  <c r="U51" i="10"/>
  <c r="T51" i="10"/>
  <c r="S51" i="10"/>
  <c r="R51" i="10"/>
  <c r="M51" i="10"/>
  <c r="L51" i="10"/>
  <c r="K51" i="10"/>
  <c r="J51" i="10"/>
  <c r="I51" i="10"/>
  <c r="H51" i="10"/>
  <c r="C51" i="10"/>
  <c r="B51" i="10"/>
  <c r="A51" i="10"/>
  <c r="AE50" i="10"/>
  <c r="AD50" i="10"/>
  <c r="AC50" i="10"/>
  <c r="AB50" i="10"/>
  <c r="W50" i="10"/>
  <c r="V50" i="10"/>
  <c r="U50" i="10"/>
  <c r="T50" i="10"/>
  <c r="S50" i="10"/>
  <c r="R50" i="10"/>
  <c r="M50" i="10"/>
  <c r="L50" i="10"/>
  <c r="K50" i="10"/>
  <c r="J50" i="10"/>
  <c r="I50" i="10"/>
  <c r="H50" i="10"/>
  <c r="C50" i="10"/>
  <c r="B50" i="10"/>
  <c r="A50" i="10"/>
  <c r="AE49" i="10"/>
  <c r="AD49" i="10"/>
  <c r="AC49" i="10"/>
  <c r="AB49" i="10"/>
  <c r="W49" i="10"/>
  <c r="V49" i="10"/>
  <c r="U49" i="10"/>
  <c r="T49" i="10"/>
  <c r="S49" i="10"/>
  <c r="R49" i="10"/>
  <c r="M49" i="10"/>
  <c r="L49" i="10"/>
  <c r="K49" i="10"/>
  <c r="J49" i="10"/>
  <c r="I49" i="10"/>
  <c r="H49" i="10"/>
  <c r="C49" i="10"/>
  <c r="B49" i="10"/>
  <c r="A49" i="10"/>
  <c r="AE48" i="10"/>
  <c r="AD48" i="10"/>
  <c r="AC48" i="10"/>
  <c r="AB48" i="10"/>
  <c r="W48" i="10"/>
  <c r="V48" i="10"/>
  <c r="U48" i="10"/>
  <c r="T48" i="10"/>
  <c r="S48" i="10"/>
  <c r="R48" i="10"/>
  <c r="M48" i="10"/>
  <c r="L48" i="10"/>
  <c r="K48" i="10"/>
  <c r="J48" i="10"/>
  <c r="I48" i="10"/>
  <c r="H48" i="10"/>
  <c r="C48" i="10"/>
  <c r="B48" i="10"/>
  <c r="A48" i="10"/>
  <c r="AE47" i="10"/>
  <c r="AD47" i="10"/>
  <c r="AC47" i="10"/>
  <c r="AB47" i="10"/>
  <c r="W47" i="10"/>
  <c r="V47" i="10"/>
  <c r="U47" i="10"/>
  <c r="T47" i="10"/>
  <c r="S47" i="10"/>
  <c r="R47" i="10"/>
  <c r="M47" i="10"/>
  <c r="L47" i="10"/>
  <c r="K47" i="10"/>
  <c r="J47" i="10"/>
  <c r="I47" i="10"/>
  <c r="H47" i="10"/>
  <c r="C47" i="10"/>
  <c r="B47" i="10"/>
  <c r="A47" i="10"/>
  <c r="AE46" i="10"/>
  <c r="AD46" i="10"/>
  <c r="AC46" i="10"/>
  <c r="AB46" i="10"/>
  <c r="W46" i="10"/>
  <c r="V46" i="10"/>
  <c r="U46" i="10"/>
  <c r="T46" i="10"/>
  <c r="S46" i="10"/>
  <c r="R46" i="10"/>
  <c r="M46" i="10"/>
  <c r="L46" i="10"/>
  <c r="K46" i="10"/>
  <c r="J46" i="10"/>
  <c r="I46" i="10"/>
  <c r="H46" i="10"/>
  <c r="C46" i="10"/>
  <c r="B46" i="10"/>
  <c r="A46" i="10"/>
  <c r="AE45" i="10"/>
  <c r="AD45" i="10"/>
  <c r="AC45" i="10"/>
  <c r="AB45" i="10"/>
  <c r="W45" i="10"/>
  <c r="V45" i="10"/>
  <c r="U45" i="10"/>
  <c r="T45" i="10"/>
  <c r="S45" i="10"/>
  <c r="R45" i="10"/>
  <c r="M45" i="10"/>
  <c r="L45" i="10"/>
  <c r="K45" i="10"/>
  <c r="J45" i="10"/>
  <c r="I45" i="10"/>
  <c r="H45" i="10"/>
  <c r="C45" i="10"/>
  <c r="B45" i="10"/>
  <c r="A45" i="10"/>
  <c r="AE44" i="10"/>
  <c r="AD44" i="10"/>
  <c r="AC44" i="10"/>
  <c r="AB44" i="10"/>
  <c r="W44" i="10"/>
  <c r="V44" i="10"/>
  <c r="U44" i="10"/>
  <c r="T44" i="10"/>
  <c r="S44" i="10"/>
  <c r="R44" i="10"/>
  <c r="M44" i="10"/>
  <c r="L44" i="10"/>
  <c r="K44" i="10"/>
  <c r="J44" i="10"/>
  <c r="I44" i="10"/>
  <c r="H44" i="10"/>
  <c r="C44" i="10"/>
  <c r="B44" i="10"/>
  <c r="A44" i="10"/>
  <c r="AE43" i="10"/>
  <c r="AD43" i="10"/>
  <c r="AC43" i="10"/>
  <c r="AB43" i="10"/>
  <c r="W43" i="10"/>
  <c r="V43" i="10"/>
  <c r="U43" i="10"/>
  <c r="T43" i="10"/>
  <c r="S43" i="10"/>
  <c r="R43" i="10"/>
  <c r="M43" i="10"/>
  <c r="L43" i="10"/>
  <c r="K43" i="10"/>
  <c r="J43" i="10"/>
  <c r="I43" i="10"/>
  <c r="H43" i="10"/>
  <c r="C43" i="10"/>
  <c r="B43" i="10"/>
  <c r="A43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 a="1"/>
  <c r="Q42" i="10"/>
  <c r="P42" i="10" a="1"/>
  <c r="P42" i="10"/>
  <c r="O42" i="10" a="1"/>
  <c r="O42" i="10"/>
  <c r="N42" i="10" a="1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 a="1"/>
  <c r="Q5" i="10"/>
  <c r="P5" i="10" a="1"/>
  <c r="P5" i="10"/>
  <c r="O5" i="10" a="1"/>
  <c r="O5" i="10"/>
  <c r="N5" i="10" a="1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CN101" i="9"/>
  <c r="CM101" i="9"/>
  <c r="CL101" i="9"/>
  <c r="CK101" i="9"/>
  <c r="CJ101" i="9"/>
  <c r="CI101" i="9"/>
  <c r="CH101" i="9"/>
  <c r="CG101" i="9"/>
  <c r="CF101" i="9"/>
  <c r="CE101" i="9"/>
  <c r="CD101" i="9"/>
  <c r="CC101" i="9"/>
  <c r="CB101" i="9"/>
  <c r="CA101" i="9"/>
  <c r="BZ101" i="9"/>
  <c r="BY101" i="9"/>
  <c r="BX101" i="9"/>
  <c r="BW101" i="9"/>
  <c r="BV101" i="9"/>
  <c r="BU101" i="9"/>
  <c r="BT101" i="9"/>
  <c r="BS101" i="9"/>
  <c r="BQ101" i="9"/>
  <c r="BP101" i="9"/>
  <c r="BO101" i="9"/>
  <c r="BN101" i="9"/>
  <c r="BM101" i="9"/>
  <c r="BL101" i="9"/>
  <c r="BK101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CN100" i="9"/>
  <c r="CM100" i="9"/>
  <c r="CL100" i="9"/>
  <c r="CK100" i="9"/>
  <c r="CJ100" i="9"/>
  <c r="CI100" i="9"/>
  <c r="CH100" i="9"/>
  <c r="CG100" i="9"/>
  <c r="CF100" i="9"/>
  <c r="CE100" i="9"/>
  <c r="CD100" i="9"/>
  <c r="CC100" i="9"/>
  <c r="CB100" i="9"/>
  <c r="CA100" i="9"/>
  <c r="BZ100" i="9"/>
  <c r="BY100" i="9"/>
  <c r="BX100" i="9"/>
  <c r="BW100" i="9"/>
  <c r="BV100" i="9"/>
  <c r="BU100" i="9"/>
  <c r="BT100" i="9"/>
  <c r="BS100" i="9"/>
  <c r="BQ100" i="9"/>
  <c r="BP100" i="9"/>
  <c r="BO100" i="9"/>
  <c r="BN100" i="9"/>
  <c r="BM100" i="9"/>
  <c r="BL100" i="9"/>
  <c r="BK100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C100" i="9"/>
  <c r="B100" i="9"/>
  <c r="CN99" i="9"/>
  <c r="CM99" i="9"/>
  <c r="CL99" i="9"/>
  <c r="CK99" i="9"/>
  <c r="CJ99" i="9"/>
  <c r="CI99" i="9"/>
  <c r="CH99" i="9"/>
  <c r="CG99" i="9"/>
  <c r="CF99" i="9"/>
  <c r="CE99" i="9"/>
  <c r="CD99" i="9"/>
  <c r="CC99" i="9"/>
  <c r="CB99" i="9"/>
  <c r="CA99" i="9"/>
  <c r="BZ99" i="9"/>
  <c r="BY99" i="9"/>
  <c r="BX99" i="9"/>
  <c r="BW99" i="9"/>
  <c r="BV99" i="9"/>
  <c r="BU99" i="9"/>
  <c r="BT99" i="9"/>
  <c r="BS99" i="9"/>
  <c r="BR99" i="9"/>
  <c r="BQ99" i="9"/>
  <c r="BP99" i="9"/>
  <c r="BO99" i="9"/>
  <c r="BN99" i="9"/>
  <c r="BM99" i="9"/>
  <c r="BL99" i="9"/>
  <c r="BK99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O99" i="9"/>
  <c r="N99" i="9"/>
  <c r="M99" i="9"/>
  <c r="L99" i="9"/>
  <c r="K99" i="9"/>
  <c r="J99" i="9"/>
  <c r="I99" i="9"/>
  <c r="H99" i="9"/>
  <c r="G99" i="9"/>
  <c r="F99" i="9"/>
  <c r="E99" i="9"/>
  <c r="D99" i="9"/>
  <c r="C99" i="9"/>
  <c r="B99" i="9"/>
  <c r="CN98" i="9"/>
  <c r="CM98" i="9"/>
  <c r="CL98" i="9"/>
  <c r="CK98" i="9"/>
  <c r="CJ98" i="9"/>
  <c r="CI98" i="9"/>
  <c r="CH98" i="9"/>
  <c r="CG98" i="9"/>
  <c r="CF98" i="9"/>
  <c r="CE98" i="9"/>
  <c r="CD98" i="9"/>
  <c r="CC98" i="9"/>
  <c r="CB98" i="9"/>
  <c r="CA98" i="9"/>
  <c r="BZ98" i="9"/>
  <c r="BY98" i="9"/>
  <c r="BX98" i="9"/>
  <c r="BW98" i="9"/>
  <c r="BV98" i="9"/>
  <c r="BU98" i="9"/>
  <c r="BT98" i="9"/>
  <c r="BS98" i="9"/>
  <c r="BR98" i="9"/>
  <c r="BQ98" i="9"/>
  <c r="BP98" i="9"/>
  <c r="BO98" i="9"/>
  <c r="BN98" i="9"/>
  <c r="BM98" i="9"/>
  <c r="BL98" i="9"/>
  <c r="BK98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CN97" i="9"/>
  <c r="CM97" i="9"/>
  <c r="CL97" i="9"/>
  <c r="CK97" i="9"/>
  <c r="CJ97" i="9"/>
  <c r="CI97" i="9"/>
  <c r="CH97" i="9"/>
  <c r="CG97" i="9"/>
  <c r="CF97" i="9"/>
  <c r="CE97" i="9"/>
  <c r="CD97" i="9"/>
  <c r="CC97" i="9"/>
  <c r="CB97" i="9"/>
  <c r="CA97" i="9"/>
  <c r="BZ97" i="9"/>
  <c r="BY97" i="9"/>
  <c r="BX97" i="9"/>
  <c r="BW97" i="9"/>
  <c r="BV97" i="9"/>
  <c r="BU97" i="9"/>
  <c r="BT97" i="9"/>
  <c r="BS97" i="9"/>
  <c r="BR97" i="9"/>
  <c r="BQ97" i="9"/>
  <c r="BP97" i="9"/>
  <c r="BO97" i="9"/>
  <c r="BN97" i="9"/>
  <c r="BM97" i="9"/>
  <c r="BL97" i="9"/>
  <c r="BK97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C97" i="9"/>
  <c r="B97" i="9"/>
  <c r="CN96" i="9"/>
  <c r="CM96" i="9"/>
  <c r="CL96" i="9"/>
  <c r="CK96" i="9"/>
  <c r="CJ96" i="9"/>
  <c r="CI96" i="9"/>
  <c r="CH96" i="9"/>
  <c r="CG96" i="9"/>
  <c r="CF96" i="9"/>
  <c r="CE96" i="9"/>
  <c r="CD96" i="9"/>
  <c r="CC96" i="9"/>
  <c r="CB96" i="9"/>
  <c r="CA96" i="9"/>
  <c r="BZ96" i="9"/>
  <c r="BY96" i="9"/>
  <c r="BX96" i="9"/>
  <c r="BW96" i="9"/>
  <c r="BV96" i="9"/>
  <c r="BU96" i="9"/>
  <c r="BT96" i="9"/>
  <c r="BS96" i="9"/>
  <c r="BR96" i="9"/>
  <c r="BQ96" i="9"/>
  <c r="BP96" i="9"/>
  <c r="BO96" i="9"/>
  <c r="BN96" i="9"/>
  <c r="BM96" i="9"/>
  <c r="BL96" i="9"/>
  <c r="BK96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D96" i="9"/>
  <c r="C96" i="9"/>
  <c r="B96" i="9"/>
  <c r="CN95" i="9"/>
  <c r="CM95" i="9"/>
  <c r="CL95" i="9"/>
  <c r="CK95" i="9"/>
  <c r="CJ95" i="9"/>
  <c r="CI95" i="9"/>
  <c r="CH95" i="9"/>
  <c r="CG95" i="9"/>
  <c r="CF95" i="9"/>
  <c r="CE95" i="9"/>
  <c r="CD95" i="9"/>
  <c r="CC95" i="9"/>
  <c r="CB95" i="9"/>
  <c r="CA95" i="9"/>
  <c r="BZ95" i="9"/>
  <c r="BY95" i="9"/>
  <c r="BX95" i="9"/>
  <c r="BW95" i="9"/>
  <c r="BV95" i="9"/>
  <c r="BU95" i="9"/>
  <c r="BT95" i="9"/>
  <c r="BS95" i="9"/>
  <c r="BR95" i="9"/>
  <c r="BQ95" i="9"/>
  <c r="BP95" i="9"/>
  <c r="BO95" i="9"/>
  <c r="BN95" i="9"/>
  <c r="BM95" i="9"/>
  <c r="BL95" i="9"/>
  <c r="BK95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B95" i="9"/>
  <c r="CN94" i="9"/>
  <c r="CM94" i="9"/>
  <c r="CL94" i="9"/>
  <c r="CK94" i="9"/>
  <c r="CJ94" i="9"/>
  <c r="CI94" i="9"/>
  <c r="CH94" i="9"/>
  <c r="CG94" i="9"/>
  <c r="CF94" i="9"/>
  <c r="CE94" i="9"/>
  <c r="CD94" i="9"/>
  <c r="CC94" i="9"/>
  <c r="CB94" i="9"/>
  <c r="CA94" i="9"/>
  <c r="BZ94" i="9"/>
  <c r="BY94" i="9"/>
  <c r="BX94" i="9"/>
  <c r="BW94" i="9"/>
  <c r="BV94" i="9"/>
  <c r="BU94" i="9"/>
  <c r="BT94" i="9"/>
  <c r="BS94" i="9"/>
  <c r="BR94" i="9"/>
  <c r="BQ94" i="9"/>
  <c r="BP94" i="9"/>
  <c r="BO94" i="9"/>
  <c r="BN94" i="9"/>
  <c r="BM94" i="9"/>
  <c r="BL94" i="9"/>
  <c r="BK94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B94" i="9"/>
  <c r="CN93" i="9"/>
  <c r="CM93" i="9"/>
  <c r="CL93" i="9"/>
  <c r="CK93" i="9"/>
  <c r="CJ93" i="9"/>
  <c r="CI93" i="9"/>
  <c r="CH93" i="9"/>
  <c r="CG93" i="9"/>
  <c r="CF93" i="9"/>
  <c r="CE93" i="9"/>
  <c r="CD93" i="9"/>
  <c r="CC93" i="9"/>
  <c r="CB93" i="9"/>
  <c r="CA93" i="9"/>
  <c r="BZ93" i="9"/>
  <c r="BY93" i="9"/>
  <c r="BX93" i="9"/>
  <c r="BW93" i="9"/>
  <c r="BV93" i="9"/>
  <c r="BU93" i="9"/>
  <c r="BT93" i="9"/>
  <c r="BS93" i="9"/>
  <c r="BR93" i="9"/>
  <c r="BQ93" i="9"/>
  <c r="BP93" i="9"/>
  <c r="BO93" i="9"/>
  <c r="BN93" i="9"/>
  <c r="BM93" i="9"/>
  <c r="BL93" i="9"/>
  <c r="BK93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CN92" i="9"/>
  <c r="CM92" i="9"/>
  <c r="CL92" i="9"/>
  <c r="CK92" i="9"/>
  <c r="CJ92" i="9"/>
  <c r="CI92" i="9"/>
  <c r="CH92" i="9"/>
  <c r="CG92" i="9"/>
  <c r="CF92" i="9"/>
  <c r="CE92" i="9"/>
  <c r="CD92" i="9"/>
  <c r="CC92" i="9"/>
  <c r="CB92" i="9"/>
  <c r="CA92" i="9"/>
  <c r="BZ92" i="9"/>
  <c r="BY92" i="9"/>
  <c r="BX92" i="9"/>
  <c r="BW92" i="9"/>
  <c r="BV92" i="9"/>
  <c r="BU92" i="9"/>
  <c r="BT92" i="9"/>
  <c r="BS92" i="9"/>
  <c r="BR92" i="9"/>
  <c r="BQ92" i="9"/>
  <c r="BP92" i="9"/>
  <c r="BO92" i="9"/>
  <c r="BN92" i="9"/>
  <c r="BM92" i="9"/>
  <c r="BL92" i="9"/>
  <c r="BK92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CN91" i="9"/>
  <c r="CM91" i="9"/>
  <c r="CL91" i="9"/>
  <c r="CK91" i="9"/>
  <c r="CJ91" i="9"/>
  <c r="CI91" i="9"/>
  <c r="CH91" i="9"/>
  <c r="CG91" i="9"/>
  <c r="CF91" i="9"/>
  <c r="CE91" i="9"/>
  <c r="CD91" i="9"/>
  <c r="CC91" i="9"/>
  <c r="CB91" i="9"/>
  <c r="CA91" i="9"/>
  <c r="BZ91" i="9"/>
  <c r="BY91" i="9"/>
  <c r="BX91" i="9"/>
  <c r="BW91" i="9"/>
  <c r="BV91" i="9"/>
  <c r="BU91" i="9"/>
  <c r="BT91" i="9"/>
  <c r="BS91" i="9"/>
  <c r="BR91" i="9"/>
  <c r="BQ91" i="9"/>
  <c r="BP91" i="9"/>
  <c r="BO91" i="9"/>
  <c r="BN91" i="9"/>
  <c r="BM91" i="9"/>
  <c r="BL91" i="9"/>
  <c r="BK91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B91" i="9"/>
  <c r="CN90" i="9"/>
  <c r="CM90" i="9"/>
  <c r="CL90" i="9"/>
  <c r="CK90" i="9"/>
  <c r="CJ90" i="9"/>
  <c r="CI90" i="9"/>
  <c r="CH90" i="9"/>
  <c r="CG90" i="9"/>
  <c r="CF90" i="9"/>
  <c r="CE90" i="9"/>
  <c r="CD90" i="9"/>
  <c r="CC90" i="9"/>
  <c r="CB90" i="9"/>
  <c r="CA90" i="9"/>
  <c r="BZ90" i="9"/>
  <c r="BY90" i="9"/>
  <c r="BX90" i="9"/>
  <c r="BW90" i="9"/>
  <c r="BV90" i="9"/>
  <c r="BU90" i="9"/>
  <c r="BT90" i="9"/>
  <c r="BS90" i="9"/>
  <c r="BR90" i="9"/>
  <c r="BQ90" i="9"/>
  <c r="BP90" i="9"/>
  <c r="BO90" i="9"/>
  <c r="BN90" i="9"/>
  <c r="BM90" i="9"/>
  <c r="BL90" i="9"/>
  <c r="BK90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B90" i="9"/>
  <c r="CN89" i="9"/>
  <c r="CM89" i="9"/>
  <c r="CL89" i="9"/>
  <c r="CK89" i="9"/>
  <c r="CJ89" i="9"/>
  <c r="CI89" i="9"/>
  <c r="CH89" i="9"/>
  <c r="CG89" i="9"/>
  <c r="CF89" i="9"/>
  <c r="CE89" i="9"/>
  <c r="CD89" i="9"/>
  <c r="CC89" i="9"/>
  <c r="CB89" i="9"/>
  <c r="CA89" i="9"/>
  <c r="BZ89" i="9"/>
  <c r="BY89" i="9"/>
  <c r="BX89" i="9"/>
  <c r="BW89" i="9"/>
  <c r="BV89" i="9"/>
  <c r="BU89" i="9"/>
  <c r="BT89" i="9"/>
  <c r="BS89" i="9"/>
  <c r="BR89" i="9"/>
  <c r="BQ89" i="9"/>
  <c r="BP89" i="9"/>
  <c r="BO89" i="9"/>
  <c r="BN89" i="9"/>
  <c r="BM89" i="9"/>
  <c r="BL89" i="9"/>
  <c r="BK89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B89" i="9"/>
  <c r="CN88" i="9"/>
  <c r="CM88" i="9"/>
  <c r="CL88" i="9"/>
  <c r="CK88" i="9"/>
  <c r="CJ88" i="9"/>
  <c r="CI88" i="9"/>
  <c r="CH88" i="9"/>
  <c r="CG88" i="9"/>
  <c r="CF88" i="9"/>
  <c r="CE88" i="9"/>
  <c r="CD88" i="9"/>
  <c r="CC88" i="9"/>
  <c r="CB88" i="9"/>
  <c r="CA88" i="9"/>
  <c r="BZ88" i="9"/>
  <c r="BY88" i="9"/>
  <c r="BX88" i="9"/>
  <c r="BW88" i="9"/>
  <c r="BV88" i="9"/>
  <c r="BU88" i="9"/>
  <c r="BT88" i="9"/>
  <c r="BS88" i="9"/>
  <c r="BR88" i="9"/>
  <c r="BQ88" i="9"/>
  <c r="BP88" i="9"/>
  <c r="BO88" i="9"/>
  <c r="BN88" i="9"/>
  <c r="BM88" i="9"/>
  <c r="BL88" i="9"/>
  <c r="BK88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CN87" i="9"/>
  <c r="CM87" i="9"/>
  <c r="CL87" i="9"/>
  <c r="CK87" i="9"/>
  <c r="CJ87" i="9"/>
  <c r="CI87" i="9"/>
  <c r="CH87" i="9"/>
  <c r="CG87" i="9"/>
  <c r="CF87" i="9"/>
  <c r="CE87" i="9"/>
  <c r="CD87" i="9"/>
  <c r="CC87" i="9"/>
  <c r="CB87" i="9"/>
  <c r="CA87" i="9"/>
  <c r="BZ87" i="9"/>
  <c r="BY87" i="9"/>
  <c r="BX87" i="9"/>
  <c r="BW87" i="9"/>
  <c r="BV87" i="9"/>
  <c r="BU87" i="9"/>
  <c r="BT87" i="9"/>
  <c r="BS87" i="9"/>
  <c r="BR87" i="9"/>
  <c r="BQ87" i="9"/>
  <c r="BP87" i="9"/>
  <c r="BO87" i="9"/>
  <c r="BN87" i="9"/>
  <c r="BM87" i="9"/>
  <c r="BL87" i="9"/>
  <c r="BK87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CN86" i="9"/>
  <c r="CM86" i="9"/>
  <c r="CL86" i="9"/>
  <c r="CK86" i="9"/>
  <c r="CJ86" i="9"/>
  <c r="CI86" i="9"/>
  <c r="CH86" i="9"/>
  <c r="CG86" i="9"/>
  <c r="CF86" i="9"/>
  <c r="CE86" i="9"/>
  <c r="CD86" i="9"/>
  <c r="CC86" i="9"/>
  <c r="CB86" i="9"/>
  <c r="CA86" i="9"/>
  <c r="BZ86" i="9"/>
  <c r="BY86" i="9"/>
  <c r="BX86" i="9"/>
  <c r="BW86" i="9"/>
  <c r="BV86" i="9"/>
  <c r="BU86" i="9"/>
  <c r="BT86" i="9"/>
  <c r="BS86" i="9"/>
  <c r="BR86" i="9"/>
  <c r="BQ86" i="9"/>
  <c r="BP86" i="9"/>
  <c r="BO86" i="9"/>
  <c r="BN86" i="9"/>
  <c r="BM86" i="9"/>
  <c r="BL86" i="9"/>
  <c r="BK86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C86" i="9"/>
  <c r="B86" i="9"/>
  <c r="CN85" i="9"/>
  <c r="CM85" i="9"/>
  <c r="CL85" i="9"/>
  <c r="CK85" i="9"/>
  <c r="CJ85" i="9"/>
  <c r="CI85" i="9"/>
  <c r="CH85" i="9"/>
  <c r="CG85" i="9"/>
  <c r="CF85" i="9"/>
  <c r="CE85" i="9"/>
  <c r="CD85" i="9"/>
  <c r="CC85" i="9"/>
  <c r="CB85" i="9"/>
  <c r="CA85" i="9"/>
  <c r="BZ85" i="9"/>
  <c r="BY85" i="9"/>
  <c r="BX85" i="9"/>
  <c r="BW85" i="9"/>
  <c r="BV85" i="9"/>
  <c r="BU85" i="9"/>
  <c r="BT85" i="9"/>
  <c r="BS85" i="9"/>
  <c r="BR85" i="9"/>
  <c r="BQ85" i="9"/>
  <c r="BP85" i="9"/>
  <c r="BO85" i="9"/>
  <c r="BN85" i="9"/>
  <c r="BM85" i="9"/>
  <c r="BL85" i="9"/>
  <c r="BK85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D85" i="9"/>
  <c r="C85" i="9"/>
  <c r="B85" i="9"/>
  <c r="CV84" i="9"/>
  <c r="CN84" i="9"/>
  <c r="CM84" i="9"/>
  <c r="CL84" i="9"/>
  <c r="CK84" i="9"/>
  <c r="CJ84" i="9"/>
  <c r="CI84" i="9"/>
  <c r="CH84" i="9"/>
  <c r="CG84" i="9"/>
  <c r="CF84" i="9"/>
  <c r="CE84" i="9"/>
  <c r="CD84" i="9"/>
  <c r="CC84" i="9"/>
  <c r="CB84" i="9"/>
  <c r="CA84" i="9"/>
  <c r="BZ84" i="9"/>
  <c r="BY84" i="9"/>
  <c r="BX84" i="9"/>
  <c r="BW84" i="9"/>
  <c r="BV84" i="9"/>
  <c r="BU84" i="9"/>
  <c r="BT84" i="9"/>
  <c r="BS84" i="9"/>
  <c r="BR84" i="9"/>
  <c r="BQ84" i="9"/>
  <c r="BP84" i="9"/>
  <c r="BO84" i="9"/>
  <c r="BN84" i="9"/>
  <c r="BM84" i="9"/>
  <c r="BL84" i="9"/>
  <c r="BK84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B84" i="9"/>
  <c r="CN83" i="9"/>
  <c r="CM83" i="9"/>
  <c r="CL83" i="9"/>
  <c r="CK83" i="9"/>
  <c r="CJ83" i="9"/>
  <c r="CI83" i="9"/>
  <c r="CH83" i="9"/>
  <c r="CG83" i="9"/>
  <c r="CF83" i="9"/>
  <c r="CE83" i="9"/>
  <c r="CD83" i="9"/>
  <c r="CC83" i="9"/>
  <c r="CB83" i="9"/>
  <c r="CA83" i="9"/>
  <c r="BZ83" i="9"/>
  <c r="BY83" i="9"/>
  <c r="BX83" i="9"/>
  <c r="BW83" i="9"/>
  <c r="BV83" i="9"/>
  <c r="BU83" i="9"/>
  <c r="BT83" i="9"/>
  <c r="BS83" i="9"/>
  <c r="BR83" i="9"/>
  <c r="BQ83" i="9"/>
  <c r="BP83" i="9"/>
  <c r="BO83" i="9"/>
  <c r="BN83" i="9"/>
  <c r="BM83" i="9"/>
  <c r="BL83" i="9"/>
  <c r="BK83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B83" i="9"/>
  <c r="CN82" i="9"/>
  <c r="CM82" i="9"/>
  <c r="CL82" i="9"/>
  <c r="CK82" i="9"/>
  <c r="CJ82" i="9"/>
  <c r="CI82" i="9"/>
  <c r="CH82" i="9"/>
  <c r="CG82" i="9"/>
  <c r="CF82" i="9"/>
  <c r="CE82" i="9"/>
  <c r="CD82" i="9"/>
  <c r="CC82" i="9"/>
  <c r="CB82" i="9"/>
  <c r="CA82" i="9"/>
  <c r="BZ82" i="9"/>
  <c r="BY82" i="9"/>
  <c r="BX82" i="9"/>
  <c r="BW82" i="9"/>
  <c r="BV82" i="9"/>
  <c r="BU82" i="9"/>
  <c r="BT82" i="9"/>
  <c r="BS82" i="9"/>
  <c r="BR82" i="9"/>
  <c r="BQ82" i="9"/>
  <c r="BP82" i="9"/>
  <c r="BO82" i="9"/>
  <c r="BN82" i="9"/>
  <c r="BM82" i="9"/>
  <c r="BL82" i="9"/>
  <c r="BK82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D82" i="9"/>
  <c r="C82" i="9"/>
  <c r="B82" i="9"/>
  <c r="CN81" i="9"/>
  <c r="CM81" i="9"/>
  <c r="CL81" i="9"/>
  <c r="CK81" i="9"/>
  <c r="CJ81" i="9"/>
  <c r="CI81" i="9"/>
  <c r="CH81" i="9"/>
  <c r="CG81" i="9"/>
  <c r="CF81" i="9"/>
  <c r="CE81" i="9"/>
  <c r="CD81" i="9"/>
  <c r="CC81" i="9"/>
  <c r="CB81" i="9"/>
  <c r="CA81" i="9"/>
  <c r="BZ81" i="9"/>
  <c r="BY81" i="9"/>
  <c r="BX81" i="9"/>
  <c r="BW81" i="9"/>
  <c r="BV81" i="9"/>
  <c r="BU81" i="9"/>
  <c r="BT81" i="9"/>
  <c r="BS81" i="9"/>
  <c r="BR81" i="9"/>
  <c r="BQ81" i="9"/>
  <c r="BP81" i="9"/>
  <c r="BO81" i="9"/>
  <c r="BN81" i="9"/>
  <c r="BM81" i="9"/>
  <c r="BL81" i="9"/>
  <c r="BK81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D81" i="9"/>
  <c r="C81" i="9"/>
  <c r="B81" i="9"/>
  <c r="CN80" i="9"/>
  <c r="CM80" i="9"/>
  <c r="CL80" i="9"/>
  <c r="CK80" i="9"/>
  <c r="CJ80" i="9"/>
  <c r="CI80" i="9"/>
  <c r="CH80" i="9"/>
  <c r="CG80" i="9"/>
  <c r="CF80" i="9"/>
  <c r="CE80" i="9"/>
  <c r="CD80" i="9"/>
  <c r="CC80" i="9"/>
  <c r="CB80" i="9"/>
  <c r="CA80" i="9"/>
  <c r="BZ80" i="9"/>
  <c r="BY80" i="9"/>
  <c r="BX80" i="9"/>
  <c r="BW80" i="9"/>
  <c r="BV80" i="9"/>
  <c r="BU80" i="9"/>
  <c r="BT80" i="9"/>
  <c r="BS80" i="9"/>
  <c r="BR80" i="9"/>
  <c r="BQ80" i="9"/>
  <c r="BP80" i="9"/>
  <c r="BO80" i="9"/>
  <c r="BN80" i="9"/>
  <c r="BM80" i="9"/>
  <c r="BL80" i="9"/>
  <c r="BK80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D80" i="9"/>
  <c r="C80" i="9"/>
  <c r="B80" i="9"/>
  <c r="CN79" i="9"/>
  <c r="CM79" i="9"/>
  <c r="CL79" i="9"/>
  <c r="CK79" i="9"/>
  <c r="CJ79" i="9"/>
  <c r="CI79" i="9"/>
  <c r="CH79" i="9"/>
  <c r="CG79" i="9"/>
  <c r="CF79" i="9"/>
  <c r="CE79" i="9"/>
  <c r="CD79" i="9"/>
  <c r="CC79" i="9"/>
  <c r="CB79" i="9"/>
  <c r="CA79" i="9"/>
  <c r="BZ79" i="9"/>
  <c r="BY79" i="9"/>
  <c r="BX79" i="9"/>
  <c r="BW79" i="9"/>
  <c r="BV79" i="9"/>
  <c r="BU79" i="9"/>
  <c r="BT79" i="9"/>
  <c r="BS79" i="9"/>
  <c r="BR79" i="9"/>
  <c r="BQ79" i="9"/>
  <c r="BP79" i="9"/>
  <c r="BO79" i="9"/>
  <c r="BN79" i="9"/>
  <c r="BM79" i="9"/>
  <c r="BL79" i="9"/>
  <c r="BK79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B79" i="9"/>
  <c r="CN78" i="9"/>
  <c r="CM78" i="9"/>
  <c r="CL78" i="9"/>
  <c r="CK78" i="9"/>
  <c r="CJ78" i="9"/>
  <c r="CI78" i="9"/>
  <c r="CH78" i="9"/>
  <c r="CG78" i="9"/>
  <c r="CF78" i="9"/>
  <c r="CE78" i="9"/>
  <c r="CD78" i="9"/>
  <c r="CC78" i="9"/>
  <c r="CB78" i="9"/>
  <c r="CA78" i="9"/>
  <c r="BZ78" i="9"/>
  <c r="BY78" i="9"/>
  <c r="BX78" i="9"/>
  <c r="BW78" i="9"/>
  <c r="BV78" i="9"/>
  <c r="BU78" i="9"/>
  <c r="BT78" i="9"/>
  <c r="BS78" i="9"/>
  <c r="BR78" i="9"/>
  <c r="BQ78" i="9"/>
  <c r="BP78" i="9"/>
  <c r="BO78" i="9"/>
  <c r="BN78" i="9"/>
  <c r="BM78" i="9"/>
  <c r="BL78" i="9"/>
  <c r="BK78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O78" i="9"/>
  <c r="N78" i="9"/>
  <c r="M78" i="9"/>
  <c r="L78" i="9"/>
  <c r="K78" i="9"/>
  <c r="J78" i="9"/>
  <c r="I78" i="9"/>
  <c r="H78" i="9"/>
  <c r="G78" i="9"/>
  <c r="F78" i="9"/>
  <c r="E78" i="9"/>
  <c r="D78" i="9"/>
  <c r="C78" i="9"/>
  <c r="B78" i="9"/>
  <c r="CN77" i="9"/>
  <c r="CM77" i="9"/>
  <c r="CL77" i="9"/>
  <c r="CK77" i="9"/>
  <c r="CJ77" i="9"/>
  <c r="CI77" i="9"/>
  <c r="CH77" i="9"/>
  <c r="CG77" i="9"/>
  <c r="CF77" i="9"/>
  <c r="CE77" i="9"/>
  <c r="CD77" i="9"/>
  <c r="CC77" i="9"/>
  <c r="CB77" i="9"/>
  <c r="CA77" i="9"/>
  <c r="BZ77" i="9"/>
  <c r="BY77" i="9"/>
  <c r="BX77" i="9"/>
  <c r="BW77" i="9"/>
  <c r="BV77" i="9"/>
  <c r="BU77" i="9"/>
  <c r="BT77" i="9"/>
  <c r="BS77" i="9"/>
  <c r="BR77" i="9"/>
  <c r="BQ77" i="9"/>
  <c r="BP77" i="9"/>
  <c r="BO77" i="9"/>
  <c r="BN77" i="9"/>
  <c r="BM77" i="9"/>
  <c r="BL77" i="9"/>
  <c r="BK77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B77" i="9"/>
  <c r="CN76" i="9"/>
  <c r="CM76" i="9"/>
  <c r="CL76" i="9"/>
  <c r="CK76" i="9"/>
  <c r="CJ76" i="9"/>
  <c r="CI76" i="9"/>
  <c r="CH76" i="9"/>
  <c r="CG76" i="9"/>
  <c r="CF76" i="9"/>
  <c r="CE76" i="9"/>
  <c r="CD76" i="9"/>
  <c r="CC76" i="9"/>
  <c r="CB76" i="9"/>
  <c r="CA76" i="9"/>
  <c r="BZ76" i="9"/>
  <c r="BY76" i="9"/>
  <c r="BX76" i="9"/>
  <c r="BW76" i="9"/>
  <c r="BV76" i="9"/>
  <c r="BU76" i="9"/>
  <c r="BT76" i="9"/>
  <c r="BS76" i="9"/>
  <c r="BR76" i="9"/>
  <c r="BQ76" i="9"/>
  <c r="BP76" i="9"/>
  <c r="BO76" i="9"/>
  <c r="BN76" i="9"/>
  <c r="BM76" i="9"/>
  <c r="BL76" i="9"/>
  <c r="BK76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CN75" i="9"/>
  <c r="CM75" i="9"/>
  <c r="CL75" i="9"/>
  <c r="CK75" i="9"/>
  <c r="CJ75" i="9"/>
  <c r="CI75" i="9"/>
  <c r="CH75" i="9"/>
  <c r="CG75" i="9"/>
  <c r="CF75" i="9"/>
  <c r="CE75" i="9"/>
  <c r="CD75" i="9"/>
  <c r="CC75" i="9"/>
  <c r="CB75" i="9"/>
  <c r="CA75" i="9"/>
  <c r="BZ75" i="9"/>
  <c r="BY75" i="9"/>
  <c r="BX75" i="9"/>
  <c r="BW75" i="9"/>
  <c r="BV75" i="9"/>
  <c r="BU75" i="9"/>
  <c r="BT75" i="9"/>
  <c r="BS75" i="9"/>
  <c r="BR75" i="9"/>
  <c r="BQ75" i="9"/>
  <c r="BP75" i="9"/>
  <c r="BO75" i="9"/>
  <c r="BN75" i="9"/>
  <c r="BM75" i="9"/>
  <c r="BL75" i="9"/>
  <c r="BK75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B75" i="9"/>
  <c r="CN74" i="9"/>
  <c r="CM74" i="9"/>
  <c r="CL74" i="9"/>
  <c r="CK74" i="9"/>
  <c r="CJ74" i="9"/>
  <c r="CI74" i="9"/>
  <c r="CH74" i="9"/>
  <c r="CG74" i="9"/>
  <c r="CF74" i="9"/>
  <c r="CE74" i="9"/>
  <c r="CD74" i="9"/>
  <c r="CC74" i="9"/>
  <c r="CB74" i="9"/>
  <c r="CA74" i="9"/>
  <c r="BZ74" i="9"/>
  <c r="BY74" i="9"/>
  <c r="BX74" i="9"/>
  <c r="BW74" i="9"/>
  <c r="BV74" i="9"/>
  <c r="BU74" i="9"/>
  <c r="BT74" i="9"/>
  <c r="BS74" i="9"/>
  <c r="BR74" i="9"/>
  <c r="BQ74" i="9"/>
  <c r="BP74" i="9"/>
  <c r="BO74" i="9"/>
  <c r="BN74" i="9"/>
  <c r="BM74" i="9"/>
  <c r="BL74" i="9"/>
  <c r="BK74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CN73" i="9"/>
  <c r="CM73" i="9"/>
  <c r="CL73" i="9"/>
  <c r="CK73" i="9"/>
  <c r="CJ73" i="9"/>
  <c r="CI73" i="9"/>
  <c r="CH73" i="9"/>
  <c r="CG73" i="9"/>
  <c r="CF73" i="9"/>
  <c r="CE73" i="9"/>
  <c r="CD73" i="9"/>
  <c r="CC73" i="9"/>
  <c r="CB73" i="9"/>
  <c r="CA73" i="9"/>
  <c r="BZ73" i="9"/>
  <c r="BY73" i="9"/>
  <c r="BX73" i="9"/>
  <c r="BW73" i="9"/>
  <c r="BV73" i="9"/>
  <c r="BU73" i="9"/>
  <c r="BT73" i="9"/>
  <c r="BS73" i="9"/>
  <c r="BR73" i="9"/>
  <c r="BQ73" i="9"/>
  <c r="BP73" i="9"/>
  <c r="BO73" i="9"/>
  <c r="BN73" i="9"/>
  <c r="BM73" i="9"/>
  <c r="BL73" i="9"/>
  <c r="BK73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B73" i="9"/>
  <c r="CN72" i="9"/>
  <c r="CM72" i="9"/>
  <c r="CL72" i="9"/>
  <c r="CK72" i="9"/>
  <c r="CJ72" i="9"/>
  <c r="CI72" i="9"/>
  <c r="CH72" i="9"/>
  <c r="CG72" i="9"/>
  <c r="CF72" i="9"/>
  <c r="CE72" i="9"/>
  <c r="CD72" i="9"/>
  <c r="CC72" i="9"/>
  <c r="CB72" i="9"/>
  <c r="CA72" i="9"/>
  <c r="BZ72" i="9"/>
  <c r="BY72" i="9"/>
  <c r="BX72" i="9"/>
  <c r="BW72" i="9"/>
  <c r="BV72" i="9"/>
  <c r="BU72" i="9"/>
  <c r="BT72" i="9"/>
  <c r="BS72" i="9"/>
  <c r="BR72" i="9"/>
  <c r="BQ72" i="9"/>
  <c r="BP72" i="9"/>
  <c r="BO72" i="9"/>
  <c r="BN72" i="9"/>
  <c r="BM72" i="9"/>
  <c r="BL72" i="9"/>
  <c r="BK72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CN71" i="9"/>
  <c r="CM71" i="9"/>
  <c r="CL71" i="9"/>
  <c r="CK71" i="9"/>
  <c r="CJ71" i="9"/>
  <c r="CI71" i="9"/>
  <c r="CH71" i="9"/>
  <c r="CG71" i="9"/>
  <c r="CF71" i="9"/>
  <c r="CE71" i="9"/>
  <c r="CD71" i="9"/>
  <c r="CC71" i="9"/>
  <c r="CB71" i="9"/>
  <c r="CA71" i="9"/>
  <c r="BZ71" i="9"/>
  <c r="BY71" i="9"/>
  <c r="BX71" i="9"/>
  <c r="BW71" i="9"/>
  <c r="BV71" i="9"/>
  <c r="BU71" i="9"/>
  <c r="BT71" i="9"/>
  <c r="BS71" i="9"/>
  <c r="BR71" i="9"/>
  <c r="BQ71" i="9"/>
  <c r="BP71" i="9"/>
  <c r="BO71" i="9"/>
  <c r="BN71" i="9"/>
  <c r="BM71" i="9"/>
  <c r="BL71" i="9"/>
  <c r="BK71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CN70" i="9"/>
  <c r="CM70" i="9"/>
  <c r="CL70" i="9"/>
  <c r="CK70" i="9"/>
  <c r="CJ70" i="9"/>
  <c r="CI70" i="9"/>
  <c r="CH70" i="9"/>
  <c r="CG70" i="9"/>
  <c r="CF70" i="9"/>
  <c r="CE70" i="9"/>
  <c r="CD70" i="9"/>
  <c r="CC70" i="9"/>
  <c r="CB70" i="9"/>
  <c r="CA70" i="9"/>
  <c r="BZ70" i="9"/>
  <c r="BY70" i="9"/>
  <c r="BX70" i="9"/>
  <c r="BW70" i="9"/>
  <c r="BV70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CN69" i="9"/>
  <c r="CM69" i="9"/>
  <c r="CL69" i="9"/>
  <c r="CK69" i="9"/>
  <c r="CJ69" i="9"/>
  <c r="CI69" i="9"/>
  <c r="CH69" i="9"/>
  <c r="CG69" i="9"/>
  <c r="CF69" i="9"/>
  <c r="CE69" i="9"/>
  <c r="CD69" i="9"/>
  <c r="CC69" i="9"/>
  <c r="CB69" i="9"/>
  <c r="CA69" i="9"/>
  <c r="BZ69" i="9"/>
  <c r="BY69" i="9"/>
  <c r="BX69" i="9"/>
  <c r="BW69" i="9"/>
  <c r="BV69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CN68" i="9"/>
  <c r="CM68" i="9"/>
  <c r="CL68" i="9"/>
  <c r="CK68" i="9"/>
  <c r="CJ68" i="9"/>
  <c r="CI68" i="9"/>
  <c r="CH68" i="9"/>
  <c r="CG68" i="9"/>
  <c r="CF68" i="9"/>
  <c r="CE68" i="9"/>
  <c r="CD68" i="9"/>
  <c r="CC68" i="9"/>
  <c r="CB68" i="9"/>
  <c r="CA68" i="9"/>
  <c r="BZ68" i="9"/>
  <c r="BY68" i="9"/>
  <c r="BX68" i="9"/>
  <c r="BW68" i="9"/>
  <c r="BV68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CN67" i="9"/>
  <c r="CM67" i="9"/>
  <c r="CL67" i="9"/>
  <c r="CK67" i="9"/>
  <c r="CJ67" i="9"/>
  <c r="CI67" i="9"/>
  <c r="CH67" i="9"/>
  <c r="CG67" i="9"/>
  <c r="CF67" i="9"/>
  <c r="CE67" i="9"/>
  <c r="CD67" i="9"/>
  <c r="CC67" i="9"/>
  <c r="CB67" i="9"/>
  <c r="CA67" i="9"/>
  <c r="BZ67" i="9"/>
  <c r="BY67" i="9"/>
  <c r="BX67" i="9"/>
  <c r="BW67" i="9"/>
  <c r="BV67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B67" i="9"/>
  <c r="CN66" i="9"/>
  <c r="CM66" i="9"/>
  <c r="CL66" i="9"/>
  <c r="CK66" i="9"/>
  <c r="CJ66" i="9"/>
  <c r="CI66" i="9"/>
  <c r="CH66" i="9"/>
  <c r="CG66" i="9"/>
  <c r="CF66" i="9"/>
  <c r="CE66" i="9"/>
  <c r="CD66" i="9"/>
  <c r="CC66" i="9"/>
  <c r="CB66" i="9"/>
  <c r="CA66" i="9"/>
  <c r="BZ66" i="9"/>
  <c r="BY66" i="9"/>
  <c r="BX66" i="9"/>
  <c r="BW66" i="9"/>
  <c r="BV66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CN65" i="9"/>
  <c r="CM65" i="9"/>
  <c r="CL65" i="9"/>
  <c r="CK65" i="9"/>
  <c r="CJ65" i="9"/>
  <c r="CI65" i="9"/>
  <c r="CH65" i="9"/>
  <c r="CG65" i="9"/>
  <c r="CF65" i="9"/>
  <c r="CE65" i="9"/>
  <c r="CD65" i="9"/>
  <c r="CC65" i="9"/>
  <c r="CB65" i="9"/>
  <c r="CA65" i="9"/>
  <c r="BZ65" i="9"/>
  <c r="BY65" i="9"/>
  <c r="BX65" i="9"/>
  <c r="BW65" i="9"/>
  <c r="BV65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L65" i="9"/>
  <c r="K65" i="9"/>
  <c r="J65" i="9"/>
  <c r="I65" i="9"/>
  <c r="H65" i="9"/>
  <c r="G65" i="9"/>
  <c r="F65" i="9"/>
  <c r="E65" i="9"/>
  <c r="D65" i="9"/>
  <c r="C65" i="9"/>
  <c r="B65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CN63" i="9"/>
  <c r="CM63" i="9"/>
  <c r="CL63" i="9"/>
  <c r="CK63" i="9"/>
  <c r="CJ63" i="9"/>
  <c r="CI63" i="9"/>
  <c r="CH63" i="9"/>
  <c r="CG63" i="9"/>
  <c r="CF63" i="9"/>
  <c r="CE63" i="9"/>
  <c r="CD63" i="9"/>
  <c r="CC63" i="9"/>
  <c r="CB63" i="9"/>
  <c r="CA63" i="9"/>
  <c r="BZ63" i="9"/>
  <c r="BY63" i="9"/>
  <c r="BX63" i="9"/>
  <c r="BW63" i="9"/>
  <c r="BV63" i="9"/>
  <c r="BU63" i="9"/>
  <c r="BT63" i="9"/>
  <c r="BS63" i="9"/>
  <c r="BR63" i="9"/>
  <c r="BQ63" i="9"/>
  <c r="BP63" i="9"/>
  <c r="BO63" i="9"/>
  <c r="BN63" i="9"/>
  <c r="BM63" i="9"/>
  <c r="BL63" i="9"/>
  <c r="BK63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D63" i="9"/>
  <c r="C63" i="9"/>
  <c r="B63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CA62" i="9"/>
  <c r="BZ62" i="9"/>
  <c r="BY62" i="9"/>
  <c r="BX62" i="9"/>
  <c r="BW62" i="9"/>
  <c r="BV62" i="9"/>
  <c r="BU62" i="9"/>
  <c r="BT62" i="9"/>
  <c r="BS62" i="9"/>
  <c r="BR62" i="9"/>
  <c r="BQ62" i="9"/>
  <c r="BP62" i="9"/>
  <c r="BO62" i="9"/>
  <c r="BN62" i="9"/>
  <c r="BM62" i="9"/>
  <c r="BL62" i="9"/>
  <c r="BK62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CN61" i="9"/>
  <c r="CM61" i="9"/>
  <c r="CL61" i="9"/>
  <c r="CK61" i="9"/>
  <c r="CJ61" i="9"/>
  <c r="CI61" i="9"/>
  <c r="CH61" i="9"/>
  <c r="CG61" i="9"/>
  <c r="CF61" i="9"/>
  <c r="CE61" i="9"/>
  <c r="CD61" i="9"/>
  <c r="CC61" i="9"/>
  <c r="CB61" i="9"/>
  <c r="CA61" i="9"/>
  <c r="BZ61" i="9"/>
  <c r="BY61" i="9"/>
  <c r="BX61" i="9"/>
  <c r="BW61" i="9"/>
  <c r="BV61" i="9"/>
  <c r="BU61" i="9"/>
  <c r="BT61" i="9"/>
  <c r="BS61" i="9"/>
  <c r="BR61" i="9"/>
  <c r="BQ61" i="9"/>
  <c r="BP61" i="9"/>
  <c r="BO61" i="9"/>
  <c r="BN61" i="9"/>
  <c r="BM61" i="9"/>
  <c r="BL61" i="9"/>
  <c r="BK61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C61" i="9"/>
  <c r="B61" i="9"/>
  <c r="CN60" i="9"/>
  <c r="CM60" i="9"/>
  <c r="CL60" i="9"/>
  <c r="CK60" i="9"/>
  <c r="CJ60" i="9"/>
  <c r="CI60" i="9"/>
  <c r="CH60" i="9"/>
  <c r="CG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T60" i="9"/>
  <c r="BS60" i="9"/>
  <c r="BR60" i="9"/>
  <c r="BQ60" i="9"/>
  <c r="BP60" i="9"/>
  <c r="BO60" i="9"/>
  <c r="BN60" i="9"/>
  <c r="BM60" i="9"/>
  <c r="BL60" i="9"/>
  <c r="BK60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B60" i="9"/>
  <c r="CN59" i="9"/>
  <c r="CM59" i="9"/>
  <c r="CL59" i="9"/>
  <c r="CK59" i="9"/>
  <c r="CJ59" i="9"/>
  <c r="CI59" i="9"/>
  <c r="CH59" i="9"/>
  <c r="CG59" i="9"/>
  <c r="CF59" i="9"/>
  <c r="CE59" i="9"/>
  <c r="CD59" i="9"/>
  <c r="CC59" i="9"/>
  <c r="CB59" i="9"/>
  <c r="CA59" i="9"/>
  <c r="BZ59" i="9"/>
  <c r="BY59" i="9"/>
  <c r="BX59" i="9"/>
  <c r="BW59" i="9"/>
  <c r="BV59" i="9"/>
  <c r="BU59" i="9"/>
  <c r="BT59" i="9"/>
  <c r="BS59" i="9"/>
  <c r="BR59" i="9"/>
  <c r="BQ59" i="9"/>
  <c r="BP59" i="9"/>
  <c r="BO59" i="9"/>
  <c r="BN59" i="9"/>
  <c r="BM59" i="9"/>
  <c r="BL59" i="9"/>
  <c r="BK59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CA58" i="9"/>
  <c r="BZ58" i="9"/>
  <c r="BY58" i="9"/>
  <c r="BX58" i="9"/>
  <c r="BW58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C57" i="9"/>
  <c r="B57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B56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CA55" i="9"/>
  <c r="BZ55" i="9"/>
  <c r="BY55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B55" i="9"/>
  <c r="CN54" i="9"/>
  <c r="CM54" i="9"/>
  <c r="CL54" i="9"/>
  <c r="CK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CN53" i="9"/>
  <c r="CM53" i="9"/>
  <c r="CL53" i="9"/>
  <c r="CK53" i="9"/>
  <c r="CJ53" i="9"/>
  <c r="CI53" i="9"/>
  <c r="CH53" i="9"/>
  <c r="CG53" i="9"/>
  <c r="CF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B53" i="9"/>
  <c r="CN52" i="9"/>
  <c r="CM52" i="9"/>
  <c r="CL52" i="9"/>
  <c r="CK52" i="9"/>
  <c r="CJ52" i="9"/>
  <c r="CI52" i="9"/>
  <c r="CH52" i="9"/>
  <c r="CG52" i="9"/>
  <c r="CF52" i="9"/>
  <c r="CE52" i="9"/>
  <c r="CD52" i="9"/>
  <c r="CC52" i="9"/>
  <c r="CB52" i="9"/>
  <c r="CA52" i="9"/>
  <c r="BZ52" i="9"/>
  <c r="BY52" i="9"/>
  <c r="BX52" i="9"/>
  <c r="BW52" i="9"/>
  <c r="BV52" i="9"/>
  <c r="BU52" i="9"/>
  <c r="BT52" i="9"/>
  <c r="BS52" i="9"/>
  <c r="BR52" i="9"/>
  <c r="BQ52" i="9"/>
  <c r="BP52" i="9"/>
  <c r="BO52" i="9"/>
  <c r="BN52" i="9"/>
  <c r="BM52" i="9"/>
  <c r="BL52" i="9"/>
  <c r="BK52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F52" i="9"/>
  <c r="E52" i="9"/>
  <c r="D52" i="9"/>
  <c r="C52" i="9"/>
  <c r="B52" i="9"/>
  <c r="CN51" i="9"/>
  <c r="CM51" i="9"/>
  <c r="CL51" i="9"/>
  <c r="CK51" i="9"/>
  <c r="CJ51" i="9"/>
  <c r="CI51" i="9"/>
  <c r="CH51" i="9"/>
  <c r="CG51" i="9"/>
  <c r="CF51" i="9"/>
  <c r="CE51" i="9"/>
  <c r="CD51" i="9"/>
  <c r="CC51" i="9"/>
  <c r="CB51" i="9"/>
  <c r="CA51" i="9"/>
  <c r="BZ51" i="9"/>
  <c r="BY51" i="9"/>
  <c r="BX51" i="9"/>
  <c r="BW51" i="9"/>
  <c r="BV51" i="9"/>
  <c r="BU51" i="9"/>
  <c r="BT51" i="9"/>
  <c r="BS51" i="9"/>
  <c r="BR51" i="9"/>
  <c r="BQ51" i="9"/>
  <c r="BP51" i="9"/>
  <c r="BO51" i="9"/>
  <c r="BN51" i="9"/>
  <c r="BM51" i="9"/>
  <c r="BL51" i="9"/>
  <c r="BK51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C51" i="9"/>
  <c r="B51" i="9"/>
  <c r="CN50" i="9"/>
  <c r="CM50" i="9"/>
  <c r="CL50" i="9"/>
  <c r="CK50" i="9"/>
  <c r="CJ50" i="9"/>
  <c r="CI50" i="9"/>
  <c r="CH50" i="9"/>
  <c r="CG50" i="9"/>
  <c r="CF50" i="9"/>
  <c r="CE50" i="9"/>
  <c r="CD50" i="9"/>
  <c r="CC50" i="9"/>
  <c r="CB50" i="9"/>
  <c r="CA50" i="9"/>
  <c r="BZ50" i="9"/>
  <c r="BY50" i="9"/>
  <c r="BX50" i="9"/>
  <c r="BW50" i="9"/>
  <c r="BV50" i="9"/>
  <c r="BU50" i="9"/>
  <c r="BT50" i="9"/>
  <c r="BS50" i="9"/>
  <c r="BR50" i="9"/>
  <c r="BQ50" i="9"/>
  <c r="BP50" i="9"/>
  <c r="BO50" i="9"/>
  <c r="BN50" i="9"/>
  <c r="BM50" i="9"/>
  <c r="BL50" i="9"/>
  <c r="BK50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C50" i="9"/>
  <c r="B50" i="9"/>
  <c r="CN49" i="9"/>
  <c r="CM49" i="9"/>
  <c r="CL49" i="9"/>
  <c r="CK49" i="9"/>
  <c r="CJ49" i="9"/>
  <c r="CI49" i="9"/>
  <c r="CH49" i="9"/>
  <c r="CG49" i="9"/>
  <c r="CF49" i="9"/>
  <c r="CE49" i="9"/>
  <c r="CD49" i="9"/>
  <c r="CC49" i="9"/>
  <c r="CB49" i="9"/>
  <c r="CA49" i="9"/>
  <c r="BZ49" i="9"/>
  <c r="BY49" i="9"/>
  <c r="BX49" i="9"/>
  <c r="BW49" i="9"/>
  <c r="BV49" i="9"/>
  <c r="BU49" i="9"/>
  <c r="BT49" i="9"/>
  <c r="BS49" i="9"/>
  <c r="BR49" i="9"/>
  <c r="BQ49" i="9"/>
  <c r="BP49" i="9"/>
  <c r="BO49" i="9"/>
  <c r="BN49" i="9"/>
  <c r="BM49" i="9"/>
  <c r="BL49" i="9"/>
  <c r="BK49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B49" i="9"/>
  <c r="CN48" i="9"/>
  <c r="CM48" i="9"/>
  <c r="CL48" i="9"/>
  <c r="CK48" i="9"/>
  <c r="CJ48" i="9"/>
  <c r="CI48" i="9"/>
  <c r="CH48" i="9"/>
  <c r="CG48" i="9"/>
  <c r="CF48" i="9"/>
  <c r="CE48" i="9"/>
  <c r="CD48" i="9"/>
  <c r="CC48" i="9"/>
  <c r="CB48" i="9"/>
  <c r="CA48" i="9"/>
  <c r="BZ48" i="9"/>
  <c r="BY48" i="9"/>
  <c r="BX48" i="9"/>
  <c r="BW48" i="9"/>
  <c r="BV48" i="9"/>
  <c r="BU48" i="9"/>
  <c r="BT48" i="9"/>
  <c r="BS48" i="9"/>
  <c r="BR48" i="9"/>
  <c r="BQ48" i="9"/>
  <c r="BP48" i="9"/>
  <c r="BO48" i="9"/>
  <c r="BN48" i="9"/>
  <c r="BM48" i="9"/>
  <c r="BL48" i="9"/>
  <c r="BK48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CN47" i="9"/>
  <c r="CM47" i="9"/>
  <c r="CL47" i="9"/>
  <c r="CK47" i="9"/>
  <c r="CJ47" i="9"/>
  <c r="CI47" i="9"/>
  <c r="CH47" i="9"/>
  <c r="CG47" i="9"/>
  <c r="CF47" i="9"/>
  <c r="CE47" i="9"/>
  <c r="CD47" i="9"/>
  <c r="CC47" i="9"/>
  <c r="CB47" i="9"/>
  <c r="CA47" i="9"/>
  <c r="BZ47" i="9"/>
  <c r="BY47" i="9"/>
  <c r="BX47" i="9"/>
  <c r="BW47" i="9"/>
  <c r="BV47" i="9"/>
  <c r="BU47" i="9"/>
  <c r="BT47" i="9"/>
  <c r="BS47" i="9"/>
  <c r="BR47" i="9"/>
  <c r="BQ47" i="9"/>
  <c r="BP47" i="9"/>
  <c r="BO47" i="9"/>
  <c r="BN47" i="9"/>
  <c r="BM47" i="9"/>
  <c r="BL47" i="9"/>
  <c r="BK47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CN46" i="9"/>
  <c r="CM46" i="9"/>
  <c r="CL46" i="9"/>
  <c r="CK46" i="9"/>
  <c r="CJ46" i="9"/>
  <c r="CI46" i="9"/>
  <c r="CH46" i="9"/>
  <c r="CG46" i="9"/>
  <c r="CF46" i="9"/>
  <c r="CE46" i="9"/>
  <c r="CD46" i="9"/>
  <c r="CC46" i="9"/>
  <c r="CB46" i="9"/>
  <c r="CA46" i="9"/>
  <c r="BZ46" i="9"/>
  <c r="BY46" i="9"/>
  <c r="BX46" i="9"/>
  <c r="BW46" i="9"/>
  <c r="BV46" i="9"/>
  <c r="BU46" i="9"/>
  <c r="BT46" i="9"/>
  <c r="BS46" i="9"/>
  <c r="BR46" i="9"/>
  <c r="BQ46" i="9"/>
  <c r="BP46" i="9"/>
  <c r="BO46" i="9"/>
  <c r="BN46" i="9"/>
  <c r="BM46" i="9"/>
  <c r="BL46" i="9"/>
  <c r="BK46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B46" i="9"/>
  <c r="CN45" i="9"/>
  <c r="CM45" i="9"/>
  <c r="CL45" i="9"/>
  <c r="CK45" i="9"/>
  <c r="CJ45" i="9"/>
  <c r="CI45" i="9"/>
  <c r="CH45" i="9"/>
  <c r="CG45" i="9"/>
  <c r="CF45" i="9"/>
  <c r="CE45" i="9"/>
  <c r="CD45" i="9"/>
  <c r="CC45" i="9"/>
  <c r="CB45" i="9"/>
  <c r="CA45" i="9"/>
  <c r="BZ45" i="9"/>
  <c r="BY45" i="9"/>
  <c r="BX45" i="9"/>
  <c r="BW45" i="9"/>
  <c r="BV45" i="9"/>
  <c r="BU45" i="9"/>
  <c r="BT45" i="9"/>
  <c r="BS45" i="9"/>
  <c r="BR45" i="9"/>
  <c r="BQ45" i="9"/>
  <c r="BP45" i="9"/>
  <c r="BO45" i="9"/>
  <c r="BN45" i="9"/>
  <c r="BM45" i="9"/>
  <c r="BL45" i="9"/>
  <c r="BK45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B45" i="9"/>
  <c r="CN44" i="9"/>
  <c r="CM44" i="9"/>
  <c r="CL44" i="9"/>
  <c r="CK44" i="9"/>
  <c r="CJ44" i="9"/>
  <c r="CI44" i="9"/>
  <c r="CH44" i="9"/>
  <c r="CG44" i="9"/>
  <c r="CF44" i="9"/>
  <c r="CE44" i="9"/>
  <c r="CD44" i="9"/>
  <c r="CC44" i="9"/>
  <c r="CB44" i="9"/>
  <c r="CA44" i="9"/>
  <c r="BZ44" i="9"/>
  <c r="BY44" i="9"/>
  <c r="BX44" i="9"/>
  <c r="BW44" i="9"/>
  <c r="BV44" i="9"/>
  <c r="BU44" i="9"/>
  <c r="BT44" i="9"/>
  <c r="BS44" i="9"/>
  <c r="BR44" i="9"/>
  <c r="BQ44" i="9"/>
  <c r="BP44" i="9"/>
  <c r="BO44" i="9"/>
  <c r="BN44" i="9"/>
  <c r="BM44" i="9"/>
  <c r="BL44" i="9"/>
  <c r="BK44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CN43" i="9"/>
  <c r="CM43" i="9"/>
  <c r="CL43" i="9"/>
  <c r="CK43" i="9"/>
  <c r="CJ43" i="9"/>
  <c r="CI43" i="9"/>
  <c r="CH43" i="9"/>
  <c r="CG43" i="9"/>
  <c r="CF43" i="9"/>
  <c r="CE43" i="9"/>
  <c r="CD43" i="9"/>
  <c r="CC43" i="9"/>
  <c r="CB43" i="9"/>
  <c r="CA43" i="9"/>
  <c r="BZ43" i="9"/>
  <c r="BY43" i="9"/>
  <c r="BX43" i="9"/>
  <c r="BW43" i="9"/>
  <c r="BV43" i="9"/>
  <c r="BU43" i="9"/>
  <c r="BT43" i="9"/>
  <c r="BS43" i="9"/>
  <c r="BR43" i="9"/>
  <c r="BQ43" i="9"/>
  <c r="BP43" i="9"/>
  <c r="BO43" i="9"/>
  <c r="BN43" i="9"/>
  <c r="BM43" i="9"/>
  <c r="BL43" i="9"/>
  <c r="BK43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CN42" i="9"/>
  <c r="CM42" i="9"/>
  <c r="CL42" i="9"/>
  <c r="CK42" i="9"/>
  <c r="CJ42" i="9"/>
  <c r="CI42" i="9"/>
  <c r="CH42" i="9"/>
  <c r="CG42" i="9"/>
  <c r="CF42" i="9"/>
  <c r="CE42" i="9"/>
  <c r="CD42" i="9"/>
  <c r="CC42" i="9"/>
  <c r="CB42" i="9"/>
  <c r="CA42" i="9"/>
  <c r="BZ42" i="9"/>
  <c r="BY42" i="9"/>
  <c r="BX42" i="9"/>
  <c r="BW42" i="9"/>
  <c r="BV42" i="9"/>
  <c r="BU42" i="9"/>
  <c r="BT42" i="9"/>
  <c r="BS42" i="9"/>
  <c r="BR42" i="9"/>
  <c r="BQ42" i="9"/>
  <c r="BP42" i="9"/>
  <c r="BO42" i="9"/>
  <c r="BN42" i="9"/>
  <c r="BM42" i="9"/>
  <c r="BL42" i="9"/>
  <c r="BK42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CN41" i="9"/>
  <c r="CM41" i="9"/>
  <c r="CL41" i="9"/>
  <c r="CK41" i="9"/>
  <c r="CJ41" i="9"/>
  <c r="CI41" i="9"/>
  <c r="CH41" i="9"/>
  <c r="CG41" i="9"/>
  <c r="CF41" i="9"/>
  <c r="CE41" i="9"/>
  <c r="CD41" i="9"/>
  <c r="CC41" i="9"/>
  <c r="CB41" i="9"/>
  <c r="CA41" i="9"/>
  <c r="BZ41" i="9"/>
  <c r="BY41" i="9"/>
  <c r="BX41" i="9"/>
  <c r="BW41" i="9"/>
  <c r="BV41" i="9"/>
  <c r="BU41" i="9"/>
  <c r="BT41" i="9"/>
  <c r="BS41" i="9"/>
  <c r="BR41" i="9"/>
  <c r="BQ41" i="9"/>
  <c r="BP41" i="9"/>
  <c r="BO41" i="9"/>
  <c r="BN41" i="9"/>
  <c r="BM41" i="9"/>
  <c r="BL41" i="9"/>
  <c r="BK41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CN40" i="9"/>
  <c r="CM40" i="9"/>
  <c r="CL40" i="9"/>
  <c r="CK40" i="9"/>
  <c r="CJ40" i="9"/>
  <c r="CI40" i="9"/>
  <c r="CH40" i="9"/>
  <c r="CG40" i="9"/>
  <c r="CF40" i="9"/>
  <c r="CE40" i="9"/>
  <c r="CD40" i="9"/>
  <c r="CC40" i="9"/>
  <c r="CB40" i="9"/>
  <c r="CA40" i="9"/>
  <c r="BZ40" i="9"/>
  <c r="BY40" i="9"/>
  <c r="BX40" i="9"/>
  <c r="BW40" i="9"/>
  <c r="BV40" i="9"/>
  <c r="BU40" i="9"/>
  <c r="BT40" i="9"/>
  <c r="BS40" i="9"/>
  <c r="BR40" i="9"/>
  <c r="BQ40" i="9"/>
  <c r="BP40" i="9"/>
  <c r="BO40" i="9"/>
  <c r="BN40" i="9"/>
  <c r="BM40" i="9"/>
  <c r="BL40" i="9"/>
  <c r="BK40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CN39" i="9"/>
  <c r="CM39" i="9"/>
  <c r="CL39" i="9"/>
  <c r="CK39" i="9"/>
  <c r="CJ39" i="9"/>
  <c r="CI39" i="9"/>
  <c r="CH39" i="9"/>
  <c r="CG39" i="9"/>
  <c r="CF39" i="9"/>
  <c r="CE39" i="9"/>
  <c r="CD39" i="9"/>
  <c r="CC39" i="9"/>
  <c r="CB39" i="9"/>
  <c r="CA39" i="9"/>
  <c r="BZ39" i="9"/>
  <c r="BY39" i="9"/>
  <c r="BX39" i="9"/>
  <c r="BW39" i="9"/>
  <c r="BV39" i="9"/>
  <c r="BU39" i="9"/>
  <c r="BT39" i="9"/>
  <c r="BS39" i="9"/>
  <c r="BR39" i="9"/>
  <c r="BQ39" i="9"/>
  <c r="BP39" i="9"/>
  <c r="BO39" i="9"/>
  <c r="BN39" i="9"/>
  <c r="BM39" i="9"/>
  <c r="BL39" i="9"/>
  <c r="BK39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CN38" i="9"/>
  <c r="CM38" i="9"/>
  <c r="CL38" i="9"/>
  <c r="CK38" i="9"/>
  <c r="CJ38" i="9"/>
  <c r="CI38" i="9"/>
  <c r="CH38" i="9"/>
  <c r="CG38" i="9"/>
  <c r="CF38" i="9"/>
  <c r="CE38" i="9"/>
  <c r="CD38" i="9"/>
  <c r="CC38" i="9"/>
  <c r="CB38" i="9"/>
  <c r="CA38" i="9"/>
  <c r="BZ38" i="9"/>
  <c r="BY38" i="9"/>
  <c r="BX38" i="9"/>
  <c r="BW38" i="9"/>
  <c r="BV38" i="9"/>
  <c r="BU38" i="9"/>
  <c r="BT38" i="9"/>
  <c r="BS38" i="9"/>
  <c r="BR38" i="9"/>
  <c r="BQ38" i="9"/>
  <c r="BP38" i="9"/>
  <c r="BO38" i="9"/>
  <c r="BN38" i="9"/>
  <c r="BM38" i="9"/>
  <c r="BL38" i="9"/>
  <c r="BK38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CN37" i="9"/>
  <c r="CM37" i="9"/>
  <c r="CL37" i="9"/>
  <c r="CK37" i="9"/>
  <c r="CJ37" i="9"/>
  <c r="CI37" i="9"/>
  <c r="CH37" i="9"/>
  <c r="CG37" i="9"/>
  <c r="CF37" i="9"/>
  <c r="CE37" i="9"/>
  <c r="CD37" i="9"/>
  <c r="CC37" i="9"/>
  <c r="CB37" i="9"/>
  <c r="CA37" i="9"/>
  <c r="BZ37" i="9"/>
  <c r="BY37" i="9"/>
  <c r="BX37" i="9"/>
  <c r="BW37" i="9"/>
  <c r="BV37" i="9"/>
  <c r="BU37" i="9"/>
  <c r="BT37" i="9"/>
  <c r="BS37" i="9"/>
  <c r="BR37" i="9"/>
  <c r="BQ37" i="9"/>
  <c r="BP37" i="9"/>
  <c r="BO37" i="9"/>
  <c r="BN37" i="9"/>
  <c r="BM37" i="9"/>
  <c r="BL37" i="9"/>
  <c r="BK37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CN36" i="9"/>
  <c r="CM36" i="9"/>
  <c r="CL36" i="9"/>
  <c r="CK36" i="9"/>
  <c r="CJ36" i="9"/>
  <c r="CI36" i="9"/>
  <c r="CH36" i="9"/>
  <c r="CG36" i="9"/>
  <c r="CF36" i="9"/>
  <c r="CE36" i="9"/>
  <c r="CD36" i="9"/>
  <c r="CC36" i="9"/>
  <c r="CB36" i="9"/>
  <c r="CA36" i="9"/>
  <c r="BZ36" i="9"/>
  <c r="BY36" i="9"/>
  <c r="BX36" i="9"/>
  <c r="BW36" i="9"/>
  <c r="BV36" i="9"/>
  <c r="BU36" i="9"/>
  <c r="BT36" i="9"/>
  <c r="BS36" i="9"/>
  <c r="BR36" i="9"/>
  <c r="BQ36" i="9"/>
  <c r="BP36" i="9"/>
  <c r="BO36" i="9"/>
  <c r="BN36" i="9"/>
  <c r="BM36" i="9"/>
  <c r="BL36" i="9"/>
  <c r="BK36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CN35" i="9"/>
  <c r="CM35" i="9"/>
  <c r="CL35" i="9"/>
  <c r="CK35" i="9"/>
  <c r="CJ35" i="9"/>
  <c r="CI35" i="9"/>
  <c r="CH35" i="9"/>
  <c r="CG35" i="9"/>
  <c r="CF35" i="9"/>
  <c r="CE35" i="9"/>
  <c r="CD35" i="9"/>
  <c r="CC35" i="9"/>
  <c r="CB35" i="9"/>
  <c r="CA35" i="9"/>
  <c r="BZ35" i="9"/>
  <c r="BY35" i="9"/>
  <c r="BX35" i="9"/>
  <c r="BW35" i="9"/>
  <c r="BV35" i="9"/>
  <c r="BU35" i="9"/>
  <c r="BT35" i="9"/>
  <c r="BS35" i="9"/>
  <c r="BR35" i="9"/>
  <c r="BQ35" i="9"/>
  <c r="BP35" i="9"/>
  <c r="BO35" i="9"/>
  <c r="BN35" i="9"/>
  <c r="BM35" i="9"/>
  <c r="BL35" i="9"/>
  <c r="BK35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CN34" i="9"/>
  <c r="CM34" i="9"/>
  <c r="CL34" i="9"/>
  <c r="CK34" i="9"/>
  <c r="CJ34" i="9"/>
  <c r="CI34" i="9"/>
  <c r="CH34" i="9"/>
  <c r="CG34" i="9"/>
  <c r="CF34" i="9"/>
  <c r="CE34" i="9"/>
  <c r="CD34" i="9"/>
  <c r="CC34" i="9"/>
  <c r="CB34" i="9"/>
  <c r="CA34" i="9"/>
  <c r="BZ34" i="9"/>
  <c r="BY34" i="9"/>
  <c r="BX34" i="9"/>
  <c r="BW34" i="9"/>
  <c r="BV34" i="9"/>
  <c r="BU34" i="9"/>
  <c r="BT34" i="9"/>
  <c r="BS34" i="9"/>
  <c r="BR34" i="9"/>
  <c r="BQ34" i="9"/>
  <c r="BP34" i="9"/>
  <c r="BO34" i="9"/>
  <c r="BN34" i="9"/>
  <c r="BM34" i="9"/>
  <c r="BL34" i="9"/>
  <c r="BK34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CN33" i="9"/>
  <c r="CM33" i="9"/>
  <c r="CL33" i="9"/>
  <c r="CK33" i="9"/>
  <c r="CJ33" i="9"/>
  <c r="CI33" i="9"/>
  <c r="CH33" i="9"/>
  <c r="CG33" i="9"/>
  <c r="CF33" i="9"/>
  <c r="CE33" i="9"/>
  <c r="CD33" i="9"/>
  <c r="CC33" i="9"/>
  <c r="CB33" i="9"/>
  <c r="CA33" i="9"/>
  <c r="BZ33" i="9"/>
  <c r="BY33" i="9"/>
  <c r="BX33" i="9"/>
  <c r="BW33" i="9"/>
  <c r="BV33" i="9"/>
  <c r="BU33" i="9"/>
  <c r="BT33" i="9"/>
  <c r="BS33" i="9"/>
  <c r="BR33" i="9"/>
  <c r="BQ33" i="9"/>
  <c r="BP33" i="9"/>
  <c r="BO33" i="9"/>
  <c r="BN33" i="9"/>
  <c r="BM33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CN32" i="9"/>
  <c r="CM32" i="9"/>
  <c r="CL32" i="9"/>
  <c r="CK32" i="9"/>
  <c r="CJ32" i="9"/>
  <c r="CI32" i="9"/>
  <c r="CH32" i="9"/>
  <c r="CG32" i="9"/>
  <c r="CF32" i="9"/>
  <c r="CE32" i="9"/>
  <c r="CD32" i="9"/>
  <c r="CC32" i="9"/>
  <c r="CB32" i="9"/>
  <c r="CA32" i="9"/>
  <c r="BZ32" i="9"/>
  <c r="BY32" i="9"/>
  <c r="BX32" i="9"/>
  <c r="BW32" i="9"/>
  <c r="BV32" i="9"/>
  <c r="BU32" i="9"/>
  <c r="BT32" i="9"/>
  <c r="BS32" i="9"/>
  <c r="BR32" i="9"/>
  <c r="BQ32" i="9"/>
  <c r="BP32" i="9"/>
  <c r="BO32" i="9"/>
  <c r="BN32" i="9"/>
  <c r="BM32" i="9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CN31" i="9"/>
  <c r="CM31" i="9"/>
  <c r="CL31" i="9"/>
  <c r="CK31" i="9"/>
  <c r="CJ31" i="9"/>
  <c r="CI31" i="9"/>
  <c r="CH31" i="9"/>
  <c r="CG31" i="9"/>
  <c r="CF31" i="9"/>
  <c r="CE31" i="9"/>
  <c r="CD31" i="9"/>
  <c r="CC31" i="9"/>
  <c r="CB31" i="9"/>
  <c r="CA31" i="9"/>
  <c r="BZ31" i="9"/>
  <c r="BY31" i="9"/>
  <c r="BX31" i="9"/>
  <c r="BW31" i="9"/>
  <c r="BV31" i="9"/>
  <c r="BU31" i="9"/>
  <c r="BT31" i="9"/>
  <c r="BS31" i="9"/>
  <c r="BR31" i="9"/>
  <c r="BQ31" i="9"/>
  <c r="BP31" i="9"/>
  <c r="BO31" i="9"/>
  <c r="BN31" i="9"/>
  <c r="BM31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CN30" i="9"/>
  <c r="CM30" i="9"/>
  <c r="CL30" i="9"/>
  <c r="CK30" i="9"/>
  <c r="CJ30" i="9"/>
  <c r="CI30" i="9"/>
  <c r="CH30" i="9"/>
  <c r="CG30" i="9"/>
  <c r="CF30" i="9"/>
  <c r="CE30" i="9"/>
  <c r="CD30" i="9"/>
  <c r="CC30" i="9"/>
  <c r="CB30" i="9"/>
  <c r="CA30" i="9"/>
  <c r="BZ30" i="9"/>
  <c r="BY30" i="9"/>
  <c r="BX30" i="9"/>
  <c r="BW30" i="9"/>
  <c r="BV30" i="9"/>
  <c r="BU30" i="9"/>
  <c r="BT30" i="9"/>
  <c r="BS30" i="9"/>
  <c r="BR30" i="9"/>
  <c r="BQ30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CN29" i="9"/>
  <c r="CM29" i="9"/>
  <c r="CL29" i="9"/>
  <c r="CK29" i="9"/>
  <c r="CJ29" i="9"/>
  <c r="CI29" i="9"/>
  <c r="CH29" i="9"/>
  <c r="CG29" i="9"/>
  <c r="CF29" i="9"/>
  <c r="CE29" i="9"/>
  <c r="CD29" i="9"/>
  <c r="CC29" i="9"/>
  <c r="CB29" i="9"/>
  <c r="CA29" i="9"/>
  <c r="BZ29" i="9"/>
  <c r="BY29" i="9"/>
  <c r="BX29" i="9"/>
  <c r="BW29" i="9"/>
  <c r="BV29" i="9"/>
  <c r="BU29" i="9"/>
  <c r="BT29" i="9"/>
  <c r="BS29" i="9"/>
  <c r="BR29" i="9"/>
  <c r="BQ29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CN28" i="9"/>
  <c r="CM28" i="9"/>
  <c r="CL28" i="9"/>
  <c r="CK28" i="9"/>
  <c r="CJ28" i="9"/>
  <c r="CI28" i="9"/>
  <c r="CH28" i="9"/>
  <c r="CG28" i="9"/>
  <c r="CF28" i="9"/>
  <c r="CE28" i="9"/>
  <c r="CD28" i="9"/>
  <c r="CC28" i="9"/>
  <c r="CB28" i="9"/>
  <c r="CA28" i="9"/>
  <c r="BZ28" i="9"/>
  <c r="BY28" i="9"/>
  <c r="BX28" i="9"/>
  <c r="BW28" i="9"/>
  <c r="BV28" i="9"/>
  <c r="BU28" i="9"/>
  <c r="BT28" i="9"/>
  <c r="BS28" i="9"/>
  <c r="BR28" i="9"/>
  <c r="BQ28" i="9"/>
  <c r="BP28" i="9"/>
  <c r="BO28" i="9"/>
  <c r="BN28" i="9"/>
  <c r="BM28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CN27" i="9"/>
  <c r="CM27" i="9"/>
  <c r="CL27" i="9"/>
  <c r="CK27" i="9"/>
  <c r="CJ27" i="9"/>
  <c r="CI27" i="9"/>
  <c r="CH27" i="9"/>
  <c r="CG27" i="9"/>
  <c r="CF27" i="9"/>
  <c r="CE27" i="9"/>
  <c r="CD27" i="9"/>
  <c r="CC27" i="9"/>
  <c r="CB27" i="9"/>
  <c r="CA27" i="9"/>
  <c r="BZ27" i="9"/>
  <c r="BY27" i="9"/>
  <c r="BX27" i="9"/>
  <c r="BW27" i="9"/>
  <c r="BV27" i="9"/>
  <c r="BU27" i="9"/>
  <c r="BT27" i="9"/>
  <c r="BS27" i="9"/>
  <c r="BR27" i="9"/>
  <c r="BQ27" i="9"/>
  <c r="BP27" i="9"/>
  <c r="BO27" i="9"/>
  <c r="BN27" i="9"/>
  <c r="BM27" i="9"/>
  <c r="BL27" i="9"/>
  <c r="BK27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CN26" i="9"/>
  <c r="CM26" i="9"/>
  <c r="CL26" i="9"/>
  <c r="CK26" i="9"/>
  <c r="CJ26" i="9"/>
  <c r="CI26" i="9"/>
  <c r="CH26" i="9"/>
  <c r="CG26" i="9"/>
  <c r="CF26" i="9"/>
  <c r="CE26" i="9"/>
  <c r="CD26" i="9"/>
  <c r="CC26" i="9"/>
  <c r="CB26" i="9"/>
  <c r="CA26" i="9"/>
  <c r="BZ26" i="9"/>
  <c r="BY26" i="9"/>
  <c r="BX26" i="9"/>
  <c r="BW26" i="9"/>
  <c r="BV26" i="9"/>
  <c r="BU26" i="9"/>
  <c r="BT26" i="9"/>
  <c r="BS26" i="9"/>
  <c r="BR26" i="9"/>
  <c r="BQ26" i="9"/>
  <c r="BP26" i="9"/>
  <c r="BO26" i="9"/>
  <c r="BN26" i="9"/>
  <c r="BM26" i="9"/>
  <c r="BL26" i="9"/>
  <c r="BK26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CN25" i="9"/>
  <c r="CM25" i="9"/>
  <c r="CL25" i="9"/>
  <c r="CK25" i="9"/>
  <c r="CJ25" i="9"/>
  <c r="CI25" i="9"/>
  <c r="CH25" i="9"/>
  <c r="CG25" i="9"/>
  <c r="CF25" i="9"/>
  <c r="CE25" i="9"/>
  <c r="CD25" i="9"/>
  <c r="CC25" i="9"/>
  <c r="CB25" i="9"/>
  <c r="CA25" i="9"/>
  <c r="BZ25" i="9"/>
  <c r="BY25" i="9"/>
  <c r="BX25" i="9"/>
  <c r="BW25" i="9"/>
  <c r="BV25" i="9"/>
  <c r="BU25" i="9"/>
  <c r="BT25" i="9"/>
  <c r="BS25" i="9"/>
  <c r="BR25" i="9"/>
  <c r="BQ25" i="9"/>
  <c r="BP25" i="9"/>
  <c r="BO25" i="9"/>
  <c r="BN25" i="9"/>
  <c r="BM25" i="9"/>
  <c r="BL25" i="9"/>
  <c r="BK25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CN24" i="9"/>
  <c r="CM24" i="9"/>
  <c r="CL24" i="9"/>
  <c r="CK24" i="9"/>
  <c r="CJ24" i="9"/>
  <c r="CI24" i="9"/>
  <c r="CH24" i="9"/>
  <c r="CG24" i="9"/>
  <c r="CF24" i="9"/>
  <c r="CE24" i="9"/>
  <c r="CD24" i="9"/>
  <c r="CC24" i="9"/>
  <c r="CB24" i="9"/>
  <c r="CA24" i="9"/>
  <c r="BZ24" i="9"/>
  <c r="BY24" i="9"/>
  <c r="BX24" i="9"/>
  <c r="BW24" i="9"/>
  <c r="BV24" i="9"/>
  <c r="BU24" i="9"/>
  <c r="BT24" i="9"/>
  <c r="BS24" i="9"/>
  <c r="BR24" i="9"/>
  <c r="BQ24" i="9"/>
  <c r="BP24" i="9"/>
  <c r="BO24" i="9"/>
  <c r="BN24" i="9"/>
  <c r="BM24" i="9"/>
  <c r="BL24" i="9"/>
  <c r="BK24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CN23" i="9"/>
  <c r="CM23" i="9"/>
  <c r="CL23" i="9"/>
  <c r="CK23" i="9"/>
  <c r="CJ23" i="9"/>
  <c r="CI23" i="9"/>
  <c r="CH23" i="9"/>
  <c r="CG23" i="9"/>
  <c r="CF23" i="9"/>
  <c r="CE23" i="9"/>
  <c r="CD23" i="9"/>
  <c r="CC23" i="9"/>
  <c r="CB23" i="9"/>
  <c r="CA23" i="9"/>
  <c r="BZ23" i="9"/>
  <c r="BY23" i="9"/>
  <c r="BX23" i="9"/>
  <c r="BW23" i="9"/>
  <c r="BV23" i="9"/>
  <c r="BU23" i="9"/>
  <c r="BT23" i="9"/>
  <c r="BS23" i="9"/>
  <c r="BR23" i="9"/>
  <c r="BQ23" i="9"/>
  <c r="BP23" i="9"/>
  <c r="BO23" i="9"/>
  <c r="BN23" i="9"/>
  <c r="BM23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CN22" i="9"/>
  <c r="CM22" i="9"/>
  <c r="CL22" i="9"/>
  <c r="CK22" i="9"/>
  <c r="CJ22" i="9"/>
  <c r="CI22" i="9"/>
  <c r="CH22" i="9"/>
  <c r="CG22" i="9"/>
  <c r="CF22" i="9"/>
  <c r="CE22" i="9"/>
  <c r="CD22" i="9"/>
  <c r="CC22" i="9"/>
  <c r="CB22" i="9"/>
  <c r="CA22" i="9"/>
  <c r="BZ22" i="9"/>
  <c r="BY22" i="9"/>
  <c r="BX22" i="9"/>
  <c r="BW22" i="9"/>
  <c r="BV22" i="9"/>
  <c r="BU22" i="9"/>
  <c r="BT22" i="9"/>
  <c r="BS22" i="9"/>
  <c r="BR22" i="9"/>
  <c r="BQ22" i="9"/>
  <c r="BP22" i="9"/>
  <c r="BO22" i="9"/>
  <c r="BN22" i="9"/>
  <c r="BM22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CN21" i="9"/>
  <c r="CM21" i="9"/>
  <c r="CL21" i="9"/>
  <c r="CK21" i="9"/>
  <c r="CJ21" i="9"/>
  <c r="CI21" i="9"/>
  <c r="CH21" i="9"/>
  <c r="CG21" i="9"/>
  <c r="CF21" i="9"/>
  <c r="CE21" i="9"/>
  <c r="CD21" i="9"/>
  <c r="CC21" i="9"/>
  <c r="CB21" i="9"/>
  <c r="CA21" i="9"/>
  <c r="BZ21" i="9"/>
  <c r="BY21" i="9"/>
  <c r="BX21" i="9"/>
  <c r="BW21" i="9"/>
  <c r="BV21" i="9"/>
  <c r="BU21" i="9"/>
  <c r="BT21" i="9"/>
  <c r="BS21" i="9"/>
  <c r="BR21" i="9"/>
  <c r="BQ21" i="9"/>
  <c r="BP21" i="9"/>
  <c r="BO21" i="9"/>
  <c r="BN21" i="9"/>
  <c r="BM21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CN20" i="9"/>
  <c r="CM20" i="9"/>
  <c r="CL20" i="9"/>
  <c r="CK20" i="9"/>
  <c r="CJ20" i="9"/>
  <c r="CI20" i="9"/>
  <c r="CH20" i="9"/>
  <c r="CG20" i="9"/>
  <c r="CF20" i="9"/>
  <c r="CE20" i="9"/>
  <c r="CD20" i="9"/>
  <c r="CC20" i="9"/>
  <c r="CB20" i="9"/>
  <c r="CA20" i="9"/>
  <c r="BZ20" i="9"/>
  <c r="BY20" i="9"/>
  <c r="BX20" i="9"/>
  <c r="BW20" i="9"/>
  <c r="BV20" i="9"/>
  <c r="BU20" i="9"/>
  <c r="BT20" i="9"/>
  <c r="BS20" i="9"/>
  <c r="BR20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CN19" i="9"/>
  <c r="CM19" i="9"/>
  <c r="CL19" i="9"/>
  <c r="CK19" i="9"/>
  <c r="CJ19" i="9"/>
  <c r="CI19" i="9"/>
  <c r="CH19" i="9"/>
  <c r="CG19" i="9"/>
  <c r="CF19" i="9"/>
  <c r="CE19" i="9"/>
  <c r="CD19" i="9"/>
  <c r="CC19" i="9"/>
  <c r="CB19" i="9"/>
  <c r="CA19" i="9"/>
  <c r="BZ19" i="9"/>
  <c r="BY19" i="9"/>
  <c r="BX19" i="9"/>
  <c r="BW19" i="9"/>
  <c r="BV19" i="9"/>
  <c r="BU19" i="9"/>
  <c r="BT19" i="9"/>
  <c r="BS19" i="9"/>
  <c r="BR19" i="9"/>
  <c r="BQ19" i="9"/>
  <c r="BP19" i="9"/>
  <c r="BO19" i="9"/>
  <c r="BN19" i="9"/>
  <c r="BM19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CN18" i="9"/>
  <c r="CM18" i="9"/>
  <c r="CL18" i="9"/>
  <c r="CK18" i="9"/>
  <c r="CJ18" i="9"/>
  <c r="CI18" i="9"/>
  <c r="CH18" i="9"/>
  <c r="CG18" i="9"/>
  <c r="CF18" i="9"/>
  <c r="CE18" i="9"/>
  <c r="CD18" i="9"/>
  <c r="CC18" i="9"/>
  <c r="CB18" i="9"/>
  <c r="CA18" i="9"/>
  <c r="BZ18" i="9"/>
  <c r="BY18" i="9"/>
  <c r="BX18" i="9"/>
  <c r="BW18" i="9"/>
  <c r="BV18" i="9"/>
  <c r="BU18" i="9"/>
  <c r="BT18" i="9"/>
  <c r="BS18" i="9"/>
  <c r="BR18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CN17" i="9"/>
  <c r="CM17" i="9"/>
  <c r="CL17" i="9"/>
  <c r="CK17" i="9"/>
  <c r="CJ17" i="9"/>
  <c r="CI17" i="9"/>
  <c r="CH17" i="9"/>
  <c r="CG17" i="9"/>
  <c r="CF17" i="9"/>
  <c r="CE17" i="9"/>
  <c r="CD17" i="9"/>
  <c r="CC17" i="9"/>
  <c r="CB17" i="9"/>
  <c r="CA17" i="9"/>
  <c r="BZ17" i="9"/>
  <c r="BY17" i="9"/>
  <c r="BX17" i="9"/>
  <c r="BW17" i="9"/>
  <c r="BV17" i="9"/>
  <c r="BU17" i="9"/>
  <c r="BT17" i="9"/>
  <c r="BS17" i="9"/>
  <c r="BR17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CN16" i="9"/>
  <c r="CM16" i="9"/>
  <c r="CL16" i="9"/>
  <c r="CK16" i="9"/>
  <c r="CJ16" i="9"/>
  <c r="CI16" i="9"/>
  <c r="CH16" i="9"/>
  <c r="CG16" i="9"/>
  <c r="CF16" i="9"/>
  <c r="CE16" i="9"/>
  <c r="CD16" i="9"/>
  <c r="CC16" i="9"/>
  <c r="CB16" i="9"/>
  <c r="CA16" i="9"/>
  <c r="BZ16" i="9"/>
  <c r="BY16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CN15" i="9"/>
  <c r="CM15" i="9"/>
  <c r="CL15" i="9"/>
  <c r="CK15" i="9"/>
  <c r="CJ15" i="9"/>
  <c r="CI15" i="9"/>
  <c r="CH15" i="9"/>
  <c r="CG15" i="9"/>
  <c r="CF15" i="9"/>
  <c r="CE15" i="9"/>
  <c r="CD15" i="9"/>
  <c r="CC15" i="9"/>
  <c r="CB15" i="9"/>
  <c r="CA15" i="9"/>
  <c r="BZ15" i="9"/>
  <c r="BY15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CN14" i="9"/>
  <c r="CM14" i="9"/>
  <c r="CL14" i="9"/>
  <c r="CK14" i="9"/>
  <c r="CJ14" i="9"/>
  <c r="CI14" i="9"/>
  <c r="CH14" i="9"/>
  <c r="CG14" i="9"/>
  <c r="CF14" i="9"/>
  <c r="CE14" i="9"/>
  <c r="CD14" i="9"/>
  <c r="CC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CN13" i="9"/>
  <c r="CM13" i="9"/>
  <c r="CL13" i="9"/>
  <c r="CK13" i="9"/>
  <c r="CJ13" i="9"/>
  <c r="CI13" i="9"/>
  <c r="CH13" i="9"/>
  <c r="CG13" i="9"/>
  <c r="CF13" i="9"/>
  <c r="CE13" i="9"/>
  <c r="CD13" i="9"/>
  <c r="CC13" i="9"/>
  <c r="CB13" i="9"/>
  <c r="CA13" i="9"/>
  <c r="BZ13" i="9"/>
  <c r="BY13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CN12" i="9"/>
  <c r="CM12" i="9"/>
  <c r="CL12" i="9"/>
  <c r="CK12" i="9"/>
  <c r="CJ12" i="9"/>
  <c r="CI12" i="9"/>
  <c r="CH12" i="9"/>
  <c r="CG12" i="9"/>
  <c r="CF12" i="9"/>
  <c r="CE12" i="9"/>
  <c r="CD12" i="9"/>
  <c r="CC12" i="9"/>
  <c r="CB12" i="9"/>
  <c r="CA12" i="9"/>
  <c r="BZ12" i="9"/>
  <c r="BY12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CN11" i="9"/>
  <c r="CM11" i="9"/>
  <c r="CL11" i="9"/>
  <c r="CK11" i="9"/>
  <c r="CJ11" i="9"/>
  <c r="CI11" i="9"/>
  <c r="CH11" i="9"/>
  <c r="CG11" i="9"/>
  <c r="CF11" i="9"/>
  <c r="CE11" i="9"/>
  <c r="CD11" i="9"/>
  <c r="CC11" i="9"/>
  <c r="CB11" i="9"/>
  <c r="CA11" i="9"/>
  <c r="BZ11" i="9"/>
  <c r="BY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CN10" i="9"/>
  <c r="CM10" i="9"/>
  <c r="CL10" i="9"/>
  <c r="CK10" i="9"/>
  <c r="CJ10" i="9"/>
  <c r="CI10" i="9"/>
  <c r="CH10" i="9"/>
  <c r="CG10" i="9"/>
  <c r="CF10" i="9"/>
  <c r="CE10" i="9"/>
  <c r="CD10" i="9"/>
  <c r="CC10" i="9"/>
  <c r="CB10" i="9"/>
  <c r="CA10" i="9"/>
  <c r="BZ10" i="9"/>
  <c r="BY10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CN9" i="9"/>
  <c r="CM9" i="9"/>
  <c r="CL9" i="9"/>
  <c r="CK9" i="9"/>
  <c r="CJ9" i="9"/>
  <c r="CI9" i="9"/>
  <c r="CH9" i="9"/>
  <c r="CG9" i="9"/>
  <c r="CF9" i="9"/>
  <c r="CE9" i="9"/>
  <c r="CD9" i="9"/>
  <c r="CC9" i="9"/>
  <c r="CB9" i="9"/>
  <c r="CA9" i="9"/>
  <c r="BZ9" i="9"/>
  <c r="BY9" i="9"/>
  <c r="BX9" i="9"/>
  <c r="BW9" i="9"/>
  <c r="BV9" i="9"/>
  <c r="BU9" i="9"/>
  <c r="BT9" i="9"/>
  <c r="BS9" i="9"/>
  <c r="BR9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CN8" i="9"/>
  <c r="CK8" i="9"/>
  <c r="CJ8" i="9"/>
  <c r="CI8" i="9"/>
  <c r="CH8" i="9"/>
  <c r="CG8" i="9"/>
  <c r="CF8" i="9"/>
  <c r="CE8" i="9"/>
  <c r="CD8" i="9"/>
  <c r="CC8" i="9"/>
  <c r="CB8" i="9"/>
  <c r="CA8" i="9"/>
  <c r="BZ8" i="9"/>
  <c r="BY8" i="9"/>
  <c r="BX8" i="9"/>
  <c r="BW8" i="9"/>
  <c r="BV8" i="9"/>
  <c r="BU8" i="9"/>
  <c r="BT8" i="9"/>
  <c r="BS8" i="9"/>
  <c r="BR8" i="9"/>
  <c r="BQ8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CN101" i="8"/>
  <c r="CM101" i="8"/>
  <c r="CL101" i="8"/>
  <c r="CK101" i="8"/>
  <c r="CJ101" i="8"/>
  <c r="CI101" i="8"/>
  <c r="CH101" i="8"/>
  <c r="CG101" i="8"/>
  <c r="CF101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B101" i="8"/>
  <c r="CN100" i="8"/>
  <c r="CM100" i="8"/>
  <c r="CL100" i="8"/>
  <c r="CK100" i="8"/>
  <c r="CJ100" i="8"/>
  <c r="CI100" i="8"/>
  <c r="CH100" i="8"/>
  <c r="CG100" i="8"/>
  <c r="CF100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B100" i="8"/>
  <c r="CN99" i="8"/>
  <c r="CM99" i="8"/>
  <c r="CL99" i="8"/>
  <c r="CK99" i="8"/>
  <c r="CJ99" i="8"/>
  <c r="CI99" i="8"/>
  <c r="CH99" i="8"/>
  <c r="CG99" i="8"/>
  <c r="CF99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B99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B98" i="8"/>
  <c r="CN97" i="8"/>
  <c r="CM97" i="8"/>
  <c r="CL97" i="8"/>
  <c r="CK97" i="8"/>
  <c r="CJ97" i="8"/>
  <c r="CI97" i="8"/>
  <c r="CH97" i="8"/>
  <c r="CG97" i="8"/>
  <c r="CF97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B97" i="8"/>
  <c r="CN96" i="8"/>
  <c r="CM96" i="8"/>
  <c r="CL96" i="8"/>
  <c r="CK96" i="8"/>
  <c r="CJ96" i="8"/>
  <c r="CI96" i="8"/>
  <c r="CH96" i="8"/>
  <c r="CG96" i="8"/>
  <c r="CF96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B96" i="8"/>
  <c r="CN95" i="8"/>
  <c r="CM95" i="8"/>
  <c r="CL95" i="8"/>
  <c r="CK95" i="8"/>
  <c r="CJ95" i="8"/>
  <c r="CI95" i="8"/>
  <c r="CH95" i="8"/>
  <c r="CG95" i="8"/>
  <c r="CF95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B95" i="8"/>
  <c r="CN94" i="8"/>
  <c r="CM94" i="8"/>
  <c r="CL94" i="8"/>
  <c r="CK94" i="8"/>
  <c r="CJ94" i="8"/>
  <c r="CI94" i="8"/>
  <c r="CH94" i="8"/>
  <c r="CG94" i="8"/>
  <c r="CF94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B94" i="8"/>
  <c r="CN93" i="8"/>
  <c r="CM93" i="8"/>
  <c r="CL93" i="8"/>
  <c r="CK93" i="8"/>
  <c r="CJ93" i="8"/>
  <c r="CI93" i="8"/>
  <c r="CH93" i="8"/>
  <c r="CG93" i="8"/>
  <c r="CF93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B93" i="8"/>
  <c r="CN92" i="8"/>
  <c r="CM92" i="8"/>
  <c r="CL92" i="8"/>
  <c r="CK92" i="8"/>
  <c r="CJ92" i="8"/>
  <c r="CI92" i="8"/>
  <c r="CH92" i="8"/>
  <c r="CG92" i="8"/>
  <c r="CF92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B92" i="8"/>
  <c r="CN91" i="8"/>
  <c r="CM91" i="8"/>
  <c r="CL91" i="8"/>
  <c r="CK91" i="8"/>
  <c r="CJ91" i="8"/>
  <c r="CI91" i="8"/>
  <c r="CH91" i="8"/>
  <c r="CG91" i="8"/>
  <c r="CF91" i="8"/>
  <c r="CE91" i="8"/>
  <c r="CD91" i="8"/>
  <c r="CC91" i="8"/>
  <c r="CB91" i="8"/>
  <c r="CA91" i="8"/>
  <c r="BZ91" i="8"/>
  <c r="BY91" i="8"/>
  <c r="BX91" i="8"/>
  <c r="BW91" i="8"/>
  <c r="BV91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B91" i="8"/>
  <c r="CN90" i="8"/>
  <c r="CM90" i="8"/>
  <c r="CL90" i="8"/>
  <c r="CK90" i="8"/>
  <c r="CJ90" i="8"/>
  <c r="CI90" i="8"/>
  <c r="CH90" i="8"/>
  <c r="CG90" i="8"/>
  <c r="CF90" i="8"/>
  <c r="CE90" i="8"/>
  <c r="CD90" i="8"/>
  <c r="CC90" i="8"/>
  <c r="CB90" i="8"/>
  <c r="CA90" i="8"/>
  <c r="BZ90" i="8"/>
  <c r="BY90" i="8"/>
  <c r="BX90" i="8"/>
  <c r="BW90" i="8"/>
  <c r="BV90" i="8"/>
  <c r="BU90" i="8"/>
  <c r="BT90" i="8"/>
  <c r="BS90" i="8"/>
  <c r="BR90" i="8"/>
  <c r="BQ90" i="8"/>
  <c r="BP90" i="8"/>
  <c r="BO90" i="8"/>
  <c r="BN90" i="8"/>
  <c r="BM90" i="8"/>
  <c r="BL90" i="8"/>
  <c r="BK90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B90" i="8"/>
  <c r="CN89" i="8"/>
  <c r="CM89" i="8"/>
  <c r="CL89" i="8"/>
  <c r="CK89" i="8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CN88" i="8"/>
  <c r="CM88" i="8"/>
  <c r="CL88" i="8"/>
  <c r="CK88" i="8"/>
  <c r="CJ88" i="8"/>
  <c r="CI88" i="8"/>
  <c r="CH88" i="8"/>
  <c r="CG88" i="8"/>
  <c r="CF88" i="8"/>
  <c r="CE88" i="8"/>
  <c r="CD88" i="8"/>
  <c r="CC88" i="8"/>
  <c r="CB88" i="8"/>
  <c r="CA88" i="8"/>
  <c r="BZ88" i="8"/>
  <c r="BY88" i="8"/>
  <c r="BX88" i="8"/>
  <c r="BW88" i="8"/>
  <c r="BV88" i="8"/>
  <c r="BU88" i="8"/>
  <c r="BT88" i="8"/>
  <c r="BS88" i="8"/>
  <c r="BR88" i="8"/>
  <c r="BQ88" i="8"/>
  <c r="BP88" i="8"/>
  <c r="BO88" i="8"/>
  <c r="BN88" i="8"/>
  <c r="BM88" i="8"/>
  <c r="BL88" i="8"/>
  <c r="BK88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CN87" i="8"/>
  <c r="CM87" i="8"/>
  <c r="CL87" i="8"/>
  <c r="CK87" i="8"/>
  <c r="CJ87" i="8"/>
  <c r="CI87" i="8"/>
  <c r="CH87" i="8"/>
  <c r="CG87" i="8"/>
  <c r="CF87" i="8"/>
  <c r="CE87" i="8"/>
  <c r="CD87" i="8"/>
  <c r="CC87" i="8"/>
  <c r="CB87" i="8"/>
  <c r="CA87" i="8"/>
  <c r="BZ87" i="8"/>
  <c r="BY87" i="8"/>
  <c r="BX87" i="8"/>
  <c r="BW87" i="8"/>
  <c r="BV87" i="8"/>
  <c r="BU87" i="8"/>
  <c r="BT87" i="8"/>
  <c r="BS87" i="8"/>
  <c r="BR87" i="8"/>
  <c r="BQ87" i="8"/>
  <c r="BP87" i="8"/>
  <c r="BO87" i="8"/>
  <c r="BN87" i="8"/>
  <c r="BM87" i="8"/>
  <c r="BL87" i="8"/>
  <c r="BK87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CN86" i="8"/>
  <c r="CM86" i="8"/>
  <c r="CL86" i="8"/>
  <c r="CK86" i="8"/>
  <c r="CJ86" i="8"/>
  <c r="CI86" i="8"/>
  <c r="CH86" i="8"/>
  <c r="CG86" i="8"/>
  <c r="CF86" i="8"/>
  <c r="CE86" i="8"/>
  <c r="CD86" i="8"/>
  <c r="CC86" i="8"/>
  <c r="CB86" i="8"/>
  <c r="CA86" i="8"/>
  <c r="BZ86" i="8"/>
  <c r="BY86" i="8"/>
  <c r="BX86" i="8"/>
  <c r="BW86" i="8"/>
  <c r="BV86" i="8"/>
  <c r="BU86" i="8"/>
  <c r="BT86" i="8"/>
  <c r="BS86" i="8"/>
  <c r="BR86" i="8"/>
  <c r="BQ86" i="8"/>
  <c r="BP86" i="8"/>
  <c r="BO86" i="8"/>
  <c r="BN86" i="8"/>
  <c r="BM86" i="8"/>
  <c r="BL86" i="8"/>
  <c r="BK86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CN85" i="8"/>
  <c r="CM85" i="8"/>
  <c r="CL85" i="8"/>
  <c r="CK85" i="8"/>
  <c r="CJ85" i="8"/>
  <c r="CI85" i="8"/>
  <c r="CH85" i="8"/>
  <c r="CG85" i="8"/>
  <c r="CF85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CN84" i="8"/>
  <c r="CM84" i="8"/>
  <c r="CL84" i="8"/>
  <c r="CK84" i="8"/>
  <c r="CJ84" i="8"/>
  <c r="CI84" i="8"/>
  <c r="CH84" i="8"/>
  <c r="CG84" i="8"/>
  <c r="CF84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CN83" i="8"/>
  <c r="CM83" i="8"/>
  <c r="CL83" i="8"/>
  <c r="CK83" i="8"/>
  <c r="CJ83" i="8"/>
  <c r="CI83" i="8"/>
  <c r="CH83" i="8"/>
  <c r="CG83" i="8"/>
  <c r="CF83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CN82" i="8"/>
  <c r="CM82" i="8"/>
  <c r="CL82" i="8"/>
  <c r="CK82" i="8"/>
  <c r="CJ82" i="8"/>
  <c r="CI82" i="8"/>
  <c r="CH82" i="8"/>
  <c r="CG82" i="8"/>
  <c r="CF82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CN81" i="8"/>
  <c r="CM81" i="8"/>
  <c r="CL81" i="8"/>
  <c r="CK81" i="8"/>
  <c r="CJ81" i="8"/>
  <c r="CI81" i="8"/>
  <c r="CH81" i="8"/>
  <c r="CG81" i="8"/>
  <c r="CF81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CN80" i="8"/>
  <c r="CM80" i="8"/>
  <c r="CL80" i="8"/>
  <c r="CK80" i="8"/>
  <c r="CJ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CN79" i="8"/>
  <c r="CM79" i="8"/>
  <c r="CL79" i="8"/>
  <c r="CK79" i="8"/>
  <c r="CJ79" i="8"/>
  <c r="CI79" i="8"/>
  <c r="CH79" i="8"/>
  <c r="CG79" i="8"/>
  <c r="CF79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CN78" i="8"/>
  <c r="CM78" i="8"/>
  <c r="CL78" i="8"/>
  <c r="CK78" i="8"/>
  <c r="CJ78" i="8"/>
  <c r="CI78" i="8"/>
  <c r="CH78" i="8"/>
  <c r="CG78" i="8"/>
  <c r="CF78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CN75" i="8"/>
  <c r="CM75" i="8"/>
  <c r="CL75" i="8"/>
  <c r="CK75" i="8"/>
  <c r="CJ75" i="8"/>
  <c r="CI75" i="8"/>
  <c r="CH75" i="8"/>
  <c r="CG75" i="8"/>
  <c r="CF75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CN74" i="8"/>
  <c r="CM74" i="8"/>
  <c r="CL74" i="8"/>
  <c r="CK74" i="8"/>
  <c r="CJ74" i="8"/>
  <c r="CI74" i="8"/>
  <c r="CH74" i="8"/>
  <c r="CG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CN72" i="8"/>
  <c r="CM72" i="8"/>
  <c r="CL72" i="8"/>
  <c r="CK72" i="8"/>
  <c r="CJ72" i="8"/>
  <c r="CI72" i="8"/>
  <c r="CH72" i="8"/>
  <c r="CG72" i="8"/>
  <c r="CF72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CN71" i="8"/>
  <c r="CM71" i="8"/>
  <c r="CL71" i="8"/>
  <c r="CK71" i="8"/>
  <c r="CJ71" i="8"/>
  <c r="CI71" i="8"/>
  <c r="CH71" i="8"/>
  <c r="CG71" i="8"/>
  <c r="CF71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CN70" i="8"/>
  <c r="CM70" i="8"/>
  <c r="CL70" i="8"/>
  <c r="CK70" i="8"/>
  <c r="CJ70" i="8"/>
  <c r="CI70" i="8"/>
  <c r="CH70" i="8"/>
  <c r="CG70" i="8"/>
  <c r="CF70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CN69" i="8"/>
  <c r="CM69" i="8"/>
  <c r="CL69" i="8"/>
  <c r="CK69" i="8"/>
  <c r="CJ69" i="8"/>
  <c r="CI69" i="8"/>
  <c r="CH69" i="8"/>
  <c r="CG69" i="8"/>
  <c r="CF69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CN66" i="8"/>
  <c r="CM66" i="8"/>
  <c r="CL66" i="8"/>
  <c r="CK66" i="8"/>
  <c r="CJ66" i="8"/>
  <c r="CI66" i="8"/>
  <c r="CH66" i="8"/>
  <c r="CG66" i="8"/>
  <c r="CF66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CN65" i="8"/>
  <c r="CM65" i="8"/>
  <c r="CL65" i="8"/>
  <c r="CK65" i="8"/>
  <c r="CJ65" i="8"/>
  <c r="CI65" i="8"/>
  <c r="CH65" i="8"/>
  <c r="CG65" i="8"/>
  <c r="CF65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AB4" i="15"/>
  <c r="Y4" i="15"/>
  <c r="V4" i="15"/>
  <c r="E74" i="1"/>
  <c r="D74" i="1"/>
  <c r="C74" i="1"/>
  <c r="AD73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M70" i="1"/>
  <c r="BL70" i="1"/>
  <c r="BK70" i="1"/>
  <c r="BJ70" i="1"/>
  <c r="BH70" i="1"/>
  <c r="AT70" i="1"/>
  <c r="AS70" i="1"/>
  <c r="AF70" i="1"/>
  <c r="R70" i="1"/>
  <c r="BM69" i="1"/>
  <c r="BL69" i="1"/>
  <c r="BK69" i="1"/>
  <c r="BJ69" i="1"/>
  <c r="BH69" i="1"/>
  <c r="AT69" i="1"/>
  <c r="AS69" i="1"/>
  <c r="AF69" i="1"/>
  <c r="R69" i="1"/>
  <c r="BM68" i="1"/>
  <c r="BL68" i="1"/>
  <c r="BK68" i="1"/>
  <c r="BJ68" i="1"/>
  <c r="BH68" i="1"/>
  <c r="AT68" i="1"/>
  <c r="AS68" i="1"/>
  <c r="AF68" i="1"/>
  <c r="R68" i="1"/>
  <c r="BM67" i="1"/>
  <c r="BL67" i="1"/>
  <c r="BK67" i="1"/>
  <c r="BJ67" i="1"/>
  <c r="BH67" i="1"/>
  <c r="AT67" i="1"/>
  <c r="AS67" i="1"/>
  <c r="AF67" i="1"/>
  <c r="R67" i="1"/>
  <c r="BM66" i="1"/>
  <c r="BL66" i="1"/>
  <c r="BK66" i="1"/>
  <c r="BJ66" i="1"/>
  <c r="BH66" i="1"/>
  <c r="AT66" i="1"/>
  <c r="AS66" i="1"/>
  <c r="AF66" i="1"/>
  <c r="R66" i="1"/>
  <c r="BM65" i="1"/>
  <c r="BL65" i="1"/>
  <c r="BK65" i="1"/>
  <c r="BJ65" i="1"/>
  <c r="BH65" i="1"/>
  <c r="AT65" i="1"/>
  <c r="AS65" i="1"/>
  <c r="AF65" i="1"/>
  <c r="R65" i="1"/>
  <c r="BM64" i="1"/>
  <c r="BL64" i="1"/>
  <c r="BK64" i="1"/>
  <c r="BJ64" i="1"/>
  <c r="BH64" i="1"/>
  <c r="AT64" i="1"/>
  <c r="AS64" i="1"/>
  <c r="AF64" i="1"/>
  <c r="R64" i="1"/>
  <c r="BM63" i="1"/>
  <c r="BL63" i="1"/>
  <c r="BK63" i="1"/>
  <c r="BJ63" i="1"/>
  <c r="BH63" i="1"/>
  <c r="AT63" i="1"/>
  <c r="AS63" i="1"/>
  <c r="AF63" i="1"/>
  <c r="R63" i="1"/>
  <c r="BM62" i="1"/>
  <c r="BL62" i="1"/>
  <c r="BK62" i="1"/>
  <c r="BJ62" i="1"/>
  <c r="BH62" i="1"/>
  <c r="AT62" i="1"/>
  <c r="AS62" i="1"/>
  <c r="AF62" i="1"/>
  <c r="R62" i="1"/>
  <c r="BM61" i="1"/>
  <c r="BL61" i="1"/>
  <c r="BK61" i="1"/>
  <c r="BJ61" i="1"/>
  <c r="BH61" i="1"/>
  <c r="AT61" i="1"/>
  <c r="AS61" i="1"/>
  <c r="AF61" i="1"/>
  <c r="R61" i="1"/>
  <c r="BM60" i="1"/>
  <c r="BL60" i="1"/>
  <c r="BK60" i="1"/>
  <c r="BJ60" i="1"/>
  <c r="BH60" i="1"/>
  <c r="AT60" i="1"/>
  <c r="AS60" i="1"/>
  <c r="AF60" i="1"/>
  <c r="R60" i="1"/>
  <c r="BM59" i="1"/>
  <c r="BL59" i="1"/>
  <c r="BK59" i="1"/>
  <c r="BJ59" i="1"/>
  <c r="BH59" i="1"/>
  <c r="AT59" i="1"/>
  <c r="AS59" i="1"/>
  <c r="AF59" i="1"/>
  <c r="R59" i="1"/>
  <c r="BM58" i="1"/>
  <c r="BL58" i="1"/>
  <c r="BK58" i="1"/>
  <c r="BJ58" i="1"/>
  <c r="BH58" i="1"/>
  <c r="AT58" i="1"/>
  <c r="AS58" i="1"/>
  <c r="AF58" i="1"/>
  <c r="R58" i="1"/>
  <c r="BM57" i="1"/>
  <c r="BL57" i="1"/>
  <c r="BK57" i="1"/>
  <c r="BJ57" i="1"/>
  <c r="BH57" i="1"/>
  <c r="AT57" i="1"/>
  <c r="AS57" i="1"/>
  <c r="AF57" i="1"/>
  <c r="R57" i="1"/>
  <c r="BM56" i="1"/>
  <c r="BL56" i="1"/>
  <c r="BK56" i="1"/>
  <c r="BJ56" i="1"/>
  <c r="BH56" i="1"/>
  <c r="AT56" i="1"/>
  <c r="AS56" i="1"/>
  <c r="AF56" i="1"/>
  <c r="R56" i="1"/>
  <c r="BM55" i="1"/>
  <c r="BL55" i="1"/>
  <c r="BK55" i="1"/>
  <c r="BJ55" i="1"/>
  <c r="BH55" i="1"/>
  <c r="AT55" i="1"/>
  <c r="AS55" i="1"/>
  <c r="AF55" i="1"/>
  <c r="R55" i="1"/>
  <c r="BM54" i="1"/>
  <c r="BL54" i="1"/>
  <c r="BK54" i="1"/>
  <c r="BJ54" i="1"/>
  <c r="BH54" i="1"/>
  <c r="AT54" i="1"/>
  <c r="AS54" i="1"/>
  <c r="AF54" i="1"/>
  <c r="R54" i="1"/>
  <c r="BM53" i="1"/>
  <c r="BL53" i="1"/>
  <c r="BK53" i="1"/>
  <c r="BJ53" i="1"/>
  <c r="BH53" i="1"/>
  <c r="AT53" i="1"/>
  <c r="AS53" i="1"/>
  <c r="AF53" i="1"/>
  <c r="R53" i="1"/>
  <c r="BM52" i="1"/>
  <c r="BL52" i="1"/>
  <c r="BK52" i="1"/>
  <c r="BJ52" i="1"/>
  <c r="BH52" i="1"/>
  <c r="AT52" i="1"/>
  <c r="AS52" i="1"/>
  <c r="AF52" i="1"/>
  <c r="R52" i="1"/>
  <c r="BM51" i="1"/>
  <c r="BL51" i="1"/>
  <c r="BK51" i="1"/>
  <c r="BJ51" i="1"/>
  <c r="BH51" i="1"/>
  <c r="AT51" i="1"/>
  <c r="AS51" i="1"/>
  <c r="AF51" i="1"/>
  <c r="R51" i="1"/>
  <c r="BM50" i="1"/>
  <c r="BL50" i="1"/>
  <c r="BK50" i="1"/>
  <c r="BJ50" i="1"/>
  <c r="BH50" i="1"/>
  <c r="AT50" i="1"/>
  <c r="AS50" i="1"/>
  <c r="AF50" i="1"/>
  <c r="R50" i="1"/>
  <c r="BM49" i="1"/>
  <c r="BL49" i="1"/>
  <c r="BK49" i="1"/>
  <c r="BJ49" i="1"/>
  <c r="BH49" i="1"/>
  <c r="AT49" i="1"/>
  <c r="AS49" i="1"/>
  <c r="AF49" i="1"/>
  <c r="R49" i="1"/>
  <c r="BM48" i="1"/>
  <c r="BL48" i="1"/>
  <c r="BK48" i="1"/>
  <c r="BJ48" i="1"/>
  <c r="BH48" i="1"/>
  <c r="AT48" i="1"/>
  <c r="AS48" i="1"/>
  <c r="AF48" i="1"/>
  <c r="R48" i="1"/>
  <c r="BM47" i="1"/>
  <c r="BL47" i="1"/>
  <c r="BK47" i="1"/>
  <c r="BJ47" i="1"/>
  <c r="BH47" i="1"/>
  <c r="AT47" i="1"/>
  <c r="AS47" i="1"/>
  <c r="AF47" i="1"/>
  <c r="R47" i="1"/>
  <c r="BM46" i="1"/>
  <c r="BL46" i="1"/>
  <c r="BK46" i="1"/>
  <c r="BJ46" i="1"/>
  <c r="BH46" i="1"/>
  <c r="AT46" i="1"/>
  <c r="AS46" i="1"/>
  <c r="AF46" i="1"/>
  <c r="R46" i="1"/>
  <c r="BM45" i="1"/>
  <c r="BL45" i="1"/>
  <c r="BK45" i="1"/>
  <c r="BJ45" i="1"/>
  <c r="BH45" i="1"/>
  <c r="AT45" i="1"/>
  <c r="AS45" i="1"/>
  <c r="AF45" i="1"/>
  <c r="R45" i="1"/>
  <c r="BM44" i="1"/>
  <c r="BL44" i="1"/>
  <c r="BK44" i="1"/>
  <c r="BJ44" i="1"/>
  <c r="BH44" i="1"/>
  <c r="AT44" i="1"/>
  <c r="AS44" i="1"/>
  <c r="AF44" i="1"/>
  <c r="R44" i="1"/>
  <c r="BM43" i="1"/>
  <c r="BL43" i="1"/>
  <c r="BK43" i="1"/>
  <c r="BJ43" i="1"/>
  <c r="BH43" i="1"/>
  <c r="AT43" i="1"/>
  <c r="AS43" i="1"/>
  <c r="AF43" i="1"/>
  <c r="R43" i="1"/>
  <c r="BM42" i="1"/>
  <c r="BL42" i="1"/>
  <c r="BK42" i="1"/>
  <c r="BJ42" i="1"/>
  <c r="BH42" i="1"/>
  <c r="AT42" i="1"/>
  <c r="AS42" i="1"/>
  <c r="AF42" i="1"/>
  <c r="R42" i="1"/>
  <c r="BM41" i="1"/>
  <c r="BL41" i="1"/>
  <c r="BK41" i="1"/>
  <c r="BJ41" i="1"/>
  <c r="BH41" i="1"/>
  <c r="AT41" i="1"/>
  <c r="AS41" i="1"/>
  <c r="AF41" i="1"/>
  <c r="R41" i="1"/>
  <c r="BM40" i="1"/>
  <c r="BL40" i="1"/>
  <c r="BK40" i="1"/>
  <c r="BJ40" i="1"/>
  <c r="BH40" i="1"/>
  <c r="AT40" i="1"/>
  <c r="AS40" i="1"/>
  <c r="AF40" i="1"/>
  <c r="R40" i="1"/>
  <c r="BM39" i="1"/>
  <c r="BL39" i="1"/>
  <c r="BK39" i="1"/>
  <c r="BJ39" i="1"/>
  <c r="BH39" i="1"/>
  <c r="AT39" i="1"/>
  <c r="AS39" i="1"/>
  <c r="AF39" i="1"/>
  <c r="R39" i="1"/>
  <c r="BM38" i="1"/>
  <c r="BL38" i="1"/>
  <c r="BK38" i="1"/>
  <c r="BJ38" i="1"/>
  <c r="BH38" i="1"/>
  <c r="AT38" i="1"/>
  <c r="AS38" i="1"/>
  <c r="AF38" i="1"/>
  <c r="R38" i="1"/>
  <c r="BM37" i="1"/>
  <c r="BL37" i="1"/>
  <c r="BK37" i="1"/>
  <c r="BJ37" i="1"/>
  <c r="BH37" i="1"/>
  <c r="AT37" i="1"/>
  <c r="AS37" i="1"/>
  <c r="AF37" i="1"/>
  <c r="R37" i="1"/>
  <c r="BM36" i="1"/>
  <c r="BL36" i="1"/>
  <c r="BK36" i="1"/>
  <c r="BJ36" i="1"/>
  <c r="BH36" i="1"/>
  <c r="AT36" i="1"/>
  <c r="AS36" i="1"/>
  <c r="AF36" i="1"/>
  <c r="R36" i="1"/>
  <c r="BM35" i="1"/>
  <c r="BL35" i="1"/>
  <c r="BK35" i="1"/>
  <c r="BJ35" i="1"/>
  <c r="BH35" i="1"/>
  <c r="AT35" i="1"/>
  <c r="AS35" i="1"/>
  <c r="AF35" i="1"/>
  <c r="R35" i="1"/>
  <c r="BM34" i="1"/>
  <c r="BL34" i="1"/>
  <c r="BK34" i="1"/>
  <c r="BJ34" i="1"/>
  <c r="BH34" i="1"/>
  <c r="AT34" i="1"/>
  <c r="AS34" i="1"/>
  <c r="AF34" i="1"/>
  <c r="R34" i="1"/>
  <c r="BM33" i="1"/>
  <c r="BL33" i="1"/>
  <c r="BK33" i="1"/>
  <c r="BJ33" i="1"/>
  <c r="BH33" i="1"/>
  <c r="AT33" i="1"/>
  <c r="AS33" i="1"/>
  <c r="AF33" i="1"/>
  <c r="R33" i="1"/>
  <c r="BM32" i="1"/>
  <c r="BL32" i="1"/>
  <c r="BK32" i="1"/>
  <c r="BJ32" i="1"/>
  <c r="BH32" i="1"/>
  <c r="AT32" i="1"/>
  <c r="AS32" i="1"/>
  <c r="AF32" i="1"/>
  <c r="R32" i="1"/>
  <c r="BM31" i="1"/>
  <c r="BL31" i="1"/>
  <c r="BK31" i="1"/>
  <c r="BJ31" i="1"/>
  <c r="BH31" i="1"/>
  <c r="AT31" i="1"/>
  <c r="AS31" i="1"/>
  <c r="AF31" i="1"/>
  <c r="R31" i="1"/>
  <c r="BM30" i="1"/>
  <c r="BL30" i="1"/>
  <c r="BK30" i="1"/>
  <c r="BJ30" i="1"/>
  <c r="BH30" i="1"/>
  <c r="AT30" i="1"/>
  <c r="AS30" i="1"/>
  <c r="AF30" i="1"/>
  <c r="R30" i="1"/>
  <c r="BM29" i="1"/>
  <c r="BL29" i="1"/>
  <c r="BK29" i="1"/>
  <c r="BJ29" i="1"/>
  <c r="BH29" i="1"/>
  <c r="AT29" i="1"/>
  <c r="AS29" i="1"/>
  <c r="AF29" i="1"/>
  <c r="R29" i="1"/>
  <c r="BM28" i="1"/>
  <c r="BL28" i="1"/>
  <c r="BK28" i="1"/>
  <c r="BJ28" i="1"/>
  <c r="BH28" i="1"/>
  <c r="AT28" i="1"/>
  <c r="AS28" i="1"/>
  <c r="AF28" i="1"/>
  <c r="R28" i="1"/>
  <c r="BM27" i="1"/>
  <c r="BL27" i="1"/>
  <c r="BK27" i="1"/>
  <c r="BJ27" i="1"/>
  <c r="BH27" i="1"/>
  <c r="AT27" i="1"/>
  <c r="AS27" i="1"/>
  <c r="AF27" i="1"/>
  <c r="R27" i="1"/>
  <c r="BM26" i="1"/>
  <c r="BL26" i="1"/>
  <c r="BK26" i="1"/>
  <c r="BJ26" i="1"/>
  <c r="BH26" i="1"/>
  <c r="AT26" i="1"/>
  <c r="AS26" i="1"/>
  <c r="AF26" i="1"/>
  <c r="R26" i="1"/>
  <c r="BM25" i="1"/>
  <c r="BL25" i="1"/>
  <c r="BK25" i="1"/>
  <c r="BJ25" i="1"/>
  <c r="BH25" i="1"/>
  <c r="AT25" i="1"/>
  <c r="AS25" i="1"/>
  <c r="AF25" i="1"/>
  <c r="R25" i="1"/>
  <c r="BM24" i="1"/>
  <c r="BL24" i="1"/>
  <c r="BK24" i="1"/>
  <c r="BJ24" i="1"/>
  <c r="BH24" i="1"/>
  <c r="AT24" i="1"/>
  <c r="AS24" i="1"/>
  <c r="AF24" i="1"/>
  <c r="R24" i="1"/>
  <c r="BM23" i="1"/>
  <c r="BL23" i="1"/>
  <c r="BK23" i="1"/>
  <c r="BJ23" i="1"/>
  <c r="BH23" i="1"/>
  <c r="AT23" i="1"/>
  <c r="AS23" i="1"/>
  <c r="AF23" i="1"/>
  <c r="R23" i="1"/>
  <c r="BM22" i="1"/>
  <c r="BL22" i="1"/>
  <c r="BK22" i="1"/>
  <c r="BJ22" i="1"/>
  <c r="BH22" i="1"/>
  <c r="AT22" i="1"/>
  <c r="AS22" i="1"/>
  <c r="AF22" i="1"/>
  <c r="R22" i="1"/>
  <c r="BM21" i="1"/>
  <c r="BL21" i="1"/>
  <c r="BK21" i="1"/>
  <c r="BJ21" i="1"/>
  <c r="BH21" i="1"/>
  <c r="AT21" i="1"/>
  <c r="AS21" i="1"/>
  <c r="AF21" i="1"/>
  <c r="R21" i="1"/>
  <c r="BM20" i="1"/>
  <c r="BL20" i="1"/>
  <c r="BK20" i="1"/>
  <c r="BJ20" i="1"/>
  <c r="BH20" i="1"/>
  <c r="AT20" i="1"/>
  <c r="AS20" i="1"/>
  <c r="AF20" i="1"/>
  <c r="R20" i="1"/>
  <c r="BM19" i="1"/>
  <c r="BL19" i="1"/>
  <c r="BK19" i="1"/>
  <c r="BJ19" i="1"/>
  <c r="BH19" i="1"/>
  <c r="AT19" i="1"/>
  <c r="AS19" i="1"/>
  <c r="AF19" i="1"/>
  <c r="R19" i="1"/>
  <c r="BM18" i="1"/>
  <c r="BL18" i="1"/>
  <c r="BK18" i="1"/>
  <c r="BJ18" i="1"/>
  <c r="BH18" i="1"/>
  <c r="AT18" i="1"/>
  <c r="AS18" i="1"/>
  <c r="AF18" i="1"/>
  <c r="R18" i="1"/>
  <c r="BM17" i="1"/>
  <c r="BL17" i="1"/>
  <c r="BK17" i="1"/>
  <c r="BJ17" i="1"/>
  <c r="BH17" i="1"/>
  <c r="AT17" i="1"/>
  <c r="AS17" i="1"/>
  <c r="AF17" i="1"/>
  <c r="R17" i="1"/>
  <c r="BM16" i="1"/>
  <c r="BL16" i="1"/>
  <c r="BK16" i="1"/>
  <c r="BJ16" i="1"/>
  <c r="BH16" i="1"/>
  <c r="AT16" i="1"/>
  <c r="AS16" i="1"/>
  <c r="AF16" i="1"/>
  <c r="R16" i="1"/>
  <c r="BM15" i="1"/>
  <c r="BL15" i="1"/>
  <c r="BK15" i="1"/>
  <c r="BJ15" i="1"/>
  <c r="BH15" i="1"/>
  <c r="AT15" i="1"/>
  <c r="AS15" i="1"/>
  <c r="AF15" i="1"/>
  <c r="R15" i="1"/>
  <c r="BM14" i="1"/>
  <c r="BL14" i="1"/>
  <c r="BK14" i="1"/>
  <c r="BJ14" i="1"/>
  <c r="BI14" i="1"/>
  <c r="BH14" i="1"/>
  <c r="AT14" i="1"/>
  <c r="AS14" i="1"/>
  <c r="AF14" i="1"/>
  <c r="R14" i="1"/>
  <c r="BM13" i="1"/>
  <c r="BL13" i="1"/>
  <c r="BK13" i="1"/>
  <c r="BJ13" i="1"/>
  <c r="BH13" i="1"/>
  <c r="AT13" i="1"/>
  <c r="AS13" i="1"/>
  <c r="AF13" i="1"/>
  <c r="R13" i="1"/>
  <c r="BM12" i="1"/>
  <c r="BL12" i="1"/>
  <c r="BK12" i="1"/>
  <c r="BJ12" i="1"/>
  <c r="BI12" i="1"/>
  <c r="BH12" i="1"/>
  <c r="AT12" i="1"/>
  <c r="AS12" i="1"/>
  <c r="AF12" i="1"/>
  <c r="R12" i="1"/>
  <c r="BM11" i="1"/>
  <c r="BL11" i="1"/>
  <c r="BK11" i="1"/>
  <c r="BJ11" i="1"/>
  <c r="BH11" i="1"/>
  <c r="AT11" i="1"/>
  <c r="AS11" i="1"/>
  <c r="AF11" i="1"/>
  <c r="R11" i="1"/>
  <c r="BM10" i="1"/>
  <c r="BL10" i="1"/>
  <c r="BK10" i="1"/>
  <c r="BJ10" i="1"/>
  <c r="BI10" i="1"/>
  <c r="BH10" i="1"/>
  <c r="AT10" i="1"/>
  <c r="AS10" i="1"/>
  <c r="AF10" i="1"/>
  <c r="R10" i="1"/>
  <c r="BM9" i="1"/>
  <c r="BL9" i="1"/>
  <c r="BK9" i="1"/>
  <c r="BJ9" i="1"/>
  <c r="BH9" i="1"/>
  <c r="AT9" i="1"/>
  <c r="AS9" i="1"/>
  <c r="AF9" i="1"/>
  <c r="R9" i="1"/>
  <c r="EI71" i="7"/>
  <c r="EH71" i="7"/>
  <c r="EG71" i="7"/>
  <c r="EF71" i="7"/>
  <c r="EE71" i="7"/>
  <c r="ED71" i="7"/>
  <c r="EC71" i="7"/>
  <c r="EB71" i="7"/>
  <c r="EA71" i="7"/>
  <c r="DZ71" i="7"/>
  <c r="DY71" i="7"/>
  <c r="DX71" i="7"/>
  <c r="DW71" i="7"/>
  <c r="DV71" i="7"/>
  <c r="DU71" i="7"/>
  <c r="DT71" i="7"/>
  <c r="DS71" i="7"/>
  <c r="DR71" i="7"/>
  <c r="DQ71" i="7"/>
  <c r="DP71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EQ70" i="7"/>
  <c r="EP70" i="7"/>
  <c r="EO70" i="7"/>
  <c r="EN70" i="7"/>
  <c r="EM70" i="7"/>
  <c r="EL70" i="7"/>
  <c r="EK70" i="7"/>
  <c r="EJ70" i="7"/>
  <c r="EI70" i="7"/>
  <c r="DH70" i="7"/>
  <c r="CI70" i="7"/>
  <c r="BJ70" i="7"/>
  <c r="AX70" i="7"/>
  <c r="AS70" i="7"/>
  <c r="AP70" i="7"/>
  <c r="V70" i="7"/>
  <c r="L70" i="7"/>
  <c r="K70" i="7"/>
  <c r="H70" i="7"/>
  <c r="C70" i="7"/>
  <c r="EQ69" i="7"/>
  <c r="EP69" i="7"/>
  <c r="EO69" i="7"/>
  <c r="EN69" i="7"/>
  <c r="EM69" i="7"/>
  <c r="EL69" i="7"/>
  <c r="EK69" i="7"/>
  <c r="EJ69" i="7"/>
  <c r="EI69" i="7"/>
  <c r="DH69" i="7"/>
  <c r="CI69" i="7"/>
  <c r="BJ69" i="7"/>
  <c r="AX69" i="7"/>
  <c r="AS69" i="7"/>
  <c r="AP69" i="7"/>
  <c r="V69" i="7"/>
  <c r="L69" i="7"/>
  <c r="K69" i="7"/>
  <c r="H69" i="7"/>
  <c r="C69" i="7"/>
  <c r="EQ68" i="7"/>
  <c r="EP68" i="7"/>
  <c r="EO68" i="7"/>
  <c r="EN68" i="7"/>
  <c r="EM68" i="7"/>
  <c r="EL68" i="7"/>
  <c r="EK68" i="7"/>
  <c r="EJ68" i="7"/>
  <c r="EI68" i="7"/>
  <c r="DH68" i="7"/>
  <c r="CI68" i="7"/>
  <c r="BJ68" i="7"/>
  <c r="AX68" i="7"/>
  <c r="AS68" i="7"/>
  <c r="AP68" i="7"/>
  <c r="V68" i="7"/>
  <c r="L68" i="7"/>
  <c r="K68" i="7"/>
  <c r="H68" i="7"/>
  <c r="C68" i="7"/>
  <c r="EQ67" i="7"/>
  <c r="EP67" i="7"/>
  <c r="EO67" i="7"/>
  <c r="EN67" i="7"/>
  <c r="EM67" i="7"/>
  <c r="EL67" i="7"/>
  <c r="EK67" i="7"/>
  <c r="EJ67" i="7"/>
  <c r="EI67" i="7"/>
  <c r="DH67" i="7"/>
  <c r="CI67" i="7"/>
  <c r="BJ67" i="7"/>
  <c r="AX67" i="7"/>
  <c r="AS67" i="7"/>
  <c r="AP67" i="7"/>
  <c r="V67" i="7"/>
  <c r="L67" i="7"/>
  <c r="K67" i="7"/>
  <c r="H67" i="7"/>
  <c r="C67" i="7"/>
  <c r="EQ66" i="7"/>
  <c r="EP66" i="7"/>
  <c r="EO66" i="7"/>
  <c r="EN66" i="7"/>
  <c r="EM66" i="7"/>
  <c r="EL66" i="7"/>
  <c r="EK66" i="7"/>
  <c r="EJ66" i="7"/>
  <c r="EI66" i="7"/>
  <c r="DH66" i="7"/>
  <c r="CI66" i="7"/>
  <c r="BJ66" i="7"/>
  <c r="AX66" i="7"/>
  <c r="AS66" i="7"/>
  <c r="AP66" i="7"/>
  <c r="V66" i="7"/>
  <c r="L66" i="7"/>
  <c r="K66" i="7"/>
  <c r="H66" i="7"/>
  <c r="C66" i="7"/>
  <c r="EQ65" i="7"/>
  <c r="EP65" i="7"/>
  <c r="EO65" i="7"/>
  <c r="EN65" i="7"/>
  <c r="EM65" i="7"/>
  <c r="EL65" i="7"/>
  <c r="EK65" i="7"/>
  <c r="EJ65" i="7"/>
  <c r="EI65" i="7"/>
  <c r="DH65" i="7"/>
  <c r="CI65" i="7"/>
  <c r="BJ65" i="7"/>
  <c r="AX65" i="7"/>
  <c r="AS65" i="7"/>
  <c r="AP65" i="7"/>
  <c r="V65" i="7"/>
  <c r="L65" i="7"/>
  <c r="K65" i="7"/>
  <c r="H65" i="7"/>
  <c r="C65" i="7"/>
  <c r="EQ64" i="7"/>
  <c r="EP64" i="7"/>
  <c r="EO64" i="7"/>
  <c r="EN64" i="7"/>
  <c r="EM64" i="7"/>
  <c r="EL64" i="7"/>
  <c r="EK64" i="7"/>
  <c r="EJ64" i="7"/>
  <c r="EI64" i="7"/>
  <c r="DH64" i="7"/>
  <c r="CI64" i="7"/>
  <c r="BJ64" i="7"/>
  <c r="AX64" i="7"/>
  <c r="AS64" i="7"/>
  <c r="AP64" i="7"/>
  <c r="V64" i="7"/>
  <c r="L64" i="7"/>
  <c r="K64" i="7"/>
  <c r="H64" i="7"/>
  <c r="C64" i="7"/>
  <c r="EQ63" i="7"/>
  <c r="EP63" i="7"/>
  <c r="EO63" i="7"/>
  <c r="EN63" i="7"/>
  <c r="EM63" i="7"/>
  <c r="EL63" i="7"/>
  <c r="EK63" i="7"/>
  <c r="EJ63" i="7"/>
  <c r="EI63" i="7"/>
  <c r="DH63" i="7"/>
  <c r="CI63" i="7"/>
  <c r="BJ63" i="7"/>
  <c r="AX63" i="7"/>
  <c r="AS63" i="7"/>
  <c r="AP63" i="7"/>
  <c r="V63" i="7"/>
  <c r="L63" i="7"/>
  <c r="K63" i="7"/>
  <c r="H63" i="7"/>
  <c r="C63" i="7"/>
  <c r="EQ62" i="7"/>
  <c r="EP62" i="7"/>
  <c r="EO62" i="7"/>
  <c r="EN62" i="7"/>
  <c r="EM62" i="7"/>
  <c r="EL62" i="7"/>
  <c r="EK62" i="7"/>
  <c r="EJ62" i="7"/>
  <c r="EI62" i="7"/>
  <c r="DH62" i="7"/>
  <c r="CI62" i="7"/>
  <c r="BJ62" i="7"/>
  <c r="AX62" i="7"/>
  <c r="AS62" i="7"/>
  <c r="AP62" i="7"/>
  <c r="V62" i="7"/>
  <c r="L62" i="7"/>
  <c r="K62" i="7"/>
  <c r="H62" i="7"/>
  <c r="C62" i="7"/>
  <c r="EQ61" i="7"/>
  <c r="EP61" i="7"/>
  <c r="EO61" i="7"/>
  <c r="EN61" i="7"/>
  <c r="EM61" i="7"/>
  <c r="EL61" i="7"/>
  <c r="EK61" i="7"/>
  <c r="EJ61" i="7"/>
  <c r="EI61" i="7"/>
  <c r="DH61" i="7"/>
  <c r="CI61" i="7"/>
  <c r="BJ61" i="7"/>
  <c r="AX61" i="7"/>
  <c r="AS61" i="7"/>
  <c r="AP61" i="7"/>
  <c r="V61" i="7"/>
  <c r="L61" i="7"/>
  <c r="K61" i="7"/>
  <c r="H61" i="7"/>
  <c r="C61" i="7"/>
  <c r="EQ60" i="7"/>
  <c r="EP60" i="7"/>
  <c r="EO60" i="7"/>
  <c r="EN60" i="7"/>
  <c r="EM60" i="7"/>
  <c r="EL60" i="7"/>
  <c r="EK60" i="7"/>
  <c r="EJ60" i="7"/>
  <c r="EI60" i="7"/>
  <c r="DH60" i="7"/>
  <c r="CI60" i="7"/>
  <c r="BJ60" i="7"/>
  <c r="AX60" i="7"/>
  <c r="AS60" i="7"/>
  <c r="AP60" i="7"/>
  <c r="V60" i="7"/>
  <c r="L60" i="7"/>
  <c r="K60" i="7"/>
  <c r="H60" i="7"/>
  <c r="C60" i="7"/>
  <c r="EQ59" i="7"/>
  <c r="EP59" i="7"/>
  <c r="EO59" i="7"/>
  <c r="EN59" i="7"/>
  <c r="EM59" i="7"/>
  <c r="EL59" i="7"/>
  <c r="EK59" i="7"/>
  <c r="EJ59" i="7"/>
  <c r="EI59" i="7"/>
  <c r="DH59" i="7"/>
  <c r="CI59" i="7"/>
  <c r="BJ59" i="7"/>
  <c r="AX59" i="7"/>
  <c r="AS59" i="7"/>
  <c r="AP59" i="7"/>
  <c r="V59" i="7"/>
  <c r="L59" i="7"/>
  <c r="K59" i="7"/>
  <c r="H59" i="7"/>
  <c r="C59" i="7"/>
  <c r="EQ58" i="7"/>
  <c r="EP58" i="7"/>
  <c r="EO58" i="7"/>
  <c r="EN58" i="7"/>
  <c r="EM58" i="7"/>
  <c r="EL58" i="7"/>
  <c r="EK58" i="7"/>
  <c r="EJ58" i="7"/>
  <c r="EI58" i="7"/>
  <c r="DH58" i="7"/>
  <c r="CI58" i="7"/>
  <c r="BJ58" i="7"/>
  <c r="AX58" i="7"/>
  <c r="AS58" i="7"/>
  <c r="AP58" i="7"/>
  <c r="V58" i="7"/>
  <c r="L58" i="7"/>
  <c r="K58" i="7"/>
  <c r="H58" i="7"/>
  <c r="C58" i="7"/>
  <c r="EQ57" i="7"/>
  <c r="EP57" i="7"/>
  <c r="EO57" i="7"/>
  <c r="EN57" i="7"/>
  <c r="EM57" i="7"/>
  <c r="EL57" i="7"/>
  <c r="EK57" i="7"/>
  <c r="EJ57" i="7"/>
  <c r="EI57" i="7"/>
  <c r="DH57" i="7"/>
  <c r="CI57" i="7"/>
  <c r="BJ57" i="7"/>
  <c r="AX57" i="7"/>
  <c r="AS57" i="7"/>
  <c r="AP57" i="7"/>
  <c r="V57" i="7"/>
  <c r="L57" i="7"/>
  <c r="K57" i="7"/>
  <c r="H57" i="7"/>
  <c r="C57" i="7"/>
  <c r="EQ56" i="7"/>
  <c r="EP56" i="7"/>
  <c r="EO56" i="7"/>
  <c r="EN56" i="7"/>
  <c r="EM56" i="7"/>
  <c r="EL56" i="7"/>
  <c r="EK56" i="7"/>
  <c r="EJ56" i="7"/>
  <c r="EI56" i="7"/>
  <c r="DH56" i="7"/>
  <c r="CI56" i="7"/>
  <c r="BJ56" i="7"/>
  <c r="AX56" i="7"/>
  <c r="AS56" i="7"/>
  <c r="AP56" i="7"/>
  <c r="V56" i="7"/>
  <c r="L56" i="7"/>
  <c r="K56" i="7"/>
  <c r="H56" i="7"/>
  <c r="C56" i="7"/>
  <c r="EQ55" i="7"/>
  <c r="EP55" i="7"/>
  <c r="EO55" i="7"/>
  <c r="EN55" i="7"/>
  <c r="EM55" i="7"/>
  <c r="EL55" i="7"/>
  <c r="EK55" i="7"/>
  <c r="EJ55" i="7"/>
  <c r="EI55" i="7"/>
  <c r="DH55" i="7"/>
  <c r="CI55" i="7"/>
  <c r="BJ55" i="7"/>
  <c r="AX55" i="7"/>
  <c r="AS55" i="7"/>
  <c r="AP55" i="7"/>
  <c r="V55" i="7"/>
  <c r="L55" i="7"/>
  <c r="K55" i="7"/>
  <c r="H55" i="7"/>
  <c r="C55" i="7"/>
  <c r="EQ54" i="7"/>
  <c r="EP54" i="7"/>
  <c r="EO54" i="7"/>
  <c r="EN54" i="7"/>
  <c r="EM54" i="7"/>
  <c r="EL54" i="7"/>
  <c r="EK54" i="7"/>
  <c r="EJ54" i="7"/>
  <c r="EI54" i="7"/>
  <c r="DH54" i="7"/>
  <c r="CI54" i="7"/>
  <c r="BJ54" i="7"/>
  <c r="AX54" i="7"/>
  <c r="AS54" i="7"/>
  <c r="AP54" i="7"/>
  <c r="V54" i="7"/>
  <c r="L54" i="7"/>
  <c r="K54" i="7"/>
  <c r="H54" i="7"/>
  <c r="C54" i="7"/>
  <c r="EQ53" i="7"/>
  <c r="EP53" i="7"/>
  <c r="EO53" i="7"/>
  <c r="EN53" i="7"/>
  <c r="EM53" i="7"/>
  <c r="EL53" i="7"/>
  <c r="EK53" i="7"/>
  <c r="EJ53" i="7"/>
  <c r="EI53" i="7"/>
  <c r="DH53" i="7"/>
  <c r="CI53" i="7"/>
  <c r="BJ53" i="7"/>
  <c r="AX53" i="7"/>
  <c r="AS53" i="7"/>
  <c r="AP53" i="7"/>
  <c r="V53" i="7"/>
  <c r="L53" i="7"/>
  <c r="K53" i="7"/>
  <c r="H53" i="7"/>
  <c r="C53" i="7"/>
  <c r="EQ52" i="7"/>
  <c r="EP52" i="7"/>
  <c r="EO52" i="7"/>
  <c r="EN52" i="7"/>
  <c r="EM52" i="7"/>
  <c r="EL52" i="7"/>
  <c r="EK52" i="7"/>
  <c r="EJ52" i="7"/>
  <c r="EI52" i="7"/>
  <c r="DH52" i="7"/>
  <c r="CI52" i="7"/>
  <c r="BJ52" i="7"/>
  <c r="AX52" i="7"/>
  <c r="AS52" i="7"/>
  <c r="AP52" i="7"/>
  <c r="V52" i="7"/>
  <c r="L52" i="7"/>
  <c r="K52" i="7"/>
  <c r="H52" i="7"/>
  <c r="C52" i="7"/>
  <c r="EQ51" i="7"/>
  <c r="EP51" i="7"/>
  <c r="EO51" i="7"/>
  <c r="EN51" i="7"/>
  <c r="EM51" i="7"/>
  <c r="EL51" i="7"/>
  <c r="EK51" i="7"/>
  <c r="EJ51" i="7"/>
  <c r="EI51" i="7"/>
  <c r="DH51" i="7"/>
  <c r="CI51" i="7"/>
  <c r="BJ51" i="7"/>
  <c r="AX51" i="7"/>
  <c r="AS51" i="7"/>
  <c r="AP51" i="7"/>
  <c r="V51" i="7"/>
  <c r="L51" i="7"/>
  <c r="K51" i="7"/>
  <c r="H51" i="7"/>
  <c r="C51" i="7"/>
  <c r="EQ50" i="7"/>
  <c r="EP50" i="7"/>
  <c r="EO50" i="7"/>
  <c r="EN50" i="7"/>
  <c r="EM50" i="7"/>
  <c r="EL50" i="7"/>
  <c r="EK50" i="7"/>
  <c r="EJ50" i="7"/>
  <c r="EI50" i="7"/>
  <c r="DH50" i="7"/>
  <c r="CI50" i="7"/>
  <c r="BJ50" i="7"/>
  <c r="AX50" i="7"/>
  <c r="AS50" i="7"/>
  <c r="AP50" i="7"/>
  <c r="V50" i="7"/>
  <c r="L50" i="7"/>
  <c r="K50" i="7"/>
  <c r="H50" i="7"/>
  <c r="C50" i="7"/>
  <c r="EQ49" i="7"/>
  <c r="EP49" i="7"/>
  <c r="EO49" i="7"/>
  <c r="EN49" i="7"/>
  <c r="EM49" i="7"/>
  <c r="EL49" i="7"/>
  <c r="EK49" i="7"/>
  <c r="EJ49" i="7"/>
  <c r="EI49" i="7"/>
  <c r="DH49" i="7"/>
  <c r="CI49" i="7"/>
  <c r="BJ49" i="7"/>
  <c r="AX49" i="7"/>
  <c r="AS49" i="7"/>
  <c r="AP49" i="7"/>
  <c r="V49" i="7"/>
  <c r="L49" i="7"/>
  <c r="K49" i="7"/>
  <c r="H49" i="7"/>
  <c r="C49" i="7"/>
  <c r="EQ48" i="7"/>
  <c r="EP48" i="7"/>
  <c r="EO48" i="7"/>
  <c r="EN48" i="7"/>
  <c r="EM48" i="7"/>
  <c r="EL48" i="7"/>
  <c r="EK48" i="7"/>
  <c r="EJ48" i="7"/>
  <c r="EI48" i="7"/>
  <c r="DH48" i="7"/>
  <c r="CI48" i="7"/>
  <c r="BJ48" i="7"/>
  <c r="AX48" i="7"/>
  <c r="AS48" i="7"/>
  <c r="AP48" i="7"/>
  <c r="V48" i="7"/>
  <c r="L48" i="7"/>
  <c r="K48" i="7"/>
  <c r="H48" i="7"/>
  <c r="C48" i="7"/>
  <c r="EQ47" i="7"/>
  <c r="EP47" i="7"/>
  <c r="EO47" i="7"/>
  <c r="EN47" i="7"/>
  <c r="EM47" i="7"/>
  <c r="EL47" i="7"/>
  <c r="EK47" i="7"/>
  <c r="EJ47" i="7"/>
  <c r="EI47" i="7"/>
  <c r="DH47" i="7"/>
  <c r="CI47" i="7"/>
  <c r="BJ47" i="7"/>
  <c r="AX47" i="7"/>
  <c r="AS47" i="7"/>
  <c r="AP47" i="7"/>
  <c r="V47" i="7"/>
  <c r="L47" i="7"/>
  <c r="K47" i="7"/>
  <c r="H47" i="7"/>
  <c r="C47" i="7"/>
  <c r="EQ46" i="7"/>
  <c r="EP46" i="7"/>
  <c r="EO46" i="7"/>
  <c r="EN46" i="7"/>
  <c r="EM46" i="7"/>
  <c r="EL46" i="7"/>
  <c r="EK46" i="7"/>
  <c r="EJ46" i="7"/>
  <c r="EI46" i="7"/>
  <c r="DH46" i="7"/>
  <c r="CI46" i="7"/>
  <c r="BJ46" i="7"/>
  <c r="AX46" i="7"/>
  <c r="AS46" i="7"/>
  <c r="AP46" i="7"/>
  <c r="V46" i="7"/>
  <c r="L46" i="7"/>
  <c r="K46" i="7"/>
  <c r="H46" i="7"/>
  <c r="C46" i="7"/>
  <c r="EQ45" i="7"/>
  <c r="EP45" i="7"/>
  <c r="EO45" i="7"/>
  <c r="EN45" i="7"/>
  <c r="EM45" i="7"/>
  <c r="EL45" i="7"/>
  <c r="EK45" i="7"/>
  <c r="EJ45" i="7"/>
  <c r="EI45" i="7"/>
  <c r="DH45" i="7"/>
  <c r="CI45" i="7"/>
  <c r="BJ45" i="7"/>
  <c r="AX45" i="7"/>
  <c r="AS45" i="7"/>
  <c r="AP45" i="7"/>
  <c r="V45" i="7"/>
  <c r="L45" i="7"/>
  <c r="K45" i="7"/>
  <c r="H45" i="7"/>
  <c r="C45" i="7"/>
  <c r="EQ44" i="7"/>
  <c r="EP44" i="7"/>
  <c r="EO44" i="7"/>
  <c r="EN44" i="7"/>
  <c r="EM44" i="7"/>
  <c r="EL44" i="7"/>
  <c r="EK44" i="7"/>
  <c r="EJ44" i="7"/>
  <c r="EI44" i="7"/>
  <c r="DH44" i="7"/>
  <c r="CI44" i="7"/>
  <c r="BJ44" i="7"/>
  <c r="AX44" i="7"/>
  <c r="AS44" i="7"/>
  <c r="AP44" i="7"/>
  <c r="V44" i="7"/>
  <c r="L44" i="7"/>
  <c r="K44" i="7"/>
  <c r="H44" i="7"/>
  <c r="C44" i="7"/>
  <c r="EQ43" i="7"/>
  <c r="EP43" i="7"/>
  <c r="EO43" i="7"/>
  <c r="EN43" i="7"/>
  <c r="EM43" i="7"/>
  <c r="EL43" i="7"/>
  <c r="EK43" i="7"/>
  <c r="EJ43" i="7"/>
  <c r="EI43" i="7"/>
  <c r="DH43" i="7"/>
  <c r="CI43" i="7"/>
  <c r="BJ43" i="7"/>
  <c r="AX43" i="7"/>
  <c r="AS43" i="7"/>
  <c r="AP43" i="7"/>
  <c r="V43" i="7"/>
  <c r="L43" i="7"/>
  <c r="K43" i="7"/>
  <c r="H43" i="7"/>
  <c r="C43" i="7"/>
  <c r="EQ42" i="7"/>
  <c r="EP42" i="7"/>
  <c r="EO42" i="7"/>
  <c r="EN42" i="7"/>
  <c r="EM42" i="7"/>
  <c r="EL42" i="7"/>
  <c r="EK42" i="7"/>
  <c r="EJ42" i="7"/>
  <c r="EI42" i="7"/>
  <c r="DH42" i="7"/>
  <c r="CI42" i="7"/>
  <c r="BJ42" i="7"/>
  <c r="AX42" i="7"/>
  <c r="AS42" i="7"/>
  <c r="AP42" i="7"/>
  <c r="V42" i="7"/>
  <c r="L42" i="7"/>
  <c r="K42" i="7"/>
  <c r="H42" i="7"/>
  <c r="C42" i="7"/>
  <c r="EQ41" i="7"/>
  <c r="EP41" i="7"/>
  <c r="EO41" i="7"/>
  <c r="EN41" i="7"/>
  <c r="EM41" i="7"/>
  <c r="EL41" i="7"/>
  <c r="EK41" i="7"/>
  <c r="EJ41" i="7"/>
  <c r="EI41" i="7"/>
  <c r="DH41" i="7"/>
  <c r="CI41" i="7"/>
  <c r="BJ41" i="7"/>
  <c r="AX41" i="7"/>
  <c r="AS41" i="7"/>
  <c r="AP41" i="7"/>
  <c r="V41" i="7"/>
  <c r="L41" i="7"/>
  <c r="K41" i="7"/>
  <c r="H41" i="7"/>
  <c r="C41" i="7"/>
  <c r="EQ40" i="7"/>
  <c r="EP40" i="7"/>
  <c r="EO40" i="7"/>
  <c r="EN40" i="7"/>
  <c r="EM40" i="7"/>
  <c r="EL40" i="7"/>
  <c r="EK40" i="7"/>
  <c r="EJ40" i="7"/>
  <c r="EI40" i="7"/>
  <c r="DH40" i="7"/>
  <c r="CI40" i="7"/>
  <c r="BJ40" i="7"/>
  <c r="AX40" i="7"/>
  <c r="AS40" i="7"/>
  <c r="AP40" i="7"/>
  <c r="V40" i="7"/>
  <c r="L40" i="7"/>
  <c r="K40" i="7"/>
  <c r="H40" i="7"/>
  <c r="C40" i="7"/>
  <c r="EQ39" i="7"/>
  <c r="EP39" i="7"/>
  <c r="EO39" i="7"/>
  <c r="EN39" i="7"/>
  <c r="EM39" i="7"/>
  <c r="EL39" i="7"/>
  <c r="EK39" i="7"/>
  <c r="EJ39" i="7"/>
  <c r="EI39" i="7"/>
  <c r="DH39" i="7"/>
  <c r="CI39" i="7"/>
  <c r="BJ39" i="7"/>
  <c r="AX39" i="7"/>
  <c r="AS39" i="7"/>
  <c r="AP39" i="7"/>
  <c r="V39" i="7"/>
  <c r="L39" i="7"/>
  <c r="K39" i="7"/>
  <c r="H39" i="7"/>
  <c r="C39" i="7"/>
  <c r="EQ38" i="7"/>
  <c r="EP38" i="7"/>
  <c r="EO38" i="7"/>
  <c r="EN38" i="7"/>
  <c r="EM38" i="7"/>
  <c r="EL38" i="7"/>
  <c r="EK38" i="7"/>
  <c r="EJ38" i="7"/>
  <c r="EI38" i="7"/>
  <c r="DH38" i="7"/>
  <c r="CI38" i="7"/>
  <c r="BJ38" i="7"/>
  <c r="AX38" i="7"/>
  <c r="AS38" i="7"/>
  <c r="AP38" i="7"/>
  <c r="V38" i="7"/>
  <c r="L38" i="7"/>
  <c r="K38" i="7"/>
  <c r="H38" i="7"/>
  <c r="C38" i="7"/>
  <c r="EQ37" i="7"/>
  <c r="EP37" i="7"/>
  <c r="EO37" i="7"/>
  <c r="EN37" i="7"/>
  <c r="EM37" i="7"/>
  <c r="EL37" i="7"/>
  <c r="EK37" i="7"/>
  <c r="EJ37" i="7"/>
  <c r="EI37" i="7"/>
  <c r="DH37" i="7"/>
  <c r="CI37" i="7"/>
  <c r="BJ37" i="7"/>
  <c r="AX37" i="7"/>
  <c r="AS37" i="7"/>
  <c r="AP37" i="7"/>
  <c r="V37" i="7"/>
  <c r="L37" i="7"/>
  <c r="K37" i="7"/>
  <c r="H37" i="7"/>
  <c r="C37" i="7"/>
  <c r="EQ36" i="7"/>
  <c r="EP36" i="7"/>
  <c r="EO36" i="7"/>
  <c r="EN36" i="7"/>
  <c r="EM36" i="7"/>
  <c r="EL36" i="7"/>
  <c r="EK36" i="7"/>
  <c r="EJ36" i="7"/>
  <c r="EI36" i="7"/>
  <c r="DH36" i="7"/>
  <c r="CI36" i="7"/>
  <c r="BJ36" i="7"/>
  <c r="AX36" i="7"/>
  <c r="AS36" i="7"/>
  <c r="AP36" i="7"/>
  <c r="V36" i="7"/>
  <c r="L36" i="7"/>
  <c r="K36" i="7"/>
  <c r="H36" i="7"/>
  <c r="C36" i="7"/>
  <c r="EQ35" i="7"/>
  <c r="EP35" i="7"/>
  <c r="EO35" i="7"/>
  <c r="EN35" i="7"/>
  <c r="EM35" i="7"/>
  <c r="EL35" i="7"/>
  <c r="EK35" i="7"/>
  <c r="EJ35" i="7"/>
  <c r="EI35" i="7"/>
  <c r="DH35" i="7"/>
  <c r="CI35" i="7"/>
  <c r="BJ35" i="7"/>
  <c r="AX35" i="7"/>
  <c r="AS35" i="7"/>
  <c r="AP35" i="7"/>
  <c r="V35" i="7"/>
  <c r="L35" i="7"/>
  <c r="K35" i="7"/>
  <c r="H35" i="7"/>
  <c r="C35" i="7"/>
  <c r="EQ34" i="7"/>
  <c r="EP34" i="7"/>
  <c r="EO34" i="7"/>
  <c r="EN34" i="7"/>
  <c r="EM34" i="7"/>
  <c r="EL34" i="7"/>
  <c r="EK34" i="7"/>
  <c r="EJ34" i="7"/>
  <c r="EI34" i="7"/>
  <c r="DH34" i="7"/>
  <c r="CI34" i="7"/>
  <c r="BJ34" i="7"/>
  <c r="AX34" i="7"/>
  <c r="AS34" i="7"/>
  <c r="AP34" i="7"/>
  <c r="V34" i="7"/>
  <c r="L34" i="7"/>
  <c r="K34" i="7"/>
  <c r="H34" i="7"/>
  <c r="C34" i="7"/>
  <c r="EQ33" i="7"/>
  <c r="EP33" i="7"/>
  <c r="EO33" i="7"/>
  <c r="EN33" i="7"/>
  <c r="EM33" i="7"/>
  <c r="EL33" i="7"/>
  <c r="EK33" i="7"/>
  <c r="EJ33" i="7"/>
  <c r="EI33" i="7"/>
  <c r="DH33" i="7"/>
  <c r="CI33" i="7"/>
  <c r="BJ33" i="7"/>
  <c r="AX33" i="7"/>
  <c r="AS33" i="7"/>
  <c r="AP33" i="7"/>
  <c r="V33" i="7"/>
  <c r="L33" i="7"/>
  <c r="K33" i="7"/>
  <c r="H33" i="7"/>
  <c r="C33" i="7"/>
  <c r="EQ32" i="7"/>
  <c r="EP32" i="7"/>
  <c r="EO32" i="7"/>
  <c r="EN32" i="7"/>
  <c r="EM32" i="7"/>
  <c r="EL32" i="7"/>
  <c r="EK32" i="7"/>
  <c r="EJ32" i="7"/>
  <c r="EI32" i="7"/>
  <c r="DH32" i="7"/>
  <c r="CI32" i="7"/>
  <c r="BJ32" i="7"/>
  <c r="AX32" i="7"/>
  <c r="AS32" i="7"/>
  <c r="AP32" i="7"/>
  <c r="V32" i="7"/>
  <c r="L32" i="7"/>
  <c r="K32" i="7"/>
  <c r="H32" i="7"/>
  <c r="C32" i="7"/>
  <c r="EQ31" i="7"/>
  <c r="EP31" i="7"/>
  <c r="EO31" i="7"/>
  <c r="EN31" i="7"/>
  <c r="EM31" i="7"/>
  <c r="EL31" i="7"/>
  <c r="EK31" i="7"/>
  <c r="EJ31" i="7"/>
  <c r="EI31" i="7"/>
  <c r="DH31" i="7"/>
  <c r="CI31" i="7"/>
  <c r="BJ31" i="7"/>
  <c r="AX31" i="7"/>
  <c r="AS31" i="7"/>
  <c r="AP31" i="7"/>
  <c r="V31" i="7"/>
  <c r="L31" i="7"/>
  <c r="K31" i="7"/>
  <c r="H31" i="7"/>
  <c r="C31" i="7"/>
  <c r="EQ30" i="7"/>
  <c r="EP30" i="7"/>
  <c r="EO30" i="7"/>
  <c r="EN30" i="7"/>
  <c r="EM30" i="7"/>
  <c r="EL30" i="7"/>
  <c r="EK30" i="7"/>
  <c r="EJ30" i="7"/>
  <c r="EI30" i="7"/>
  <c r="DH30" i="7"/>
  <c r="CI30" i="7"/>
  <c r="BJ30" i="7"/>
  <c r="AX30" i="7"/>
  <c r="AS30" i="7"/>
  <c r="AP30" i="7"/>
  <c r="V30" i="7"/>
  <c r="L30" i="7"/>
  <c r="K30" i="7"/>
  <c r="H30" i="7"/>
  <c r="C30" i="7"/>
  <c r="EQ29" i="7"/>
  <c r="EP29" i="7"/>
  <c r="EO29" i="7"/>
  <c r="EN29" i="7"/>
  <c r="EM29" i="7"/>
  <c r="EL29" i="7"/>
  <c r="EK29" i="7"/>
  <c r="EJ29" i="7"/>
  <c r="EI29" i="7"/>
  <c r="DH29" i="7"/>
  <c r="CI29" i="7"/>
  <c r="BJ29" i="7"/>
  <c r="AX29" i="7"/>
  <c r="AS29" i="7"/>
  <c r="AP29" i="7"/>
  <c r="V29" i="7"/>
  <c r="L29" i="7"/>
  <c r="K29" i="7"/>
  <c r="H29" i="7"/>
  <c r="C29" i="7"/>
  <c r="EQ28" i="7"/>
  <c r="EP28" i="7"/>
  <c r="EO28" i="7"/>
  <c r="EN28" i="7"/>
  <c r="EM28" i="7"/>
  <c r="EL28" i="7"/>
  <c r="EK28" i="7"/>
  <c r="EJ28" i="7"/>
  <c r="EI28" i="7"/>
  <c r="DH28" i="7"/>
  <c r="CI28" i="7"/>
  <c r="BJ28" i="7"/>
  <c r="AX28" i="7"/>
  <c r="AS28" i="7"/>
  <c r="AP28" i="7"/>
  <c r="V28" i="7"/>
  <c r="L28" i="7"/>
  <c r="K28" i="7"/>
  <c r="H28" i="7"/>
  <c r="C28" i="7"/>
  <c r="EQ27" i="7"/>
  <c r="EP27" i="7"/>
  <c r="EO27" i="7"/>
  <c r="EN27" i="7"/>
  <c r="EM27" i="7"/>
  <c r="EL27" i="7"/>
  <c r="EK27" i="7"/>
  <c r="EJ27" i="7"/>
  <c r="EI27" i="7"/>
  <c r="DH27" i="7"/>
  <c r="CI27" i="7"/>
  <c r="BJ27" i="7"/>
  <c r="AX27" i="7"/>
  <c r="AS27" i="7"/>
  <c r="AP27" i="7"/>
  <c r="V27" i="7"/>
  <c r="L27" i="7"/>
  <c r="K27" i="7"/>
  <c r="H27" i="7"/>
  <c r="C27" i="7"/>
  <c r="EQ26" i="7"/>
  <c r="EP26" i="7"/>
  <c r="EO26" i="7"/>
  <c r="EN26" i="7"/>
  <c r="EM26" i="7"/>
  <c r="EL26" i="7"/>
  <c r="EK26" i="7"/>
  <c r="EJ26" i="7"/>
  <c r="EI26" i="7"/>
  <c r="DH26" i="7"/>
  <c r="CI26" i="7"/>
  <c r="BJ26" i="7"/>
  <c r="AX26" i="7"/>
  <c r="AS26" i="7"/>
  <c r="AP26" i="7"/>
  <c r="V26" i="7"/>
  <c r="L26" i="7"/>
  <c r="K26" i="7"/>
  <c r="H26" i="7"/>
  <c r="C26" i="7"/>
  <c r="EQ25" i="7"/>
  <c r="EP25" i="7"/>
  <c r="EO25" i="7"/>
  <c r="EN25" i="7"/>
  <c r="EM25" i="7"/>
  <c r="EL25" i="7"/>
  <c r="EK25" i="7"/>
  <c r="EJ25" i="7"/>
  <c r="EI25" i="7"/>
  <c r="DH25" i="7"/>
  <c r="CI25" i="7"/>
  <c r="BJ25" i="7"/>
  <c r="AX25" i="7"/>
  <c r="AS25" i="7"/>
  <c r="AP25" i="7"/>
  <c r="V25" i="7"/>
  <c r="L25" i="7"/>
  <c r="K25" i="7"/>
  <c r="H25" i="7"/>
  <c r="C25" i="7"/>
  <c r="EQ24" i="7"/>
  <c r="EP24" i="7"/>
  <c r="EO24" i="7"/>
  <c r="EN24" i="7"/>
  <c r="EM24" i="7"/>
  <c r="EL24" i="7"/>
  <c r="EK24" i="7"/>
  <c r="EJ24" i="7"/>
  <c r="EI24" i="7"/>
  <c r="DH24" i="7"/>
  <c r="CI24" i="7"/>
  <c r="BJ24" i="7"/>
  <c r="AX24" i="7"/>
  <c r="AS24" i="7"/>
  <c r="AP24" i="7"/>
  <c r="V24" i="7"/>
  <c r="L24" i="7"/>
  <c r="K24" i="7"/>
  <c r="H24" i="7"/>
  <c r="C24" i="7"/>
  <c r="EQ23" i="7"/>
  <c r="EP23" i="7"/>
  <c r="EO23" i="7"/>
  <c r="EN23" i="7"/>
  <c r="EM23" i="7"/>
  <c r="EL23" i="7"/>
  <c r="EK23" i="7"/>
  <c r="EJ23" i="7"/>
  <c r="EI23" i="7"/>
  <c r="DH23" i="7"/>
  <c r="CI23" i="7"/>
  <c r="BJ23" i="7"/>
  <c r="AX23" i="7"/>
  <c r="AS23" i="7"/>
  <c r="AP23" i="7"/>
  <c r="V23" i="7"/>
  <c r="L23" i="7"/>
  <c r="K23" i="7"/>
  <c r="H23" i="7"/>
  <c r="C23" i="7"/>
  <c r="EQ22" i="7"/>
  <c r="EP22" i="7"/>
  <c r="EO22" i="7"/>
  <c r="EN22" i="7"/>
  <c r="EM22" i="7"/>
  <c r="EL22" i="7"/>
  <c r="EK22" i="7"/>
  <c r="EJ22" i="7"/>
  <c r="EI22" i="7"/>
  <c r="DH22" i="7"/>
  <c r="CI22" i="7"/>
  <c r="BJ22" i="7"/>
  <c r="AX22" i="7"/>
  <c r="AS22" i="7"/>
  <c r="AP22" i="7"/>
  <c r="V22" i="7"/>
  <c r="L22" i="7"/>
  <c r="K22" i="7"/>
  <c r="H22" i="7"/>
  <c r="C22" i="7"/>
  <c r="EQ21" i="7"/>
  <c r="EP21" i="7"/>
  <c r="EO21" i="7"/>
  <c r="EN21" i="7"/>
  <c r="EM21" i="7"/>
  <c r="EL21" i="7"/>
  <c r="EK21" i="7"/>
  <c r="EJ21" i="7"/>
  <c r="EI21" i="7"/>
  <c r="DH21" i="7"/>
  <c r="CI21" i="7"/>
  <c r="BJ21" i="7"/>
  <c r="AX21" i="7"/>
  <c r="AS21" i="7"/>
  <c r="AP21" i="7"/>
  <c r="V21" i="7"/>
  <c r="L21" i="7"/>
  <c r="K21" i="7"/>
  <c r="H21" i="7"/>
  <c r="C21" i="7"/>
  <c r="EQ20" i="7"/>
  <c r="EP20" i="7"/>
  <c r="EO20" i="7"/>
  <c r="EN20" i="7"/>
  <c r="EM20" i="7"/>
  <c r="EL20" i="7"/>
  <c r="EK20" i="7"/>
  <c r="EJ20" i="7"/>
  <c r="EI20" i="7"/>
  <c r="DH20" i="7"/>
  <c r="CI20" i="7"/>
  <c r="BJ20" i="7"/>
  <c r="AX20" i="7"/>
  <c r="AS20" i="7"/>
  <c r="AP20" i="7"/>
  <c r="V20" i="7"/>
  <c r="L20" i="7"/>
  <c r="K20" i="7"/>
  <c r="H20" i="7"/>
  <c r="C20" i="7"/>
  <c r="EQ19" i="7"/>
  <c r="EP19" i="7"/>
  <c r="EO19" i="7"/>
  <c r="EN19" i="7"/>
  <c r="EM19" i="7"/>
  <c r="EL19" i="7"/>
  <c r="EK19" i="7"/>
  <c r="EJ19" i="7"/>
  <c r="EI19" i="7"/>
  <c r="DH19" i="7"/>
  <c r="CI19" i="7"/>
  <c r="BJ19" i="7"/>
  <c r="AX19" i="7"/>
  <c r="AS19" i="7"/>
  <c r="AP19" i="7"/>
  <c r="V19" i="7"/>
  <c r="L19" i="7"/>
  <c r="K19" i="7"/>
  <c r="H19" i="7"/>
  <c r="C19" i="7"/>
  <c r="EQ18" i="7"/>
  <c r="EP18" i="7"/>
  <c r="EO18" i="7"/>
  <c r="EN18" i="7"/>
  <c r="EM18" i="7"/>
  <c r="EL18" i="7"/>
  <c r="EK18" i="7"/>
  <c r="EJ18" i="7"/>
  <c r="EI18" i="7"/>
  <c r="DH18" i="7"/>
  <c r="CI18" i="7"/>
  <c r="BJ18" i="7"/>
  <c r="AX18" i="7"/>
  <c r="AS18" i="7"/>
  <c r="AP18" i="7"/>
  <c r="V18" i="7"/>
  <c r="L18" i="7"/>
  <c r="K18" i="7"/>
  <c r="H18" i="7"/>
  <c r="C18" i="7"/>
  <c r="EQ17" i="7"/>
  <c r="EP17" i="7"/>
  <c r="EO17" i="7"/>
  <c r="EN17" i="7"/>
  <c r="EM17" i="7"/>
  <c r="EL17" i="7"/>
  <c r="EK17" i="7"/>
  <c r="EJ17" i="7"/>
  <c r="EI17" i="7"/>
  <c r="DH17" i="7"/>
  <c r="CI17" i="7"/>
  <c r="BJ17" i="7"/>
  <c r="AX17" i="7"/>
  <c r="AS17" i="7"/>
  <c r="AP17" i="7"/>
  <c r="V17" i="7"/>
  <c r="L17" i="7"/>
  <c r="K17" i="7"/>
  <c r="H17" i="7"/>
  <c r="C17" i="7"/>
  <c r="EQ16" i="7"/>
  <c r="EP16" i="7"/>
  <c r="EO16" i="7"/>
  <c r="EN16" i="7"/>
  <c r="EM16" i="7"/>
  <c r="EL16" i="7"/>
  <c r="EK16" i="7"/>
  <c r="EJ16" i="7"/>
  <c r="EI16" i="7"/>
  <c r="DH16" i="7"/>
  <c r="CI16" i="7"/>
  <c r="BJ16" i="7"/>
  <c r="AX16" i="7"/>
  <c r="AS16" i="7"/>
  <c r="AP16" i="7"/>
  <c r="V16" i="7"/>
  <c r="L16" i="7"/>
  <c r="K16" i="7"/>
  <c r="H16" i="7"/>
  <c r="C16" i="7"/>
  <c r="EQ15" i="7"/>
  <c r="EP15" i="7"/>
  <c r="EO15" i="7"/>
  <c r="EN15" i="7"/>
  <c r="EM15" i="7"/>
  <c r="EL15" i="7"/>
  <c r="EK15" i="7"/>
  <c r="EJ15" i="7"/>
  <c r="EI15" i="7"/>
  <c r="DH15" i="7"/>
  <c r="CI15" i="7"/>
  <c r="BJ15" i="7"/>
  <c r="AX15" i="7"/>
  <c r="AS15" i="7"/>
  <c r="AP15" i="7"/>
  <c r="V15" i="7"/>
  <c r="L15" i="7"/>
  <c r="K15" i="7"/>
  <c r="H15" i="7"/>
  <c r="C15" i="7"/>
  <c r="EQ14" i="7"/>
  <c r="EP14" i="7"/>
  <c r="EO14" i="7"/>
  <c r="EN14" i="7"/>
  <c r="EM14" i="7"/>
  <c r="EL14" i="7"/>
  <c r="EK14" i="7"/>
  <c r="EJ14" i="7"/>
  <c r="EI14" i="7"/>
  <c r="DH14" i="7"/>
  <c r="CI14" i="7"/>
  <c r="BJ14" i="7"/>
  <c r="AX14" i="7"/>
  <c r="AS14" i="7"/>
  <c r="AP14" i="7"/>
  <c r="V14" i="7"/>
  <c r="L14" i="7"/>
  <c r="K14" i="7"/>
  <c r="H14" i="7"/>
  <c r="C14" i="7"/>
  <c r="EQ13" i="7"/>
  <c r="EP13" i="7"/>
  <c r="EO13" i="7"/>
  <c r="EN13" i="7"/>
  <c r="EM13" i="7"/>
  <c r="EL13" i="7"/>
  <c r="EK13" i="7"/>
  <c r="EJ13" i="7"/>
  <c r="EI13" i="7"/>
  <c r="DH13" i="7"/>
  <c r="CI13" i="7"/>
  <c r="BJ13" i="7"/>
  <c r="AX13" i="7"/>
  <c r="AS13" i="7"/>
  <c r="AP13" i="7"/>
  <c r="V13" i="7"/>
  <c r="L13" i="7"/>
  <c r="K13" i="7"/>
  <c r="H13" i="7"/>
  <c r="C13" i="7"/>
  <c r="EQ12" i="7"/>
  <c r="EP12" i="7"/>
  <c r="EO12" i="7"/>
  <c r="EN12" i="7"/>
  <c r="EM12" i="7"/>
  <c r="EL12" i="7"/>
  <c r="EK12" i="7"/>
  <c r="EJ12" i="7"/>
  <c r="EI12" i="7"/>
  <c r="DH12" i="7"/>
  <c r="CI12" i="7"/>
  <c r="BJ12" i="7"/>
  <c r="AX12" i="7"/>
  <c r="AS12" i="7"/>
  <c r="AP12" i="7"/>
  <c r="V12" i="7"/>
  <c r="L12" i="7"/>
  <c r="K12" i="7"/>
  <c r="H12" i="7"/>
  <c r="C12" i="7"/>
  <c r="EQ11" i="7"/>
  <c r="EP11" i="7"/>
  <c r="EO11" i="7"/>
  <c r="EN11" i="7"/>
  <c r="EM11" i="7"/>
  <c r="EL11" i="7"/>
  <c r="EK11" i="7"/>
  <c r="EJ11" i="7"/>
  <c r="EI11" i="7"/>
  <c r="DH11" i="7"/>
  <c r="CI11" i="7"/>
  <c r="BJ11" i="7"/>
  <c r="AX11" i="7"/>
  <c r="AS11" i="7"/>
  <c r="AP11" i="7"/>
  <c r="V11" i="7"/>
  <c r="L11" i="7"/>
  <c r="K11" i="7"/>
  <c r="H11" i="7"/>
  <c r="C11" i="7"/>
  <c r="EQ10" i="7"/>
  <c r="EP10" i="7"/>
  <c r="EO10" i="7"/>
  <c r="EN10" i="7"/>
  <c r="EM10" i="7"/>
  <c r="EL10" i="7"/>
  <c r="EK10" i="7"/>
  <c r="EJ10" i="7"/>
  <c r="EI10" i="7"/>
  <c r="DH10" i="7"/>
  <c r="CI10" i="7"/>
  <c r="BJ10" i="7"/>
  <c r="AX10" i="7"/>
  <c r="AS10" i="7"/>
  <c r="AP10" i="7"/>
  <c r="V10" i="7"/>
  <c r="L10" i="7"/>
  <c r="K10" i="7"/>
  <c r="H10" i="7"/>
  <c r="C10" i="7"/>
  <c r="EQ9" i="7"/>
  <c r="EP9" i="7"/>
  <c r="EO9" i="7"/>
  <c r="EN9" i="7"/>
  <c r="EM9" i="7"/>
  <c r="EL9" i="7"/>
  <c r="EK9" i="7"/>
  <c r="EJ9" i="7"/>
  <c r="EI9" i="7"/>
  <c r="DH9" i="7"/>
  <c r="CI9" i="7"/>
  <c r="BJ9" i="7"/>
  <c r="AX9" i="7"/>
  <c r="AS9" i="7"/>
  <c r="AP9" i="7"/>
  <c r="V9" i="7"/>
  <c r="L9" i="7"/>
  <c r="K9" i="7"/>
  <c r="H9" i="7"/>
  <c r="C9" i="7"/>
  <c r="F14" i="18"/>
  <c r="E14" i="18"/>
  <c r="F12" i="18"/>
  <c r="E12" i="18"/>
  <c r="E11" i="18"/>
  <c r="E9" i="18"/>
  <c r="E8" i="18"/>
  <c r="H5" i="18"/>
  <c r="H7" i="18" l="1"/>
  <c r="H6" i="18"/>
  <c r="E6" i="18"/>
  <c r="H11" i="18"/>
  <c r="H10" i="18"/>
  <c r="H14" i="18"/>
  <c r="H12" i="18"/>
  <c r="H8" i="18"/>
  <c r="H9" i="18"/>
  <c r="E7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V59" authorId="0" shapeId="0" xr:uid="{00000000-0006-0000-0500-000001000000}">
      <text>
        <r>
          <rPr>
            <sz val="9"/>
            <rFont val="宋体"/>
            <family val="3"/>
            <charset val="134"/>
          </rPr>
          <t xml:space="preserve">Lenovo：工艺借片3000
</t>
        </r>
      </text>
    </comment>
  </commentList>
</comments>
</file>

<file path=xl/sharedStrings.xml><?xml version="1.0" encoding="utf-8"?>
<sst xmlns="http://schemas.openxmlformats.org/spreadsheetml/2006/main" count="1203" uniqueCount="370">
  <si>
    <t>目标</t>
  </si>
  <si>
    <t>产出</t>
  </si>
  <si>
    <t>/</t>
  </si>
  <si>
    <t>丝网产出</t>
  </si>
  <si>
    <t>入库数量</t>
  </si>
  <si>
    <t>效率</t>
  </si>
  <si>
    <t>原损</t>
  </si>
  <si>
    <t>返工率</t>
  </si>
  <si>
    <t>合计</t>
  </si>
  <si>
    <t>日期</t>
  </si>
  <si>
    <t>产量</t>
  </si>
  <si>
    <t>印刷产量</t>
  </si>
  <si>
    <t>入库数据</t>
  </si>
  <si>
    <t>A</t>
  </si>
  <si>
    <t>A-</t>
  </si>
  <si>
    <t>B</t>
  </si>
  <si>
    <t>B1</t>
  </si>
  <si>
    <t>外观不良</t>
  </si>
  <si>
    <t>B2</t>
  </si>
  <si>
    <t>EL不良分类</t>
  </si>
  <si>
    <t>B3</t>
  </si>
  <si>
    <t>C</t>
  </si>
  <si>
    <t>C1</t>
  </si>
  <si>
    <t>C2</t>
  </si>
  <si>
    <t>C3</t>
  </si>
  <si>
    <t>C5</t>
  </si>
  <si>
    <t>在制</t>
  </si>
  <si>
    <t>浆料</t>
  </si>
  <si>
    <t>网版寿命</t>
  </si>
  <si>
    <t>漏浆</t>
  </si>
  <si>
    <t>断栅</t>
  </si>
  <si>
    <t xml:space="preserve">粗栅 </t>
  </si>
  <si>
    <t>偏移</t>
  </si>
  <si>
    <t>脏污</t>
  </si>
  <si>
    <t>色差</t>
  </si>
  <si>
    <t>划伤</t>
  </si>
  <si>
    <t>氧化</t>
  </si>
  <si>
    <t>其他</t>
  </si>
  <si>
    <t>手指印</t>
  </si>
  <si>
    <t>黑斑</t>
  </si>
  <si>
    <t>黑边黑角</t>
  </si>
  <si>
    <t>暗片</t>
  </si>
  <si>
    <t>雾状发黑</t>
  </si>
  <si>
    <t>氧化脏污</t>
  </si>
  <si>
    <t>石英舟印</t>
  </si>
  <si>
    <t>吸盘印</t>
  </si>
  <si>
    <t>皮带印</t>
  </si>
  <si>
    <t>花篮印</t>
  </si>
  <si>
    <t xml:space="preserve">无规则划伤 </t>
  </si>
  <si>
    <t>规则划伤</t>
  </si>
  <si>
    <t>交叉隐裂</t>
  </si>
  <si>
    <t>边缘隐裂</t>
  </si>
  <si>
    <t>同芯圆</t>
  </si>
  <si>
    <t>微缺</t>
  </si>
  <si>
    <t>电性能</t>
  </si>
  <si>
    <t>前道在制</t>
  </si>
  <si>
    <t>返工</t>
  </si>
  <si>
    <t>湿重</t>
  </si>
  <si>
    <t>总体</t>
  </si>
  <si>
    <t>总产出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</si>
  <si>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</si>
  <si>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</si>
  <si>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</si>
  <si>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</si>
  <si>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</si>
  <si>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</si>
  <si>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</si>
  <si>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</si>
  <si>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</si>
  <si>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</si>
  <si>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</si>
  <si>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</si>
  <si>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</si>
  <si>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</si>
  <si>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</si>
  <si>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</si>
  <si>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</si>
  <si>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</si>
  <si>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</si>
  <si>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</si>
  <si>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</si>
  <si>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</si>
  <si>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</si>
  <si>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</si>
  <si>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入库总数</t>
  </si>
  <si>
    <t>入库A类</t>
  </si>
  <si>
    <t>入库B类</t>
  </si>
  <si>
    <t>入库C类</t>
  </si>
  <si>
    <t>入库良率</t>
  </si>
  <si>
    <t>品率</t>
  </si>
  <si>
    <t>外观</t>
  </si>
  <si>
    <t>EL</t>
  </si>
  <si>
    <t>漏电</t>
  </si>
  <si>
    <t>严重不良</t>
  </si>
  <si>
    <t>1/4碎片</t>
  </si>
  <si>
    <t>制绒</t>
  </si>
  <si>
    <t>硼扩</t>
  </si>
  <si>
    <t>SE</t>
  </si>
  <si>
    <t>二次硼扩</t>
  </si>
  <si>
    <t>去BSG+碱抛</t>
  </si>
  <si>
    <t>POLY</t>
  </si>
  <si>
    <t>磷扩</t>
  </si>
  <si>
    <t>RCA</t>
  </si>
  <si>
    <t>ALD</t>
  </si>
  <si>
    <t>正膜</t>
  </si>
  <si>
    <t>背膜</t>
  </si>
  <si>
    <t>印刷</t>
  </si>
  <si>
    <t>成测</t>
  </si>
  <si>
    <t>WIP</t>
  </si>
  <si>
    <t>汇总</t>
  </si>
  <si>
    <t>一号机</t>
  </si>
  <si>
    <t>二号机</t>
  </si>
  <si>
    <t>三号机</t>
  </si>
  <si>
    <t>四号机</t>
  </si>
  <si>
    <t>责任人</t>
  </si>
  <si>
    <t>目标值</t>
  </si>
  <si>
    <t>总和/平均</t>
  </si>
  <si>
    <t>1号</t>
  </si>
  <si>
    <t>白</t>
  </si>
  <si>
    <t>夜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</si>
  <si>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</si>
  <si>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</si>
  <si>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</si>
  <si>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</si>
  <si>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</si>
  <si>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</si>
  <si>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</si>
  <si>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</si>
  <si>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</si>
  <si>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</si>
  <si>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</si>
  <si>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</si>
  <si>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</si>
  <si>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</si>
  <si>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</si>
  <si>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</si>
  <si>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</si>
  <si>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</si>
  <si>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</si>
  <si>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</si>
  <si>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</si>
  <si>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</si>
  <si>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</si>
  <si>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</si>
  <si>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</si>
  <si>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</si>
  <si>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</si>
  <si>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</si>
  <si>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</si>
  <si>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</si>
  <si>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分选在制</t>
  </si>
  <si>
    <t>当班产生</t>
  </si>
  <si>
    <t>其他数据情况</t>
  </si>
  <si>
    <t>班次</t>
  </si>
  <si>
    <t>交下班未测</t>
  </si>
  <si>
    <t>交下班已测</t>
  </si>
  <si>
    <t>交下整箱数</t>
  </si>
  <si>
    <t>交下整百数</t>
  </si>
  <si>
    <r>
      <rPr>
        <b/>
        <sz val="9"/>
        <color theme="1"/>
        <rFont val="Times New Roman"/>
        <family val="1"/>
      </rPr>
      <t>EL</t>
    </r>
    <r>
      <rPr>
        <b/>
        <sz val="9"/>
        <color theme="1"/>
        <rFont val="Arial Unicode MS"/>
        <family val="2"/>
      </rPr>
      <t>不良分类</t>
    </r>
  </si>
  <si>
    <t>总量</t>
  </si>
  <si>
    <t>测试数量</t>
  </si>
  <si>
    <t>印刷效率</t>
  </si>
  <si>
    <t>入库碎片</t>
  </si>
  <si>
    <t>产出计划</t>
  </si>
  <si>
    <t>总</t>
  </si>
  <si>
    <t>严重失效</t>
  </si>
  <si>
    <t>碎片</t>
  </si>
  <si>
    <t>A+B+C</t>
  </si>
  <si>
    <t>碎片率</t>
  </si>
  <si>
    <r>
      <rPr>
        <b/>
        <sz val="9"/>
        <color theme="1"/>
        <rFont val="Times New Roman"/>
        <family val="1"/>
      </rPr>
      <t>1</t>
    </r>
    <r>
      <rPr>
        <b/>
        <sz val="9"/>
        <color theme="1"/>
        <rFont val="宋体"/>
        <family val="3"/>
        <charset val="134"/>
      </rPr>
      <t>号</t>
    </r>
  </si>
  <si>
    <r>
      <rPr>
        <b/>
        <sz val="9"/>
        <color theme="1"/>
        <rFont val="Times New Roman"/>
        <family val="1"/>
      </rPr>
      <t>2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</si>
  <si>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3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</si>
  <si>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4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</si>
  <si>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5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</si>
  <si>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6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</si>
  <si>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7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</si>
  <si>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8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</si>
  <si>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9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</si>
  <si>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10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</si>
  <si>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11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</si>
  <si>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12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</si>
  <si>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13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</si>
  <si>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14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</si>
  <si>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15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</si>
  <si>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16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</si>
  <si>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17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</si>
  <si>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18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</si>
  <si>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19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</si>
  <si>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20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</si>
  <si>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21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</si>
  <si>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22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</si>
  <si>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23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</si>
  <si>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24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</si>
  <si>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25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</si>
  <si>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26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</si>
  <si>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27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</si>
  <si>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28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</si>
  <si>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29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</si>
  <si>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30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</si>
  <si>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31</t>
    </r>
    <r>
      <rPr>
        <b/>
        <sz val="9"/>
        <color theme="1"/>
        <rFont val="Arial Unicode MS"/>
        <family val="2"/>
      </rPr>
      <t>号</t>
    </r>
  </si>
  <si>
    <t>月数据</t>
  </si>
  <si>
    <t>原硅</t>
  </si>
  <si>
    <t>正常在制</t>
  </si>
  <si>
    <t>返工产生量</t>
  </si>
  <si>
    <t>返工处理量</t>
  </si>
  <si>
    <t>入库</t>
  </si>
  <si>
    <t>投入</t>
  </si>
  <si>
    <t>退库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</si>
  <si>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</si>
  <si>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</si>
  <si>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</si>
  <si>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</si>
  <si>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</si>
  <si>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</si>
  <si>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</si>
  <si>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</si>
  <si>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</si>
  <si>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</si>
  <si>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</si>
  <si>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</si>
  <si>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</si>
  <si>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入库总量</t>
  </si>
  <si>
    <t>后硼</t>
  </si>
  <si>
    <t>BSG</t>
  </si>
  <si>
    <t>PSG</t>
  </si>
  <si>
    <t>丝网</t>
  </si>
  <si>
    <t>分选</t>
  </si>
  <si>
    <t>期初在制</t>
  </si>
  <si>
    <t>原硅退库</t>
  </si>
  <si>
    <t>丝网产能</t>
  </si>
  <si>
    <t>前道差异</t>
  </si>
  <si>
    <t>成测在制</t>
  </si>
  <si>
    <t>总碎片</t>
  </si>
  <si>
    <t>成测差异</t>
  </si>
  <si>
    <t>成测碎片</t>
  </si>
  <si>
    <t>上月结存</t>
  </si>
  <si>
    <r>
      <rPr>
        <b/>
        <sz val="9"/>
        <color theme="1"/>
        <rFont val="Times New Roman"/>
        <family val="1"/>
      </rPr>
      <t>1</t>
    </r>
    <r>
      <rPr>
        <b/>
        <sz val="9"/>
        <color theme="1"/>
        <rFont val="Arial Unicode MS"/>
        <family val="2"/>
      </rPr>
      <t>号</t>
    </r>
  </si>
  <si>
    <t>测试产出</t>
  </si>
  <si>
    <t>返工在制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</si>
  <si>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</si>
  <si>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</si>
  <si>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</si>
  <si>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</si>
  <si>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</si>
  <si>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</si>
  <si>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</si>
  <si>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</si>
  <si>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</si>
  <si>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</si>
  <si>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</si>
  <si>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</si>
  <si>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</si>
  <si>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</si>
  <si>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</si>
  <si>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</si>
  <si>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</si>
  <si>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</si>
  <si>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</si>
  <si>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</si>
  <si>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</si>
  <si>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</si>
  <si>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</si>
  <si>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</si>
  <si>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总片数</t>
  </si>
  <si>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</si>
  <si>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Arial"/>
        <family val="2"/>
      </rPr>
      <t>白</t>
    </r>
  </si>
  <si>
    <r>
      <rPr>
        <sz val="10"/>
        <color theme="1"/>
        <rFont val="Arial"/>
        <family val="2"/>
      </rPr>
      <t>夜</t>
    </r>
  </si>
  <si>
    <r>
      <rPr>
        <sz val="10"/>
        <color theme="1"/>
        <rFont val="Times New Roman"/>
        <family val="1"/>
      </rPr>
      <t>2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</si>
  <si>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3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</si>
  <si>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4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</si>
  <si>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5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</si>
  <si>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6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</si>
  <si>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7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</si>
  <si>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8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</si>
  <si>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9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</si>
  <si>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10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</si>
  <si>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11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</si>
  <si>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12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</si>
  <si>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13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</si>
  <si>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14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</si>
  <si>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15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</si>
  <si>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16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</si>
  <si>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17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</si>
  <si>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18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</si>
  <si>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19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</si>
  <si>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20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</si>
  <si>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21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</si>
  <si>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22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</si>
  <si>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23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</si>
  <si>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24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</si>
  <si>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25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</si>
  <si>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26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</si>
  <si>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27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</si>
  <si>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28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</si>
  <si>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29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</si>
  <si>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30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</si>
  <si>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31</t>
    </r>
    <r>
      <rPr>
        <sz val="10"/>
        <color theme="1"/>
        <rFont val="Arial"/>
        <family val="2"/>
      </rPr>
      <t>号</t>
    </r>
  </si>
  <si>
    <t>入库情况</t>
  </si>
  <si>
    <t>无规则划伤</t>
  </si>
  <si>
    <t>低并阻</t>
  </si>
  <si>
    <t>测试</t>
  </si>
  <si>
    <t>A+B+C+碎</t>
  </si>
  <si>
    <t>丝网产量</t>
  </si>
  <si>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号</t>
    </r>
  </si>
  <si>
    <r>
      <rPr>
        <sz val="8"/>
        <color theme="1"/>
        <rFont val="Arial"/>
        <family val="2"/>
      </rPr>
      <t>白</t>
    </r>
  </si>
  <si>
    <r>
      <rPr>
        <sz val="8"/>
        <color theme="1"/>
        <rFont val="Arial"/>
        <family val="2"/>
      </rPr>
      <t>夜</t>
    </r>
  </si>
  <si>
    <r>
      <rPr>
        <sz val="8"/>
        <color theme="1"/>
        <rFont val="Times New Roman"/>
        <family val="1"/>
      </rPr>
      <t>2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</si>
  <si>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3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</si>
  <si>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4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</si>
  <si>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5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</si>
  <si>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6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</si>
  <si>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7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</si>
  <si>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8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</si>
  <si>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9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</si>
  <si>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10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</si>
  <si>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11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</si>
  <si>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12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</si>
  <si>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13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</si>
  <si>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14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</si>
  <si>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15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</si>
  <si>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16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</si>
  <si>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17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</si>
  <si>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18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</si>
  <si>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19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</si>
  <si>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20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</si>
  <si>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21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</si>
  <si>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22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</si>
  <si>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23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</si>
  <si>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24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</si>
  <si>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25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</si>
  <si>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26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</si>
  <si>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27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</si>
  <si>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28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</si>
  <si>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29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</si>
  <si>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30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</si>
  <si>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31</t>
    </r>
    <r>
      <rPr>
        <sz val="8"/>
        <color theme="1"/>
        <rFont val="Arial"/>
        <family val="2"/>
      </rPr>
      <t>号</t>
    </r>
  </si>
  <si>
    <t>网版</t>
  </si>
  <si>
    <t>总使用量</t>
  </si>
  <si>
    <t>总实际单耗</t>
  </si>
  <si>
    <t>浆料总损耗率</t>
  </si>
  <si>
    <t>A</t>
    <phoneticPr fontId="56" type="noConversion"/>
  </si>
  <si>
    <t>B</t>
    <phoneticPr fontId="56" type="noConversion"/>
  </si>
  <si>
    <t>C</t>
    <phoneticPr fontId="56" type="noConversion"/>
  </si>
  <si>
    <t>D</t>
    <phoneticPr fontId="56" type="noConversion"/>
  </si>
  <si>
    <t>c1</t>
    <phoneticPr fontId="56" type="noConversion"/>
  </si>
  <si>
    <t>c2</t>
    <phoneticPr fontId="56" type="noConversion"/>
  </si>
  <si>
    <t>c3</t>
    <phoneticPr fontId="56" type="noConversion"/>
  </si>
  <si>
    <t>d1</t>
    <phoneticPr fontId="56" type="noConversion"/>
  </si>
  <si>
    <t>d2</t>
    <phoneticPr fontId="56" type="noConversion"/>
  </si>
  <si>
    <t>d3</t>
    <phoneticPr fontId="56" type="noConversion"/>
  </si>
  <si>
    <t>Demo Data</t>
    <phoneticPr fontId="56" type="noConversion"/>
  </si>
  <si>
    <t>甲</t>
    <phoneticPr fontId="56" type="noConversion"/>
  </si>
  <si>
    <t>乙</t>
    <phoneticPr fontId="56" type="noConversion"/>
  </si>
  <si>
    <t>丙</t>
    <phoneticPr fontId="56" type="noConversion"/>
  </si>
  <si>
    <t>子</t>
    <phoneticPr fontId="56" type="noConversion"/>
  </si>
  <si>
    <t>丑</t>
    <phoneticPr fontId="56" type="noConversion"/>
  </si>
  <si>
    <t>寅</t>
    <phoneticPr fontId="56" type="noConversion"/>
  </si>
  <si>
    <t>卯</t>
    <phoneticPr fontId="56" type="noConversion"/>
  </si>
  <si>
    <t>辰</t>
    <phoneticPr fontId="56" type="noConversion"/>
  </si>
  <si>
    <t>巳</t>
    <phoneticPr fontId="56" type="noConversion"/>
  </si>
  <si>
    <t>午</t>
    <phoneticPr fontId="56" type="noConversion"/>
  </si>
  <si>
    <t>未</t>
    <phoneticPr fontId="56" type="noConversion"/>
  </si>
  <si>
    <t>申</t>
    <phoneticPr fontId="56" type="noConversion"/>
  </si>
  <si>
    <t>酉</t>
    <phoneticPr fontId="56" type="noConversion"/>
  </si>
  <si>
    <t>十二生肖，又叫属相，是中国与十二地支相配以人出生年份的十二种动物，包括鼠、牛、虎、兔、龙、蛇、马、羊、猴、鸡、狗、猪。 [1] [80]
十二生肖的起源与动物崇拜有关。据湖北云梦睡虎地和甘肃天水放马滩出土的秦简可知，先秦时期即有比较完整的生肖系统存在。最早记载与现代相同的十二生肖的传世文献是东汉王充的《论衡》。 [1]
十二生肖是十二地支的形象化代表，即子（鼠）、丑（牛）、寅（虎）、卯（兔）、辰（龙）、巳（蛇）、午（马）、未（羊）、申（猴）、酉（鸡）、戌（狗）、亥（猪），随着历史的发展逐渐融合到相生相克的民间信仰观念，反映在婚姻、人生、年运等，每一种生肖都有丰富的传说，并以此形成一种观念阐释系统，成为民间文化中的形象哲学，如婚配上的属相、庙会祈祷、本命年等。现代，更多人把生肖作为春节的吉祥物，成为娱乐文化活动的象征。 [1]
生肖作为悠久的民俗文化符号，历代留下了大量描绘生肖形象和象征意义的诗歌、春联、绘画、书画和民间工艺作品。除中国外，世界多国在春节期间发行生肖邮票，以此来表达对中国新年的祝福。 [1]十二生肖造型的冰鞋车也在北京2022年第24届冬季奥林匹克运动会闭幕式上亮相。</t>
    <phoneticPr fontId="56" type="noConversion"/>
  </si>
  <si>
    <t>axx</t>
    <phoneticPr fontId="56" type="noConversion"/>
  </si>
  <si>
    <t>eee</t>
    <phoneticPr fontId="56" type="noConversion"/>
  </si>
  <si>
    <t>ff</t>
    <phoneticPr fontId="56" type="noConversion"/>
  </si>
  <si>
    <t>vv</t>
    <phoneticPr fontId="56" type="noConversion"/>
  </si>
  <si>
    <t>cc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</si>
</sst>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8" formatCode="0.0000"/>
    <numFmt numFmtId="179" formatCode="m/d;@"/>
    <numFmt numFmtId="180" formatCode="0.0000_ "/>
    <numFmt numFmtId="181" formatCode="0.000"/>
    <numFmt numFmtId="182" formatCode="0_ "/>
    <numFmt numFmtId="183" formatCode="0_);[Red]\(0\)"/>
  </numFmts>
  <fonts count="5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微软雅黑"/>
      <charset val="134"/>
    </font>
    <font>
      <sz val="8"/>
      <color theme="1"/>
      <name val="Arial Unicode MS"/>
      <family val="2"/>
    </font>
    <font>
      <sz val="8"/>
      <color rgb="FF00B0F0"/>
      <name val="Arial Unicode MS"/>
      <family val="2"/>
    </font>
    <font>
      <b/>
      <sz val="11"/>
      <color rgb="FF00B0F0"/>
      <name val="宋体"/>
      <family val="3"/>
      <charset val="134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 Unicode MS"/>
      <family val="2"/>
    </font>
    <font>
      <b/>
      <sz val="8"/>
      <color theme="1"/>
      <name val="Arial Unicode MS"/>
      <family val="2"/>
    </font>
    <font>
      <sz val="8"/>
      <color rgb="FFFF0000"/>
      <name val="Arial Unicode MS"/>
      <family val="2"/>
    </font>
    <font>
      <sz val="8"/>
      <color theme="1"/>
      <name val="Times New Roman"/>
      <family val="1"/>
    </font>
    <font>
      <b/>
      <sz val="9"/>
      <color theme="1"/>
      <name val="Arial Unicode MS"/>
      <family val="2"/>
    </font>
    <font>
      <b/>
      <sz val="10"/>
      <color theme="1"/>
      <name val="Arial Unicode MS"/>
      <family val="2"/>
    </font>
    <font>
      <sz val="9"/>
      <color theme="1"/>
      <name val="Arial Unicode MS"/>
      <family val="2"/>
    </font>
    <font>
      <sz val="12"/>
      <color rgb="FF00B0F0"/>
      <name val="宋体"/>
      <family val="3"/>
      <charset val="134"/>
      <scheme val="minor"/>
    </font>
    <font>
      <sz val="12"/>
      <name val="Times New Roman"/>
      <family val="1"/>
    </font>
    <font>
      <sz val="8"/>
      <name val="Arial Unicode MS"/>
      <family val="2"/>
    </font>
    <font>
      <b/>
      <sz val="9"/>
      <color rgb="FF00B0F0"/>
      <name val="Arial"/>
      <family val="2"/>
    </font>
    <font>
      <sz val="11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rgb="FF00B0F0"/>
      <name val="Times New Roman"/>
      <family val="1"/>
    </font>
    <font>
      <sz val="14"/>
      <color rgb="FF00B0F0"/>
      <name val="Times New Roman"/>
      <family val="1"/>
    </font>
    <font>
      <b/>
      <sz val="14"/>
      <color rgb="FF00B0F0"/>
      <name val="宋体"/>
      <family val="3"/>
      <charset val="134"/>
      <scheme val="minor"/>
    </font>
    <font>
      <sz val="14"/>
      <color theme="1"/>
      <name val="Times New Roman"/>
      <family val="1"/>
    </font>
    <font>
      <b/>
      <sz val="9"/>
      <color rgb="FF00B0F0"/>
      <name val="Times New Roman"/>
      <family val="1"/>
    </font>
    <font>
      <b/>
      <sz val="9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i/>
      <sz val="10"/>
      <color rgb="FF0000FF"/>
      <name val="宋体"/>
      <family val="3"/>
      <charset val="134"/>
      <scheme val="minor"/>
    </font>
    <font>
      <i/>
      <sz val="10"/>
      <color rgb="FF0000FF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b/>
      <u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color theme="1"/>
      <name val="Times New Roman"/>
      <family val="1"/>
    </font>
    <font>
      <b/>
      <i/>
      <sz val="9"/>
      <color rgb="FF0000FF"/>
      <name val="Times New Roman"/>
      <family val="1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name val="微软雅黑"/>
      <family val="2"/>
      <charset val="134"/>
    </font>
    <font>
      <i/>
      <sz val="11"/>
      <color rgb="FF7F7F7F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808343760490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9" tint="0.39869380779442731"/>
        <bgColor indexed="64"/>
      </patternFill>
    </fill>
    <fill>
      <patternFill patternType="solid">
        <fgColor rgb="FFFDD3F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rgb="FFC00000"/>
      </right>
      <top/>
      <bottom/>
      <diagonal/>
    </border>
  </borders>
  <cellStyleXfs count="30">
    <xf numFmtId="0" fontId="0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9" fontId="55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8" fillId="0" borderId="0"/>
    <xf numFmtId="0" fontId="48" fillId="0" borderId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</cellStyleXfs>
  <cellXfs count="548">
    <xf numFmtId="0" fontId="0" fillId="0" borderId="0" xfId="0">
      <alignment vertical="center"/>
    </xf>
    <xf numFmtId="0" fontId="55" fillId="2" borderId="0" xfId="16" applyFill="1"/>
    <xf numFmtId="0" fontId="55" fillId="0" borderId="0" xfId="16" applyAlignment="1">
      <alignment horizontal="center"/>
    </xf>
    <xf numFmtId="0" fontId="55" fillId="0" borderId="0" xfId="16" applyNumberFormat="1" applyAlignment="1">
      <alignment horizontal="center"/>
    </xf>
    <xf numFmtId="0" fontId="55" fillId="0" borderId="0" xfId="16"/>
    <xf numFmtId="0" fontId="1" fillId="3" borderId="1" xfId="16" applyFont="1" applyFill="1" applyBorder="1" applyAlignment="1">
      <alignment horizontal="center" vertical="center"/>
    </xf>
    <xf numFmtId="0" fontId="1" fillId="3" borderId="1" xfId="16" applyFont="1" applyFill="1" applyBorder="1" applyAlignment="1">
      <alignment horizontal="center"/>
    </xf>
    <xf numFmtId="0" fontId="55" fillId="0" borderId="1" xfId="16" applyBorder="1" applyAlignment="1">
      <alignment horizontal="center"/>
    </xf>
    <xf numFmtId="0" fontId="55" fillId="3" borderId="1" xfId="16" applyFill="1" applyBorder="1" applyAlignment="1">
      <alignment horizontal="center"/>
    </xf>
    <xf numFmtId="1" fontId="55" fillId="3" borderId="1" xfId="16" applyNumberFormat="1" applyFill="1" applyBorder="1" applyAlignment="1">
      <alignment horizontal="center"/>
    </xf>
    <xf numFmtId="178" fontId="55" fillId="3" borderId="1" xfId="16" applyNumberFormat="1" applyFill="1" applyBorder="1" applyAlignment="1">
      <alignment horizontal="center"/>
    </xf>
    <xf numFmtId="179" fontId="55" fillId="0" borderId="1" xfId="16" applyNumberFormat="1" applyBorder="1" applyAlignment="1">
      <alignment horizontal="center"/>
    </xf>
    <xf numFmtId="178" fontId="55" fillId="0" borderId="1" xfId="16" applyNumberFormat="1" applyBorder="1" applyAlignment="1">
      <alignment horizontal="center"/>
    </xf>
    <xf numFmtId="0" fontId="55" fillId="4" borderId="0" xfId="16" applyFill="1" applyAlignment="1">
      <alignment horizontal="center"/>
    </xf>
    <xf numFmtId="0" fontId="2" fillId="5" borderId="1" xfId="16" applyFont="1" applyFill="1" applyBorder="1" applyAlignment="1">
      <alignment horizontal="center" vertical="center"/>
    </xf>
    <xf numFmtId="0" fontId="2" fillId="5" borderId="1" xfId="16" applyFont="1" applyFill="1" applyBorder="1" applyAlignment="1">
      <alignment horizontal="center"/>
    </xf>
    <xf numFmtId="180" fontId="55" fillId="0" borderId="1" xfId="16" applyNumberFormat="1" applyBorder="1" applyAlignment="1">
      <alignment horizontal="center"/>
    </xf>
    <xf numFmtId="181" fontId="55" fillId="0" borderId="1" xfId="16" applyNumberFormat="1" applyBorder="1" applyAlignment="1">
      <alignment horizontal="center"/>
    </xf>
    <xf numFmtId="0" fontId="1" fillId="3" borderId="7" xfId="16" applyNumberFormat="1" applyFont="1" applyFill="1" applyBorder="1" applyAlignment="1">
      <alignment horizontal="center" vertical="center"/>
    </xf>
    <xf numFmtId="0" fontId="1" fillId="3" borderId="6" xfId="16" applyNumberFormat="1" applyFont="1" applyFill="1" applyBorder="1" applyAlignment="1">
      <alignment horizontal="center"/>
    </xf>
    <xf numFmtId="0" fontId="1" fillId="3" borderId="1" xfId="16" applyNumberFormat="1" applyFont="1" applyFill="1" applyBorder="1" applyAlignment="1">
      <alignment horizontal="center"/>
    </xf>
    <xf numFmtId="0" fontId="55" fillId="0" borderId="1" xfId="16" applyNumberFormat="1" applyBorder="1" applyAlignment="1">
      <alignment horizontal="center"/>
    </xf>
    <xf numFmtId="10" fontId="0" fillId="3" borderId="1" xfId="1" applyNumberFormat="1" applyFill="1" applyBorder="1" applyAlignment="1">
      <alignment horizontal="center"/>
    </xf>
    <xf numFmtId="0" fontId="55" fillId="3" borderId="1" xfId="16" applyNumberFormat="1" applyFill="1" applyBorder="1" applyAlignment="1">
      <alignment horizontal="center"/>
    </xf>
    <xf numFmtId="10" fontId="0" fillId="0" borderId="1" xfId="1" applyNumberFormat="1" applyBorder="1" applyAlignment="1">
      <alignment horizontal="center"/>
    </xf>
    <xf numFmtId="0" fontId="0" fillId="0" borderId="1" xfId="1" applyNumberFormat="1" applyBorder="1" applyAlignment="1">
      <alignment horizontal="center"/>
    </xf>
    <xf numFmtId="0" fontId="2" fillId="5" borderId="7" xfId="16" applyNumberFormat="1" applyFont="1" applyFill="1" applyBorder="1" applyAlignment="1">
      <alignment horizontal="center" vertical="center"/>
    </xf>
    <xf numFmtId="0" fontId="2" fillId="5" borderId="6" xfId="16" applyNumberFormat="1" applyFont="1" applyFill="1" applyBorder="1" applyAlignment="1">
      <alignment horizontal="center"/>
    </xf>
    <xf numFmtId="0" fontId="2" fillId="5" borderId="1" xfId="16" applyNumberFormat="1" applyFont="1" applyFill="1" applyBorder="1" applyAlignment="1">
      <alignment horizontal="center"/>
    </xf>
    <xf numFmtId="0" fontId="0" fillId="3" borderId="1" xfId="1" applyNumberFormat="1" applyFill="1" applyBorder="1" applyAlignment="1">
      <alignment horizontal="center"/>
    </xf>
    <xf numFmtId="182" fontId="55" fillId="0" borderId="0" xfId="16" applyNumberFormat="1"/>
    <xf numFmtId="1" fontId="55" fillId="0" borderId="1" xfId="16" applyNumberFormat="1" applyBorder="1" applyAlignment="1">
      <alignment horizontal="center"/>
    </xf>
    <xf numFmtId="180" fontId="55" fillId="0" borderId="0" xfId="16" applyNumberFormat="1"/>
    <xf numFmtId="0" fontId="55" fillId="0" borderId="0" xfId="16" applyNumberFormat="1"/>
    <xf numFmtId="0" fontId="55" fillId="0" borderId="0" xfId="16" applyAlignment="1">
      <alignment horizontal="center" vertical="center"/>
    </xf>
    <xf numFmtId="58" fontId="55" fillId="0" borderId="0" xfId="16" applyNumberFormat="1"/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182" fontId="3" fillId="0" borderId="1" xfId="2" applyNumberFormat="1" applyFont="1" applyFill="1" applyBorder="1" applyAlignment="1" applyProtection="1">
      <alignment horizontal="center" vertical="center"/>
      <protection locked="0"/>
    </xf>
    <xf numFmtId="0" fontId="55" fillId="2" borderId="0" xfId="16" applyFill="1" applyAlignment="1">
      <alignment horizontal="center"/>
    </xf>
    <xf numFmtId="0" fontId="55" fillId="2" borderId="0" xfId="16" applyFill="1" applyBorder="1" applyAlignment="1">
      <alignment horizontal="center"/>
    </xf>
    <xf numFmtId="179" fontId="55" fillId="0" borderId="0" xfId="16" applyNumberFormat="1" applyBorder="1" applyAlignment="1">
      <alignment horizontal="center"/>
    </xf>
    <xf numFmtId="0" fontId="55" fillId="0" borderId="0" xfId="16" applyBorder="1" applyAlignment="1">
      <alignment horizontal="center"/>
    </xf>
    <xf numFmtId="0" fontId="55" fillId="2" borderId="0" xfId="16" applyNumberFormat="1" applyFill="1" applyBorder="1" applyAlignment="1">
      <alignment horizontal="center"/>
    </xf>
    <xf numFmtId="0" fontId="55" fillId="0" borderId="0" xfId="16" applyNumberFormat="1" applyBorder="1" applyAlignment="1">
      <alignment horizontal="center"/>
    </xf>
    <xf numFmtId="0" fontId="55" fillId="0" borderId="1" xfId="16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12" fillId="2" borderId="9" xfId="12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12" fillId="2" borderId="18" xfId="12" applyFont="1" applyFill="1" applyBorder="1" applyAlignment="1" applyProtection="1">
      <alignment horizontal="center" vertical="center"/>
      <protection locked="0"/>
    </xf>
    <xf numFmtId="0" fontId="12" fillId="2" borderId="1" xfId="12" applyFont="1" applyFill="1" applyBorder="1" applyAlignment="1" applyProtection="1">
      <alignment horizontal="center" vertical="center"/>
      <protection locked="0"/>
    </xf>
    <xf numFmtId="0" fontId="10" fillId="6" borderId="1" xfId="12" applyFont="1" applyFill="1" applyBorder="1" applyAlignment="1" applyProtection="1">
      <alignment horizontal="center" vertical="center"/>
      <protection locked="0"/>
    </xf>
    <xf numFmtId="0" fontId="4" fillId="6" borderId="17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0" fillId="6" borderId="1" xfId="10" applyFont="1" applyFill="1" applyBorder="1" applyAlignment="1">
      <alignment horizontal="center" vertical="center" wrapText="1"/>
    </xf>
    <xf numFmtId="0" fontId="10" fillId="6" borderId="27" xfId="10" applyFont="1" applyFill="1" applyBorder="1" applyAlignment="1">
      <alignment horizontal="center" vertical="center" wrapText="1"/>
    </xf>
    <xf numFmtId="0" fontId="10" fillId="6" borderId="6" xfId="1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6" borderId="1" xfId="12" applyFont="1" applyFill="1" applyBorder="1" applyAlignment="1" applyProtection="1">
      <alignment vertical="center"/>
      <protection locked="0"/>
    </xf>
    <xf numFmtId="0" fontId="4" fillId="6" borderId="1" xfId="0" applyFont="1" applyFill="1" applyBorder="1" applyAlignment="1">
      <alignment horizontal="center" vertical="center" wrapText="1"/>
    </xf>
    <xf numFmtId="0" fontId="14" fillId="10" borderId="7" xfId="12" applyFont="1" applyFill="1" applyBorder="1" applyAlignment="1" applyProtection="1">
      <alignment horizontal="center" vertical="center"/>
      <protection locked="0"/>
    </xf>
    <xf numFmtId="0" fontId="14" fillId="10" borderId="35" xfId="12" applyFont="1" applyFill="1" applyBorder="1" applyAlignment="1" applyProtection="1">
      <alignment horizontal="center" vertical="center"/>
      <protection locked="0"/>
    </xf>
    <xf numFmtId="0" fontId="15" fillId="10" borderId="32" xfId="12" applyFont="1" applyFill="1" applyBorder="1" applyAlignment="1" applyProtection="1">
      <alignment horizontal="center" vertical="center"/>
      <protection locked="0"/>
    </xf>
    <xf numFmtId="0" fontId="15" fillId="10" borderId="17" xfId="12" applyFont="1" applyFill="1" applyBorder="1" applyAlignment="1" applyProtection="1">
      <alignment horizontal="center" vertical="center"/>
      <protection locked="0"/>
    </xf>
    <xf numFmtId="0" fontId="15" fillId="10" borderId="24" xfId="12" applyFont="1" applyFill="1" applyBorder="1" applyAlignment="1" applyProtection="1">
      <alignment horizontal="center" vertical="center"/>
      <protection locked="0"/>
    </xf>
    <xf numFmtId="10" fontId="5" fillId="9" borderId="16" xfId="1" applyNumberFormat="1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10" fontId="6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0" fontId="12" fillId="2" borderId="1" xfId="1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10" borderId="12" xfId="12" applyFont="1" applyFill="1" applyBorder="1" applyAlignment="1" applyProtection="1">
      <alignment horizontal="center" vertical="center"/>
      <protection locked="0"/>
    </xf>
    <xf numFmtId="0" fontId="14" fillId="10" borderId="1" xfId="12" applyFont="1" applyFill="1" applyBorder="1" applyAlignment="1" applyProtection="1">
      <alignment horizontal="center" vertical="center"/>
      <protection locked="0"/>
    </xf>
    <xf numFmtId="0" fontId="15" fillId="10" borderId="36" xfId="12" applyFont="1" applyFill="1" applyBorder="1" applyAlignment="1" applyProtection="1">
      <alignment horizontal="center" vertical="center"/>
      <protection locked="0"/>
    </xf>
    <xf numFmtId="0" fontId="15" fillId="10" borderId="1" xfId="12" applyFont="1" applyFill="1" applyBorder="1" applyAlignment="1" applyProtection="1">
      <alignment horizontal="center" vertical="center"/>
      <protection locked="0"/>
    </xf>
    <xf numFmtId="0" fontId="4" fillId="7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1" fillId="8" borderId="37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5" fillId="9" borderId="37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10" fontId="19" fillId="0" borderId="0" xfId="1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2" fillId="2" borderId="38" xfId="12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7" fillId="0" borderId="0" xfId="0" applyNumberFormat="1" applyFont="1">
      <alignment vertical="center"/>
    </xf>
    <xf numFmtId="0" fontId="4" fillId="6" borderId="1" xfId="12" applyFont="1" applyFill="1" applyBorder="1" applyAlignment="1" applyProtection="1">
      <alignment horizontal="center" vertical="center"/>
      <protection locked="0"/>
    </xf>
    <xf numFmtId="0" fontId="5" fillId="9" borderId="15" xfId="0" applyFont="1" applyFill="1" applyBorder="1" applyAlignment="1">
      <alignment horizontal="center" vertical="center"/>
    </xf>
    <xf numFmtId="0" fontId="21" fillId="2" borderId="1" xfId="12" applyFont="1" applyFill="1" applyBorder="1" applyAlignment="1" applyProtection="1">
      <alignment horizontal="center" vertical="center"/>
      <protection locked="0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Border="1" applyAlignment="1" applyProtection="1">
      <alignment horizontal="center" vertical="center"/>
      <protection locked="0"/>
    </xf>
    <xf numFmtId="10" fontId="4" fillId="6" borderId="17" xfId="0" applyNumberFormat="1" applyFont="1" applyFill="1" applyBorder="1" applyAlignment="1">
      <alignment horizontal="center" vertical="center"/>
    </xf>
    <xf numFmtId="10" fontId="4" fillId="7" borderId="7" xfId="0" applyNumberFormat="1" applyFont="1" applyFill="1" applyBorder="1" applyAlignment="1">
      <alignment horizontal="center" vertical="center"/>
    </xf>
    <xf numFmtId="10" fontId="11" fillId="8" borderId="16" xfId="0" applyNumberFormat="1" applyFont="1" applyFill="1" applyBorder="1" applyAlignment="1">
      <alignment horizontal="center" vertical="center"/>
    </xf>
    <xf numFmtId="10" fontId="5" fillId="9" borderId="16" xfId="0" applyNumberFormat="1" applyFont="1" applyFill="1" applyBorder="1" applyAlignment="1">
      <alignment horizontal="center" vertical="center"/>
    </xf>
    <xf numFmtId="10" fontId="22" fillId="0" borderId="1" xfId="0" applyNumberFormat="1" applyFont="1" applyBorder="1" applyAlignment="1">
      <alignment horizontal="center" vertical="center"/>
    </xf>
    <xf numFmtId="10" fontId="21" fillId="2" borderId="1" xfId="12" applyNumberFormat="1" applyFont="1" applyFill="1" applyBorder="1" applyAlignment="1" applyProtection="1">
      <alignment horizontal="center" vertical="center"/>
      <protection locked="0"/>
    </xf>
    <xf numFmtId="10" fontId="4" fillId="6" borderId="24" xfId="0" applyNumberFormat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7" borderId="40" xfId="0" applyFont="1" applyFill="1" applyBorder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5" fillId="9" borderId="4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1" xfId="0" applyFont="1" applyBorder="1" applyAlignment="1">
      <alignment horizontal="center" vertical="center"/>
    </xf>
    <xf numFmtId="0" fontId="28" fillId="2" borderId="1" xfId="12" applyFont="1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13" fillId="10" borderId="1" xfId="12" applyFont="1" applyFill="1" applyBorder="1" applyAlignment="1" applyProtection="1">
      <alignment horizontal="center" vertical="center"/>
      <protection locked="0"/>
    </xf>
    <xf numFmtId="0" fontId="13" fillId="2" borderId="1" xfId="12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9" fillId="11" borderId="0" xfId="12" applyFont="1" applyFill="1" applyAlignment="1" applyProtection="1">
      <alignment horizontal="center" vertical="center"/>
      <protection locked="0"/>
    </xf>
    <xf numFmtId="0" fontId="30" fillId="11" borderId="0" xfId="12" applyFont="1" applyFill="1" applyAlignment="1" applyProtection="1">
      <alignment horizontal="center" vertical="center"/>
      <protection locked="0"/>
    </xf>
    <xf numFmtId="0" fontId="29" fillId="0" borderId="0" xfId="0" applyFont="1">
      <alignment vertical="center"/>
    </xf>
    <xf numFmtId="0" fontId="32" fillId="11" borderId="0" xfId="12" applyFont="1" applyFill="1" applyBorder="1" applyAlignment="1" applyProtection="1">
      <alignment horizontal="center" vertical="center"/>
      <protection locked="0"/>
    </xf>
    <xf numFmtId="0" fontId="32" fillId="11" borderId="0" xfId="12" applyFont="1" applyFill="1" applyAlignment="1" applyProtection="1">
      <alignment horizontal="center" vertical="center"/>
      <protection locked="0"/>
    </xf>
    <xf numFmtId="0" fontId="29" fillId="10" borderId="7" xfId="12" applyFont="1" applyFill="1" applyBorder="1" applyAlignment="1" applyProtection="1">
      <alignment horizontal="center" vertical="center"/>
      <protection locked="0"/>
    </xf>
    <xf numFmtId="0" fontId="29" fillId="10" borderId="29" xfId="12" applyFont="1" applyFill="1" applyBorder="1" applyAlignment="1" applyProtection="1">
      <alignment horizontal="center" vertical="center"/>
      <protection locked="0"/>
    </xf>
    <xf numFmtId="0" fontId="29" fillId="10" borderId="6" xfId="12" applyFont="1" applyFill="1" applyBorder="1" applyAlignment="1" applyProtection="1">
      <alignment horizontal="center" vertical="center"/>
      <protection locked="0"/>
    </xf>
    <xf numFmtId="0" fontId="29" fillId="10" borderId="1" xfId="12" applyFont="1" applyFill="1" applyBorder="1" applyAlignment="1" applyProtection="1">
      <alignment horizontal="center" vertical="center"/>
      <protection locked="0"/>
    </xf>
    <xf numFmtId="0" fontId="29" fillId="12" borderId="14" xfId="12" applyFont="1" applyFill="1" applyBorder="1" applyProtection="1">
      <alignment vertical="center"/>
      <protection locked="0"/>
    </xf>
    <xf numFmtId="0" fontId="29" fillId="12" borderId="34" xfId="12" applyFont="1" applyFill="1" applyBorder="1" applyProtection="1">
      <alignment vertical="center"/>
      <protection locked="0"/>
    </xf>
    <xf numFmtId="0" fontId="30" fillId="12" borderId="50" xfId="12" applyFont="1" applyFill="1" applyBorder="1" applyProtection="1">
      <alignment vertical="center"/>
      <protection locked="0"/>
    </xf>
    <xf numFmtId="0" fontId="30" fillId="13" borderId="32" xfId="12" applyFont="1" applyFill="1" applyBorder="1" applyAlignment="1" applyProtection="1">
      <alignment horizontal="center" vertical="center"/>
      <protection locked="0"/>
    </xf>
    <xf numFmtId="0" fontId="30" fillId="13" borderId="24" xfId="12" applyFont="1" applyFill="1" applyBorder="1" applyAlignment="1" applyProtection="1">
      <alignment horizontal="center" vertical="center"/>
      <protection locked="0"/>
    </xf>
    <xf numFmtId="0" fontId="30" fillId="2" borderId="25" xfId="12" applyFont="1" applyFill="1" applyBorder="1" applyAlignment="1" applyProtection="1">
      <alignment horizontal="center" vertical="center"/>
      <protection locked="0"/>
    </xf>
    <xf numFmtId="0" fontId="29" fillId="2" borderId="12" xfId="12" applyFont="1" applyFill="1" applyBorder="1" applyAlignment="1" applyProtection="1">
      <alignment horizontal="center" vertical="center"/>
      <protection locked="0"/>
    </xf>
    <xf numFmtId="0" fontId="29" fillId="2" borderId="2" xfId="12" applyFont="1" applyFill="1" applyBorder="1" applyAlignment="1" applyProtection="1">
      <alignment horizontal="center" vertical="center"/>
      <protection locked="0"/>
    </xf>
    <xf numFmtId="0" fontId="29" fillId="11" borderId="40" xfId="12" applyFont="1" applyFill="1" applyBorder="1" applyAlignment="1" applyProtection="1">
      <alignment horizontal="center" vertical="center"/>
      <protection locked="0"/>
    </xf>
    <xf numFmtId="0" fontId="29" fillId="11" borderId="7" xfId="12" applyFont="1" applyFill="1" applyBorder="1" applyAlignment="1" applyProtection="1">
      <alignment horizontal="center" vertical="center"/>
      <protection locked="0"/>
    </xf>
    <xf numFmtId="0" fontId="30" fillId="2" borderId="4" xfId="12" applyFont="1" applyFill="1" applyBorder="1" applyAlignment="1" applyProtection="1">
      <alignment horizontal="center" vertical="center"/>
      <protection locked="0"/>
    </xf>
    <xf numFmtId="0" fontId="29" fillId="2" borderId="33" xfId="12" applyFont="1" applyFill="1" applyBorder="1" applyAlignment="1" applyProtection="1">
      <alignment horizontal="center" vertical="center"/>
      <protection locked="0"/>
    </xf>
    <xf numFmtId="0" fontId="29" fillId="2" borderId="4" xfId="12" applyFont="1" applyFill="1" applyBorder="1" applyAlignment="1" applyProtection="1">
      <alignment horizontal="center" vertical="center"/>
      <protection locked="0"/>
    </xf>
    <xf numFmtId="0" fontId="29" fillId="11" borderId="27" xfId="12" applyFont="1" applyFill="1" applyBorder="1" applyAlignment="1" applyProtection="1">
      <alignment horizontal="center" vertical="center"/>
      <protection locked="0"/>
    </xf>
    <xf numFmtId="0" fontId="33" fillId="0" borderId="4" xfId="0" applyFont="1" applyBorder="1" applyAlignment="1">
      <alignment horizontal="center" vertical="center"/>
    </xf>
    <xf numFmtId="0" fontId="29" fillId="11" borderId="1" xfId="12" applyFont="1" applyFill="1" applyBorder="1" applyAlignment="1" applyProtection="1">
      <alignment horizontal="center" vertical="center"/>
      <protection locked="0"/>
    </xf>
    <xf numFmtId="0" fontId="33" fillId="0" borderId="23" xfId="0" applyFont="1" applyBorder="1" applyAlignment="1">
      <alignment horizontal="center" vertical="center"/>
    </xf>
    <xf numFmtId="0" fontId="29" fillId="11" borderId="6" xfId="12" applyFont="1" applyFill="1" applyBorder="1" applyAlignment="1" applyProtection="1">
      <alignment horizontal="center" vertical="center"/>
      <protection locked="0"/>
    </xf>
    <xf numFmtId="0" fontId="29" fillId="2" borderId="23" xfId="12" applyFont="1" applyFill="1" applyBorder="1" applyAlignment="1" applyProtection="1">
      <alignment horizontal="center" vertical="center"/>
      <protection locked="0"/>
    </xf>
    <xf numFmtId="0" fontId="29" fillId="2" borderId="1" xfId="12" applyFont="1" applyFill="1" applyBorder="1" applyAlignment="1" applyProtection="1">
      <alignment horizontal="center" vertical="center"/>
      <protection locked="0"/>
    </xf>
    <xf numFmtId="0" fontId="29" fillId="0" borderId="6" xfId="12" applyFont="1" applyFill="1" applyBorder="1" applyAlignment="1" applyProtection="1">
      <alignment horizontal="center" vertical="center"/>
      <protection locked="0"/>
    </xf>
    <xf numFmtId="0" fontId="29" fillId="0" borderId="27" xfId="12" applyFont="1" applyFill="1" applyBorder="1" applyAlignment="1" applyProtection="1">
      <alignment horizontal="center" vertical="center"/>
      <protection locked="0"/>
    </xf>
    <xf numFmtId="0" fontId="30" fillId="0" borderId="6" xfId="0" applyFont="1" applyBorder="1" applyAlignment="1" applyProtection="1">
      <alignment horizontal="center" vertical="center"/>
      <protection locked="0"/>
    </xf>
    <xf numFmtId="0" fontId="30" fillId="0" borderId="1" xfId="0" applyFont="1" applyBorder="1" applyAlignment="1" applyProtection="1">
      <alignment horizontal="center" vertical="center"/>
      <protection locked="0"/>
    </xf>
    <xf numFmtId="0" fontId="29" fillId="0" borderId="6" xfId="0" applyFont="1" applyBorder="1" applyAlignment="1">
      <alignment horizontal="center" vertical="center"/>
    </xf>
    <xf numFmtId="0" fontId="33" fillId="0" borderId="6" xfId="0" applyFont="1" applyBorder="1" applyAlignment="1" applyProtection="1">
      <alignment horizontal="center" vertical="center"/>
      <protection locked="0"/>
    </xf>
    <xf numFmtId="0" fontId="29" fillId="0" borderId="33" xfId="12" applyFont="1" applyFill="1" applyBorder="1" applyAlignment="1" applyProtection="1">
      <alignment horizontal="center" vertical="center"/>
      <protection locked="0"/>
    </xf>
    <xf numFmtId="0" fontId="29" fillId="0" borderId="4" xfId="12" applyFont="1" applyFill="1" applyBorder="1" applyAlignment="1" applyProtection="1">
      <alignment horizontal="center" vertical="center"/>
      <protection locked="0"/>
    </xf>
    <xf numFmtId="0" fontId="30" fillId="10" borderId="35" xfId="12" applyFont="1" applyFill="1" applyBorder="1" applyAlignment="1" applyProtection="1">
      <alignment horizontal="center" vertical="center"/>
      <protection locked="0"/>
    </xf>
    <xf numFmtId="0" fontId="29" fillId="10" borderId="23" xfId="12" applyFont="1" applyFill="1" applyBorder="1" applyAlignment="1" applyProtection="1">
      <alignment horizontal="center" vertical="center"/>
      <protection locked="0"/>
    </xf>
    <xf numFmtId="0" fontId="29" fillId="14" borderId="53" xfId="12" applyFont="1" applyFill="1" applyBorder="1" applyAlignment="1" applyProtection="1">
      <alignment horizontal="center" vertical="center"/>
      <protection locked="0"/>
    </xf>
    <xf numFmtId="0" fontId="30" fillId="15" borderId="17" xfId="12" applyFont="1" applyFill="1" applyBorder="1" applyAlignment="1" applyProtection="1">
      <alignment horizontal="center" vertical="center"/>
      <protection locked="0"/>
    </xf>
    <xf numFmtId="0" fontId="30" fillId="15" borderId="24" xfId="12" applyFont="1" applyFill="1" applyBorder="1" applyAlignment="1" applyProtection="1">
      <alignment horizontal="center" vertical="center"/>
      <protection locked="0"/>
    </xf>
    <xf numFmtId="0" fontId="29" fillId="11" borderId="23" xfId="12" applyFont="1" applyFill="1" applyBorder="1" applyAlignment="1" applyProtection="1">
      <alignment horizontal="center" vertical="center"/>
      <protection locked="0"/>
    </xf>
    <xf numFmtId="0" fontId="29" fillId="14" borderId="22" xfId="12" applyFont="1" applyFill="1" applyBorder="1" applyAlignment="1" applyProtection="1">
      <alignment horizontal="center" vertical="center"/>
      <protection locked="0"/>
    </xf>
    <xf numFmtId="0" fontId="29" fillId="14" borderId="11" xfId="12" applyFont="1" applyFill="1" applyBorder="1" applyAlignment="1" applyProtection="1">
      <alignment horizontal="center" vertical="center"/>
      <protection locked="0"/>
    </xf>
    <xf numFmtId="0" fontId="0" fillId="14" borderId="11" xfId="12" applyFont="1" applyFill="1" applyBorder="1" applyAlignment="1" applyProtection="1">
      <alignment horizontal="center" vertical="center"/>
      <protection locked="0"/>
    </xf>
    <xf numFmtId="183" fontId="34" fillId="0" borderId="1" xfId="28" applyNumberFormat="1" applyFont="1" applyBorder="1" applyAlignment="1">
      <alignment horizontal="center" vertical="center"/>
    </xf>
    <xf numFmtId="0" fontId="30" fillId="10" borderId="29" xfId="12" applyFont="1" applyFill="1" applyBorder="1" applyAlignment="1" applyProtection="1">
      <alignment horizontal="center" vertical="center"/>
      <protection locked="0"/>
    </xf>
    <xf numFmtId="0" fontId="30" fillId="16" borderId="17" xfId="12" applyFont="1" applyFill="1" applyBorder="1" applyAlignment="1" applyProtection="1">
      <alignment horizontal="center" vertical="center"/>
      <protection locked="0"/>
    </xf>
    <xf numFmtId="0" fontId="30" fillId="16" borderId="24" xfId="12" applyFont="1" applyFill="1" applyBorder="1" applyAlignment="1" applyProtection="1">
      <alignment horizontal="center" vertical="center"/>
      <protection locked="0"/>
    </xf>
    <xf numFmtId="0" fontId="29" fillId="11" borderId="35" xfId="12" applyFont="1" applyFill="1" applyBorder="1" applyAlignment="1" applyProtection="1">
      <alignment horizontal="center" vertical="center"/>
      <protection locked="0"/>
    </xf>
    <xf numFmtId="0" fontId="29" fillId="11" borderId="29" xfId="12" applyFont="1" applyFill="1" applyBorder="1" applyAlignment="1" applyProtection="1">
      <alignment horizontal="center" vertical="center"/>
      <protection locked="0"/>
    </xf>
    <xf numFmtId="0" fontId="29" fillId="0" borderId="2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5" fillId="11" borderId="23" xfId="12" applyFont="1" applyFill="1" applyBorder="1" applyAlignment="1" applyProtection="1">
      <alignment horizontal="center" vertical="center"/>
      <protection locked="0"/>
    </xf>
    <xf numFmtId="0" fontId="35" fillId="11" borderId="1" xfId="12" applyFont="1" applyFill="1" applyBorder="1" applyAlignment="1" applyProtection="1">
      <alignment horizontal="center" vertical="center"/>
      <protection locked="0"/>
    </xf>
    <xf numFmtId="0" fontId="36" fillId="17" borderId="17" xfId="12" applyFont="1" applyFill="1" applyBorder="1" applyAlignment="1" applyProtection="1">
      <alignment vertical="center" wrapText="1"/>
      <protection locked="0"/>
    </xf>
    <xf numFmtId="0" fontId="36" fillId="17" borderId="32" xfId="12" applyFont="1" applyFill="1" applyBorder="1" applyAlignment="1" applyProtection="1">
      <alignment vertical="center" wrapText="1"/>
      <protection locked="0"/>
    </xf>
    <xf numFmtId="0" fontId="29" fillId="14" borderId="8" xfId="12" applyFont="1" applyFill="1" applyBorder="1" applyAlignment="1" applyProtection="1">
      <alignment horizontal="center" vertical="center"/>
      <protection locked="0"/>
    </xf>
    <xf numFmtId="0" fontId="29" fillId="0" borderId="35" xfId="12" applyFont="1" applyFill="1" applyBorder="1" applyAlignment="1" applyProtection="1">
      <alignment horizontal="center" vertical="center"/>
      <protection locked="0"/>
    </xf>
    <xf numFmtId="0" fontId="29" fillId="0" borderId="29" xfId="12" applyFont="1" applyFill="1" applyBorder="1" applyAlignment="1" applyProtection="1">
      <alignment horizontal="center" vertical="center"/>
      <protection locked="0"/>
    </xf>
    <xf numFmtId="0" fontId="29" fillId="0" borderId="23" xfId="12" applyFont="1" applyFill="1" applyBorder="1" applyAlignment="1" applyProtection="1">
      <alignment horizontal="center" vertical="center"/>
      <protection locked="0"/>
    </xf>
    <xf numFmtId="0" fontId="29" fillId="0" borderId="1" xfId="12" applyFont="1" applyFill="1" applyBorder="1" applyAlignment="1" applyProtection="1">
      <alignment horizontal="center" vertical="center"/>
      <protection locked="0"/>
    </xf>
    <xf numFmtId="0" fontId="35" fillId="11" borderId="6" xfId="12" applyFont="1" applyFill="1" applyBorder="1" applyAlignment="1" applyProtection="1">
      <alignment horizontal="center" vertical="center"/>
      <protection locked="0"/>
    </xf>
    <xf numFmtId="0" fontId="29" fillId="0" borderId="7" xfId="12" applyFont="1" applyFill="1" applyBorder="1" applyAlignment="1" applyProtection="1">
      <alignment horizontal="center" vertical="center"/>
      <protection locked="0"/>
    </xf>
    <xf numFmtId="0" fontId="30" fillId="2" borderId="55" xfId="12" applyFont="1" applyFill="1" applyBorder="1" applyAlignment="1" applyProtection="1">
      <alignment horizontal="center" vertical="center" wrapText="1"/>
      <protection locked="0"/>
    </xf>
    <xf numFmtId="0" fontId="36" fillId="17" borderId="24" xfId="12" applyFont="1" applyFill="1" applyBorder="1" applyProtection="1">
      <alignment vertical="center"/>
      <protection locked="0"/>
    </xf>
    <xf numFmtId="0" fontId="30" fillId="19" borderId="13" xfId="12" applyFont="1" applyFill="1" applyBorder="1" applyProtection="1">
      <alignment vertical="center"/>
      <protection locked="0"/>
    </xf>
    <xf numFmtId="0" fontId="30" fillId="20" borderId="17" xfId="12" applyFont="1" applyFill="1" applyBorder="1" applyAlignment="1" applyProtection="1">
      <alignment vertical="center" wrapText="1"/>
      <protection locked="0"/>
    </xf>
    <xf numFmtId="0" fontId="30" fillId="20" borderId="24" xfId="12" applyFont="1" applyFill="1" applyBorder="1" applyAlignment="1" applyProtection="1">
      <alignment vertical="center" wrapText="1"/>
      <protection locked="0"/>
    </xf>
    <xf numFmtId="0" fontId="29" fillId="11" borderId="8" xfId="12" applyFont="1" applyFill="1" applyBorder="1" applyAlignment="1" applyProtection="1">
      <alignment horizontal="center" vertical="center"/>
      <protection locked="0"/>
    </xf>
    <xf numFmtId="0" fontId="29" fillId="11" borderId="53" xfId="12" applyFont="1" applyFill="1" applyBorder="1" applyAlignment="1" applyProtection="1">
      <alignment horizontal="center" vertical="center"/>
      <protection locked="0"/>
    </xf>
    <xf numFmtId="0" fontId="29" fillId="11" borderId="22" xfId="12" applyFont="1" applyFill="1" applyBorder="1" applyAlignment="1" applyProtection="1">
      <alignment horizontal="center" vertical="center"/>
      <protection locked="0"/>
    </xf>
    <xf numFmtId="0" fontId="37" fillId="14" borderId="53" xfId="12" applyFont="1" applyFill="1" applyBorder="1" applyAlignment="1" applyProtection="1">
      <alignment horizontal="center" vertical="center"/>
      <protection locked="0"/>
    </xf>
    <xf numFmtId="0" fontId="30" fillId="20" borderId="28" xfId="12" applyFont="1" applyFill="1" applyBorder="1" applyProtection="1">
      <alignment vertical="center"/>
      <protection locked="0"/>
    </xf>
    <xf numFmtId="10" fontId="29" fillId="11" borderId="0" xfId="1" applyNumberFormat="1" applyFont="1" applyFill="1" applyAlignment="1" applyProtection="1">
      <alignment horizontal="center" vertical="center"/>
      <protection locked="0"/>
    </xf>
    <xf numFmtId="0" fontId="29" fillId="11" borderId="27" xfId="12" applyFont="1" applyFill="1" applyBorder="1" applyAlignment="1">
      <alignment horizontal="center" vertical="center"/>
    </xf>
    <xf numFmtId="0" fontId="30" fillId="2" borderId="36" xfId="12" applyFont="1" applyFill="1" applyBorder="1" applyAlignment="1" applyProtection="1">
      <alignment horizontal="center" vertical="center"/>
      <protection locked="0"/>
    </xf>
    <xf numFmtId="0" fontId="29" fillId="2" borderId="14" xfId="12" applyFont="1" applyFill="1" applyBorder="1" applyAlignment="1" applyProtection="1">
      <alignment horizontal="center" vertical="center"/>
      <protection locked="0"/>
    </xf>
    <xf numFmtId="0" fontId="29" fillId="2" borderId="36" xfId="12" applyFont="1" applyFill="1" applyBorder="1" applyAlignment="1" applyProtection="1">
      <alignment horizontal="center" vertical="center"/>
      <protection locked="0"/>
    </xf>
    <xf numFmtId="0" fontId="29" fillId="11" borderId="28" xfId="12" applyFont="1" applyFill="1" applyBorder="1" applyAlignment="1" applyProtection="1">
      <alignment horizontal="center" vertical="center"/>
      <protection locked="0"/>
    </xf>
    <xf numFmtId="0" fontId="29" fillId="0" borderId="57" xfId="0" applyFont="1" applyBorder="1" applyAlignment="1">
      <alignment horizontal="center" vertical="center"/>
    </xf>
    <xf numFmtId="0" fontId="30" fillId="9" borderId="38" xfId="12" applyFont="1" applyFill="1" applyBorder="1" applyAlignment="1" applyProtection="1">
      <alignment horizontal="center" vertical="center"/>
      <protection locked="0"/>
    </xf>
    <xf numFmtId="0" fontId="29" fillId="9" borderId="38" xfId="12" applyFont="1" applyFill="1" applyBorder="1" applyAlignment="1" applyProtection="1">
      <alignment horizontal="center" vertical="center"/>
      <protection locked="0"/>
    </xf>
    <xf numFmtId="0" fontId="29" fillId="9" borderId="46" xfId="12" applyFont="1" applyFill="1" applyBorder="1" applyAlignment="1" applyProtection="1">
      <alignment horizontal="center" vertical="center"/>
      <protection locked="0"/>
    </xf>
    <xf numFmtId="0" fontId="29" fillId="14" borderId="58" xfId="12" applyFont="1" applyFill="1" applyBorder="1" applyAlignment="1" applyProtection="1">
      <alignment horizontal="center" vertical="center"/>
      <protection locked="0"/>
    </xf>
    <xf numFmtId="0" fontId="29" fillId="9" borderId="59" xfId="12" applyFont="1" applyFill="1" applyBorder="1" applyAlignment="1" applyProtection="1">
      <alignment horizontal="center" vertical="center"/>
      <protection locked="0"/>
    </xf>
    <xf numFmtId="0" fontId="29" fillId="14" borderId="60" xfId="12" applyFont="1" applyFill="1" applyBorder="1" applyAlignment="1" applyProtection="1">
      <alignment horizontal="center" vertical="center"/>
      <protection locked="0"/>
    </xf>
    <xf numFmtId="0" fontId="29" fillId="0" borderId="0" xfId="12" applyFont="1" applyFill="1" applyAlignment="1" applyProtection="1">
      <alignment horizontal="center" vertical="center"/>
      <protection locked="0"/>
    </xf>
    <xf numFmtId="0" fontId="29" fillId="11" borderId="61" xfId="12" applyFont="1" applyFill="1" applyBorder="1" applyAlignment="1" applyProtection="1">
      <alignment horizontal="center" vertical="center"/>
      <protection locked="0"/>
    </xf>
    <xf numFmtId="0" fontId="29" fillId="9" borderId="45" xfId="12" applyFont="1" applyFill="1" applyBorder="1" applyAlignment="1" applyProtection="1">
      <alignment horizontal="center" vertical="center"/>
      <protection locked="0"/>
    </xf>
    <xf numFmtId="0" fontId="38" fillId="11" borderId="0" xfId="12" applyFont="1" applyFill="1" applyAlignment="1" applyProtection="1">
      <alignment horizontal="center" vertical="center"/>
      <protection locked="0"/>
    </xf>
    <xf numFmtId="0" fontId="27" fillId="11" borderId="0" xfId="12" applyFont="1" applyFill="1" applyAlignment="1" applyProtection="1">
      <alignment horizontal="center" vertical="center"/>
      <protection locked="0"/>
    </xf>
    <xf numFmtId="0" fontId="38" fillId="0" borderId="0" xfId="0" applyFont="1">
      <alignment vertical="center"/>
    </xf>
    <xf numFmtId="179" fontId="38" fillId="11" borderId="0" xfId="12" applyNumberFormat="1" applyFont="1" applyFill="1" applyAlignment="1" applyProtection="1">
      <alignment horizontal="center" vertical="center"/>
      <protection locked="0"/>
    </xf>
    <xf numFmtId="10" fontId="38" fillId="11" borderId="0" xfId="1" applyNumberFormat="1" applyFont="1" applyFill="1" applyAlignment="1" applyProtection="1">
      <alignment horizontal="center" vertical="center"/>
      <protection locked="0"/>
    </xf>
    <xf numFmtId="0" fontId="39" fillId="11" borderId="0" xfId="12" applyFont="1" applyFill="1" applyAlignment="1" applyProtection="1">
      <alignment horizontal="center" vertical="center"/>
      <protection locked="0"/>
    </xf>
    <xf numFmtId="0" fontId="27" fillId="21" borderId="1" xfId="12" applyFont="1" applyFill="1" applyBorder="1" applyAlignment="1" applyProtection="1">
      <alignment horizontal="center" vertical="center"/>
      <protection locked="0"/>
    </xf>
    <xf numFmtId="0" fontId="38" fillId="22" borderId="23" xfId="12" applyFont="1" applyFill="1" applyBorder="1" applyProtection="1">
      <alignment vertical="center"/>
      <protection locked="0"/>
    </xf>
    <xf numFmtId="0" fontId="38" fillId="22" borderId="6" xfId="12" applyFont="1" applyFill="1" applyBorder="1" applyProtection="1">
      <alignment vertical="center"/>
      <protection locked="0"/>
    </xf>
    <xf numFmtId="0" fontId="38" fillId="22" borderId="1" xfId="12" applyFont="1" applyFill="1" applyBorder="1" applyProtection="1">
      <alignment vertical="center"/>
      <protection locked="0"/>
    </xf>
    <xf numFmtId="0" fontId="38" fillId="23" borderId="6" xfId="12" applyFont="1" applyFill="1" applyBorder="1" applyProtection="1">
      <alignment vertical="center"/>
      <protection locked="0"/>
    </xf>
    <xf numFmtId="0" fontId="38" fillId="22" borderId="17" xfId="12" applyFont="1" applyFill="1" applyBorder="1" applyProtection="1">
      <alignment vertical="center"/>
      <protection locked="0"/>
    </xf>
    <xf numFmtId="0" fontId="38" fillId="22" borderId="32" xfId="12" applyFont="1" applyFill="1" applyBorder="1" applyProtection="1">
      <alignment vertical="center"/>
      <protection locked="0"/>
    </xf>
    <xf numFmtId="0" fontId="38" fillId="22" borderId="24" xfId="12" applyFont="1" applyFill="1" applyBorder="1" applyProtection="1">
      <alignment vertical="center"/>
      <protection locked="0"/>
    </xf>
    <xf numFmtId="0" fontId="38" fillId="23" borderId="32" xfId="12" applyFont="1" applyFill="1" applyBorder="1" applyProtection="1">
      <alignment vertical="center"/>
      <protection locked="0"/>
    </xf>
    <xf numFmtId="0" fontId="13" fillId="2" borderId="26" xfId="12" applyFont="1" applyFill="1" applyBorder="1" applyAlignment="1" applyProtection="1">
      <alignment horizontal="center" vertical="center"/>
      <protection locked="0"/>
    </xf>
    <xf numFmtId="0" fontId="21" fillId="24" borderId="6" xfId="12" applyFont="1" applyFill="1" applyBorder="1" applyAlignment="1" applyProtection="1">
      <alignment horizontal="center" vertical="center"/>
      <protection locked="0"/>
    </xf>
    <xf numFmtId="0" fontId="21" fillId="11" borderId="7" xfId="12" applyFont="1" applyFill="1" applyBorder="1" applyAlignment="1" applyProtection="1">
      <alignment horizontal="center" vertical="center"/>
      <protection locked="0"/>
    </xf>
    <xf numFmtId="0" fontId="38" fillId="14" borderId="29" xfId="12" applyFont="1" applyFill="1" applyBorder="1" applyAlignment="1" applyProtection="1">
      <alignment horizontal="center" vertical="center"/>
      <protection locked="0"/>
    </xf>
    <xf numFmtId="0" fontId="13" fillId="2" borderId="27" xfId="12" applyFont="1" applyFill="1" applyBorder="1" applyAlignment="1" applyProtection="1">
      <alignment horizontal="center" vertical="center"/>
      <protection locked="0"/>
    </xf>
    <xf numFmtId="0" fontId="21" fillId="11" borderId="6" xfId="12" applyFont="1" applyFill="1" applyBorder="1" applyAlignment="1" applyProtection="1">
      <alignment horizontal="center" vertical="center"/>
      <protection locked="0"/>
    </xf>
    <xf numFmtId="0" fontId="38" fillId="11" borderId="7" xfId="12" applyFont="1" applyFill="1" applyBorder="1" applyAlignment="1" applyProtection="1">
      <alignment horizontal="center" vertical="center"/>
      <protection locked="0"/>
    </xf>
    <xf numFmtId="0" fontId="21" fillId="25" borderId="6" xfId="12" applyFont="1" applyFill="1" applyBorder="1" applyAlignment="1" applyProtection="1">
      <alignment horizontal="center" vertical="center"/>
      <protection locked="0"/>
    </xf>
    <xf numFmtId="0" fontId="13" fillId="21" borderId="1" xfId="10" applyFont="1" applyFill="1" applyBorder="1" applyAlignment="1">
      <alignment horizontal="center" vertical="center" wrapText="1"/>
    </xf>
    <xf numFmtId="0" fontId="41" fillId="23" borderId="6" xfId="12" applyFont="1" applyFill="1" applyBorder="1" applyAlignment="1" applyProtection="1">
      <alignment horizontal="center" vertical="center"/>
      <protection locked="0"/>
    </xf>
    <xf numFmtId="0" fontId="38" fillId="23" borderId="1" xfId="12" applyFont="1" applyFill="1" applyBorder="1" applyProtection="1">
      <alignment vertical="center"/>
      <protection locked="0"/>
    </xf>
    <xf numFmtId="0" fontId="38" fillId="23" borderId="24" xfId="12" applyFont="1" applyFill="1" applyBorder="1" applyProtection="1">
      <alignment vertical="center"/>
      <protection locked="0"/>
    </xf>
    <xf numFmtId="0" fontId="21" fillId="2" borderId="7" xfId="12" applyFont="1" applyFill="1" applyBorder="1" applyAlignment="1" applyProtection="1">
      <alignment horizontal="center" vertical="center"/>
      <protection locked="0"/>
    </xf>
    <xf numFmtId="0" fontId="38" fillId="11" borderId="29" xfId="12" applyFont="1" applyFill="1" applyBorder="1" applyAlignment="1" applyProtection="1">
      <alignment horizontal="center" vertical="center"/>
      <protection locked="0"/>
    </xf>
    <xf numFmtId="0" fontId="21" fillId="11" borderId="1" xfId="12" applyFont="1" applyFill="1" applyBorder="1" applyAlignment="1" applyProtection="1">
      <alignment horizontal="center" vertical="center"/>
      <protection locked="0"/>
    </xf>
    <xf numFmtId="0" fontId="38" fillId="11" borderId="1" xfId="12" applyFont="1" applyFill="1" applyBorder="1" applyAlignment="1" applyProtection="1">
      <alignment horizontal="center" vertical="center"/>
      <protection locked="0"/>
    </xf>
    <xf numFmtId="0" fontId="38" fillId="2" borderId="7" xfId="12" applyFont="1" applyFill="1" applyBorder="1" applyAlignment="1" applyProtection="1">
      <alignment horizontal="center" vertical="center"/>
      <protection locked="0"/>
    </xf>
    <xf numFmtId="0" fontId="38" fillId="23" borderId="1" xfId="12" applyFont="1" applyFill="1" applyBorder="1" applyAlignment="1" applyProtection="1">
      <alignment horizontal="center" vertical="center"/>
      <protection locked="0"/>
    </xf>
    <xf numFmtId="0" fontId="40" fillId="21" borderId="1" xfId="12" applyFont="1" applyFill="1" applyBorder="1" applyAlignment="1" applyProtection="1">
      <alignment horizontal="center" vertical="center"/>
      <protection locked="0"/>
    </xf>
    <xf numFmtId="0" fontId="41" fillId="23" borderId="1" xfId="12" applyFont="1" applyFill="1" applyBorder="1" applyAlignment="1" applyProtection="1">
      <alignment horizontal="center" vertical="center"/>
      <protection locked="0"/>
    </xf>
    <xf numFmtId="0" fontId="38" fillId="23" borderId="24" xfId="12" applyFont="1" applyFill="1" applyBorder="1" applyAlignment="1" applyProtection="1">
      <alignment horizontal="center" vertical="center"/>
      <protection locked="0"/>
    </xf>
    <xf numFmtId="0" fontId="27" fillId="23" borderId="24" xfId="12" applyFont="1" applyFill="1" applyBorder="1" applyAlignment="1" applyProtection="1">
      <alignment vertical="center" wrapText="1"/>
      <protection locked="0"/>
    </xf>
    <xf numFmtId="0" fontId="38" fillId="2" borderId="29" xfId="12" applyFont="1" applyFill="1" applyBorder="1" applyAlignment="1" applyProtection="1">
      <alignment horizontal="center" vertical="center"/>
      <protection locked="0"/>
    </xf>
    <xf numFmtId="0" fontId="38" fillId="11" borderId="1" xfId="1" applyNumberFormat="1" applyFont="1" applyFill="1" applyBorder="1" applyAlignment="1" applyProtection="1">
      <alignment horizontal="center" vertical="center"/>
      <protection locked="0"/>
    </xf>
    <xf numFmtId="0" fontId="38" fillId="11" borderId="29" xfId="1" applyNumberFormat="1" applyFont="1" applyFill="1" applyBorder="1" applyAlignment="1" applyProtection="1">
      <alignment horizontal="center" vertical="center"/>
      <protection locked="0"/>
    </xf>
    <xf numFmtId="0" fontId="38" fillId="27" borderId="23" xfId="12" applyFont="1" applyFill="1" applyBorder="1" applyProtection="1">
      <alignment vertical="center"/>
      <protection locked="0"/>
    </xf>
    <xf numFmtId="0" fontId="38" fillId="27" borderId="1" xfId="12" applyFont="1" applyFill="1" applyBorder="1" applyProtection="1">
      <alignment vertical="center"/>
      <protection locked="0"/>
    </xf>
    <xf numFmtId="0" fontId="38" fillId="27" borderId="15" xfId="12" applyFont="1" applyFill="1" applyBorder="1" applyProtection="1">
      <alignment vertical="center"/>
      <protection locked="0"/>
    </xf>
    <xf numFmtId="0" fontId="38" fillId="27" borderId="16" xfId="12" applyFont="1" applyFill="1" applyBorder="1" applyProtection="1">
      <alignment vertical="center"/>
      <protection locked="0"/>
    </xf>
    <xf numFmtId="0" fontId="38" fillId="14" borderId="20" xfId="12" applyFont="1" applyFill="1" applyBorder="1" applyAlignment="1" applyProtection="1">
      <alignment horizontal="center" vertical="center"/>
      <protection locked="0"/>
    </xf>
    <xf numFmtId="0" fontId="38" fillId="11" borderId="21" xfId="12" applyFont="1" applyFill="1" applyBorder="1" applyAlignment="1" applyProtection="1">
      <alignment horizontal="center" vertical="center"/>
      <protection locked="0"/>
    </xf>
    <xf numFmtId="0" fontId="38" fillId="14" borderId="23" xfId="12" applyFont="1" applyFill="1" applyBorder="1" applyAlignment="1" applyProtection="1">
      <alignment horizontal="center" vertical="center"/>
      <protection locked="0"/>
    </xf>
    <xf numFmtId="0" fontId="38" fillId="9" borderId="23" xfId="12" applyFont="1" applyFill="1" applyBorder="1" applyAlignment="1" applyProtection="1">
      <alignment horizontal="center" vertical="center"/>
      <protection locked="0"/>
    </xf>
    <xf numFmtId="0" fontId="38" fillId="11" borderId="6" xfId="12" applyFont="1" applyFill="1" applyBorder="1" applyAlignment="1" applyProtection="1">
      <alignment horizontal="center" vertical="center"/>
      <protection locked="0"/>
    </xf>
    <xf numFmtId="0" fontId="38" fillId="11" borderId="67" xfId="12" applyFont="1" applyFill="1" applyBorder="1" applyAlignment="1" applyProtection="1">
      <alignment horizontal="center" vertical="center"/>
      <protection locked="0"/>
    </xf>
    <xf numFmtId="0" fontId="15" fillId="18" borderId="1" xfId="12" applyFont="1" applyFill="1" applyBorder="1" applyAlignment="1" applyProtection="1">
      <alignment horizontal="center" vertical="center"/>
      <protection locked="0"/>
    </xf>
    <xf numFmtId="0" fontId="38" fillId="18" borderId="7" xfId="12" applyFont="1" applyFill="1" applyBorder="1" applyAlignment="1" applyProtection="1">
      <alignment horizontal="center" vertical="center"/>
      <protection locked="0"/>
    </xf>
    <xf numFmtId="0" fontId="38" fillId="27" borderId="4" xfId="12" applyFont="1" applyFill="1" applyBorder="1" applyProtection="1">
      <alignment vertical="center"/>
      <protection locked="0"/>
    </xf>
    <xf numFmtId="0" fontId="38" fillId="27" borderId="27" xfId="12" applyFont="1" applyFill="1" applyBorder="1" applyProtection="1">
      <alignment vertical="center"/>
      <protection locked="0"/>
    </xf>
    <xf numFmtId="0" fontId="27" fillId="13" borderId="1" xfId="12" applyFont="1" applyFill="1" applyBorder="1" applyProtection="1">
      <alignment vertical="center"/>
      <protection locked="0"/>
    </xf>
    <xf numFmtId="0" fontId="27" fillId="13" borderId="6" xfId="12" applyFont="1" applyFill="1" applyBorder="1" applyProtection="1">
      <alignment vertical="center"/>
      <protection locked="0"/>
    </xf>
    <xf numFmtId="0" fontId="38" fillId="27" borderId="37" xfId="12" applyFont="1" applyFill="1" applyBorder="1" applyProtection="1">
      <alignment vertical="center"/>
      <protection locked="0"/>
    </xf>
    <xf numFmtId="0" fontId="38" fillId="27" borderId="41" xfId="12" applyFont="1" applyFill="1" applyBorder="1" applyProtection="1">
      <alignment vertical="center"/>
      <protection locked="0"/>
    </xf>
    <xf numFmtId="0" fontId="27" fillId="13" borderId="24" xfId="12" applyFont="1" applyFill="1" applyBorder="1" applyAlignment="1" applyProtection="1">
      <alignment horizontal="center" vertical="center"/>
      <protection locked="0"/>
    </xf>
    <xf numFmtId="0" fontId="27" fillId="13" borderId="32" xfId="12" applyFont="1" applyFill="1" applyBorder="1" applyAlignment="1" applyProtection="1">
      <alignment horizontal="center" vertical="center"/>
      <protection locked="0"/>
    </xf>
    <xf numFmtId="0" fontId="38" fillId="11" borderId="25" xfId="12" applyFont="1" applyFill="1" applyBorder="1" applyAlignment="1" applyProtection="1">
      <alignment horizontal="center" vertical="center"/>
      <protection locked="0"/>
    </xf>
    <xf numFmtId="0" fontId="38" fillId="11" borderId="26" xfId="12" applyFont="1" applyFill="1" applyBorder="1" applyAlignment="1" applyProtection="1">
      <alignment horizontal="center" vertical="center"/>
      <protection locked="0"/>
    </xf>
    <xf numFmtId="0" fontId="38" fillId="14" borderId="1" xfId="12" applyFont="1" applyFill="1" applyBorder="1" applyAlignment="1" applyProtection="1">
      <alignment horizontal="center" vertical="center"/>
      <protection locked="0"/>
    </xf>
    <xf numFmtId="0" fontId="38" fillId="0" borderId="7" xfId="12" applyFont="1" applyFill="1" applyBorder="1" applyAlignment="1" applyProtection="1">
      <alignment horizontal="center" vertical="center"/>
      <protection locked="0"/>
    </xf>
    <xf numFmtId="0" fontId="38" fillId="11" borderId="4" xfId="12" applyFont="1" applyFill="1" applyBorder="1" applyAlignment="1" applyProtection="1">
      <alignment horizontal="center" vertical="center"/>
      <protection locked="0"/>
    </xf>
    <xf numFmtId="0" fontId="38" fillId="11" borderId="27" xfId="12" applyFont="1" applyFill="1" applyBorder="1" applyAlignment="1" applyProtection="1">
      <alignment horizontal="center" vertical="center"/>
      <protection locked="0"/>
    </xf>
    <xf numFmtId="0" fontId="21" fillId="0" borderId="6" xfId="12" applyFont="1" applyFill="1" applyBorder="1" applyAlignment="1" applyProtection="1">
      <alignment horizontal="center" vertical="center"/>
      <protection locked="0"/>
    </xf>
    <xf numFmtId="0" fontId="38" fillId="0" borderId="6" xfId="12" applyFont="1" applyFill="1" applyBorder="1" applyAlignment="1" applyProtection="1">
      <alignment horizontal="center" vertical="center"/>
      <protection locked="0"/>
    </xf>
    <xf numFmtId="10" fontId="38" fillId="11" borderId="27" xfId="12" applyNumberFormat="1" applyFont="1" applyFill="1" applyBorder="1" applyAlignment="1" applyProtection="1">
      <alignment horizontal="center" vertical="center"/>
      <protection locked="0"/>
    </xf>
    <xf numFmtId="0" fontId="38" fillId="0" borderId="1" xfId="12" applyFont="1" applyFill="1" applyBorder="1" applyAlignment="1" applyProtection="1">
      <alignment horizontal="center" vertical="center"/>
      <protection locked="0"/>
    </xf>
    <xf numFmtId="0" fontId="21" fillId="0" borderId="1" xfId="12" applyFont="1" applyFill="1" applyBorder="1" applyAlignment="1" applyProtection="1">
      <alignment horizontal="center" vertical="center"/>
      <protection locked="0"/>
    </xf>
    <xf numFmtId="0" fontId="38" fillId="9" borderId="0" xfId="12" applyFont="1" applyFill="1" applyAlignment="1" applyProtection="1">
      <alignment horizontal="center" vertical="center"/>
      <protection locked="0"/>
    </xf>
    <xf numFmtId="0" fontId="38" fillId="18" borderId="3" xfId="12" applyFont="1" applyFill="1" applyBorder="1" applyAlignment="1" applyProtection="1">
      <alignment horizontal="center" vertical="center"/>
      <protection locked="0"/>
    </xf>
    <xf numFmtId="0" fontId="41" fillId="18" borderId="7" xfId="12" applyFont="1" applyFill="1" applyBorder="1" applyAlignment="1" applyProtection="1">
      <alignment horizontal="center" vertical="center"/>
      <protection locked="0"/>
    </xf>
    <xf numFmtId="0" fontId="38" fillId="18" borderId="1" xfId="12" applyFont="1" applyFill="1" applyBorder="1" applyAlignment="1" applyProtection="1">
      <alignment horizontal="center" vertical="center"/>
      <protection locked="0"/>
    </xf>
    <xf numFmtId="0" fontId="21" fillId="11" borderId="6" xfId="1" applyNumberFormat="1" applyFont="1" applyFill="1" applyBorder="1" applyAlignment="1" applyProtection="1">
      <alignment horizontal="center" vertical="center"/>
      <protection locked="0"/>
    </xf>
    <xf numFmtId="0" fontId="38" fillId="2" borderId="6" xfId="12" applyFont="1" applyFill="1" applyBorder="1" applyAlignment="1" applyProtection="1">
      <alignment horizontal="center" vertical="center"/>
      <protection locked="0"/>
    </xf>
    <xf numFmtId="0" fontId="21" fillId="2" borderId="6" xfId="12" applyFont="1" applyFill="1" applyBorder="1" applyAlignment="1" applyProtection="1">
      <alignment horizontal="center" vertical="center"/>
      <protection locked="0"/>
    </xf>
    <xf numFmtId="0" fontId="38" fillId="2" borderId="1" xfId="12" applyFont="1" applyFill="1" applyBorder="1" applyAlignment="1" applyProtection="1">
      <alignment horizontal="center" vertical="center"/>
      <protection locked="0"/>
    </xf>
    <xf numFmtId="0" fontId="21" fillId="11" borderId="6" xfId="12" applyNumberFormat="1" applyFont="1" applyFill="1" applyBorder="1" applyAlignment="1" applyProtection="1">
      <alignment horizontal="center" vertical="center"/>
      <protection locked="0"/>
    </xf>
    <xf numFmtId="0" fontId="38" fillId="9" borderId="7" xfId="12" applyFont="1" applyFill="1" applyBorder="1" applyAlignment="1" applyProtection="1">
      <alignment horizontal="center" vertical="center"/>
      <protection locked="0"/>
    </xf>
    <xf numFmtId="10" fontId="21" fillId="14" borderId="57" xfId="12" applyNumberFormat="1" applyFont="1" applyFill="1" applyBorder="1" applyAlignment="1" applyProtection="1">
      <alignment horizontal="center" vertical="center"/>
      <protection locked="0"/>
    </xf>
    <xf numFmtId="0" fontId="21" fillId="9" borderId="6" xfId="12" applyFont="1" applyFill="1" applyBorder="1" applyAlignment="1" applyProtection="1">
      <alignment horizontal="center" vertical="center"/>
      <protection locked="0"/>
    </xf>
    <xf numFmtId="10" fontId="38" fillId="11" borderId="7" xfId="12" applyNumberFormat="1" applyFont="1" applyFill="1" applyBorder="1" applyAlignment="1" applyProtection="1">
      <alignment horizontal="center" vertical="center"/>
      <protection locked="0"/>
    </xf>
    <xf numFmtId="10" fontId="21" fillId="11" borderId="6" xfId="12" applyNumberFormat="1" applyFont="1" applyFill="1" applyBorder="1" applyAlignment="1" applyProtection="1">
      <alignment horizontal="center" vertical="center"/>
      <protection locked="0"/>
    </xf>
    <xf numFmtId="10" fontId="38" fillId="11" borderId="6" xfId="12" applyNumberFormat="1" applyFont="1" applyFill="1" applyBorder="1" applyAlignment="1" applyProtection="1">
      <alignment horizontal="center" vertical="center"/>
      <protection locked="0"/>
    </xf>
    <xf numFmtId="10" fontId="21" fillId="11" borderId="6" xfId="1" applyNumberFormat="1" applyFont="1" applyFill="1" applyBorder="1" applyAlignment="1" applyProtection="1">
      <alignment horizontal="center" vertical="center"/>
      <protection locked="0"/>
    </xf>
    <xf numFmtId="0" fontId="38" fillId="11" borderId="6" xfId="12" applyNumberFormat="1" applyFont="1" applyFill="1" applyBorder="1" applyAlignment="1" applyProtection="1">
      <alignment horizontal="center" vertical="center"/>
      <protection locked="0"/>
    </xf>
    <xf numFmtId="10" fontId="38" fillId="0" borderId="0" xfId="1" applyNumberFormat="1" applyFont="1">
      <alignment vertical="center"/>
    </xf>
    <xf numFmtId="10" fontId="27" fillId="11" borderId="0" xfId="1" applyNumberFormat="1" applyFont="1" applyFill="1" applyAlignment="1" applyProtection="1">
      <alignment horizontal="center" vertical="center"/>
      <protection locked="0"/>
    </xf>
    <xf numFmtId="0" fontId="27" fillId="13" borderId="1" xfId="12" applyFont="1" applyFill="1" applyBorder="1" applyAlignment="1" applyProtection="1">
      <alignment vertical="center" wrapText="1"/>
      <protection locked="0"/>
    </xf>
    <xf numFmtId="0" fontId="27" fillId="13" borderId="27" xfId="12" applyFont="1" applyFill="1" applyBorder="1" applyProtection="1">
      <alignment vertical="center"/>
      <protection locked="0"/>
    </xf>
    <xf numFmtId="0" fontId="27" fillId="13" borderId="28" xfId="12" applyFont="1" applyFill="1" applyBorder="1" applyAlignment="1" applyProtection="1">
      <alignment horizontal="center" vertical="center"/>
      <protection locked="0"/>
    </xf>
    <xf numFmtId="0" fontId="40" fillId="11" borderId="0" xfId="12" applyFont="1" applyFill="1" applyAlignment="1" applyProtection="1">
      <alignment horizontal="center" vertical="center"/>
      <protection locked="0"/>
    </xf>
    <xf numFmtId="0" fontId="38" fillId="11" borderId="2" xfId="12" applyNumberFormat="1" applyFont="1" applyFill="1" applyBorder="1" applyAlignment="1" applyProtection="1">
      <alignment horizontal="center" vertical="center"/>
      <protection locked="0"/>
    </xf>
    <xf numFmtId="0" fontId="38" fillId="11" borderId="4" xfId="12" applyNumberFormat="1" applyFont="1" applyFill="1" applyBorder="1" applyAlignment="1" applyProtection="1">
      <alignment horizontal="center" vertical="center"/>
      <protection locked="0"/>
    </xf>
    <xf numFmtId="10" fontId="38" fillId="11" borderId="4" xfId="12" applyNumberFormat="1" applyFont="1" applyFill="1" applyBorder="1" applyAlignment="1" applyProtection="1">
      <alignment horizontal="center" vertical="center"/>
      <protection locked="0"/>
    </xf>
    <xf numFmtId="10" fontId="40" fillId="11" borderId="0" xfId="1" applyNumberFormat="1" applyFont="1" applyFill="1" applyAlignment="1" applyProtection="1">
      <alignment horizontal="center" vertical="center"/>
      <protection locked="0"/>
    </xf>
    <xf numFmtId="0" fontId="13" fillId="2" borderId="28" xfId="12" applyFont="1" applyFill="1" applyBorder="1" applyAlignment="1" applyProtection="1">
      <alignment horizontal="center" vertical="center"/>
      <protection locked="0"/>
    </xf>
    <xf numFmtId="0" fontId="13" fillId="9" borderId="52" xfId="12" applyFont="1" applyFill="1" applyBorder="1" applyAlignment="1" applyProtection="1">
      <alignment horizontal="center" vertical="center"/>
      <protection locked="0"/>
    </xf>
    <xf numFmtId="0" fontId="38" fillId="9" borderId="54" xfId="12" applyFont="1" applyFill="1" applyBorder="1" applyAlignment="1" applyProtection="1">
      <alignment horizontal="center" vertical="center"/>
      <protection locked="0"/>
    </xf>
    <xf numFmtId="0" fontId="21" fillId="24" borderId="57" xfId="12" applyFont="1" applyFill="1" applyBorder="1" applyAlignment="1">
      <alignment horizontal="center" vertical="center"/>
    </xf>
    <xf numFmtId="0" fontId="38" fillId="9" borderId="46" xfId="12" applyFont="1" applyFill="1" applyBorder="1" applyAlignment="1" applyProtection="1">
      <alignment horizontal="center" vertical="center"/>
      <protection locked="0"/>
    </xf>
    <xf numFmtId="0" fontId="38" fillId="9" borderId="47" xfId="12" applyFont="1" applyFill="1" applyBorder="1" applyAlignment="1" applyProtection="1">
      <alignment horizontal="center" vertical="center"/>
      <protection locked="0"/>
    </xf>
    <xf numFmtId="0" fontId="38" fillId="9" borderId="52" xfId="12" applyFont="1" applyFill="1" applyBorder="1" applyAlignment="1" applyProtection="1">
      <alignment horizontal="center" vertical="center"/>
      <protection locked="0"/>
    </xf>
    <xf numFmtId="0" fontId="38" fillId="11" borderId="24" xfId="12" applyFont="1" applyFill="1" applyBorder="1" applyAlignment="1" applyProtection="1">
      <alignment horizontal="center" vertical="center"/>
      <protection locked="0"/>
    </xf>
    <xf numFmtId="0" fontId="38" fillId="11" borderId="49" xfId="12" applyFont="1" applyFill="1" applyBorder="1" applyAlignment="1" applyProtection="1">
      <alignment horizontal="center" vertical="center"/>
      <protection locked="0"/>
    </xf>
    <xf numFmtId="0" fontId="21" fillId="11" borderId="16" xfId="12" applyFont="1" applyFill="1" applyBorder="1" applyAlignment="1" applyProtection="1">
      <alignment horizontal="center" vertical="center"/>
      <protection locked="0"/>
    </xf>
    <xf numFmtId="0" fontId="38" fillId="11" borderId="16" xfId="12" applyFont="1" applyFill="1" applyBorder="1" applyAlignment="1" applyProtection="1">
      <alignment horizontal="center" vertical="center"/>
      <protection locked="0"/>
    </xf>
    <xf numFmtId="0" fontId="21" fillId="11" borderId="4" xfId="12" applyFont="1" applyFill="1" applyBorder="1" applyAlignment="1" applyProtection="1">
      <alignment horizontal="center" vertical="center"/>
      <protection locked="0"/>
    </xf>
    <xf numFmtId="0" fontId="38" fillId="11" borderId="37" xfId="12" applyFont="1" applyFill="1" applyBorder="1" applyAlignment="1" applyProtection="1">
      <alignment horizontal="center" vertical="center"/>
      <protection locked="0"/>
    </xf>
    <xf numFmtId="0" fontId="38" fillId="11" borderId="41" xfId="12" applyFont="1" applyFill="1" applyBorder="1" applyAlignment="1" applyProtection="1">
      <alignment horizontal="center" vertical="center"/>
      <protection locked="0"/>
    </xf>
    <xf numFmtId="0" fontId="21" fillId="0" borderId="57" xfId="12" applyFont="1" applyFill="1" applyBorder="1" applyAlignment="1" applyProtection="1">
      <alignment horizontal="center" vertical="center"/>
      <protection locked="0"/>
    </xf>
    <xf numFmtId="0" fontId="38" fillId="9" borderId="51" xfId="12" applyFont="1" applyFill="1" applyBorder="1" applyAlignment="1" applyProtection="1">
      <alignment horizontal="center" vertical="center"/>
      <protection locked="0"/>
    </xf>
    <xf numFmtId="0" fontId="38" fillId="9" borderId="55" xfId="12" applyFont="1" applyFill="1" applyBorder="1" applyAlignment="1" applyProtection="1">
      <alignment horizontal="center" vertical="center"/>
      <protection locked="0"/>
    </xf>
    <xf numFmtId="0" fontId="21" fillId="11" borderId="57" xfId="12" applyFont="1" applyFill="1" applyBorder="1" applyAlignment="1" applyProtection="1">
      <alignment horizontal="center" vertical="center"/>
      <protection locked="0"/>
    </xf>
    <xf numFmtId="0" fontId="38" fillId="14" borderId="16" xfId="12" applyFont="1" applyFill="1" applyBorder="1" applyAlignment="1" applyProtection="1">
      <alignment horizontal="center" vertical="center"/>
      <protection locked="0"/>
    </xf>
    <xf numFmtId="10" fontId="38" fillId="9" borderId="47" xfId="12" applyNumberFormat="1" applyFont="1" applyFill="1" applyBorder="1" applyAlignment="1" applyProtection="1">
      <alignment horizontal="center" vertical="center"/>
      <protection locked="0"/>
    </xf>
    <xf numFmtId="9" fontId="38" fillId="11" borderId="0" xfId="1" applyFont="1" applyFill="1" applyAlignment="1" applyProtection="1">
      <alignment horizontal="center" vertical="center"/>
      <protection locked="0"/>
    </xf>
    <xf numFmtId="10" fontId="21" fillId="11" borderId="57" xfId="12" applyNumberFormat="1" applyFont="1" applyFill="1" applyBorder="1" applyAlignment="1" applyProtection="1">
      <alignment horizontal="center" vertical="center"/>
      <protection locked="0"/>
    </xf>
    <xf numFmtId="10" fontId="38" fillId="11" borderId="37" xfId="12" applyNumberFormat="1" applyFont="1" applyFill="1" applyBorder="1" applyAlignment="1" applyProtection="1">
      <alignment horizontal="center" vertical="center"/>
      <protection locked="0"/>
    </xf>
    <xf numFmtId="0" fontId="43" fillId="0" borderId="0" xfId="16" applyFont="1" applyFill="1"/>
    <xf numFmtId="0" fontId="43" fillId="28" borderId="0" xfId="16" applyFont="1" applyFill="1" applyAlignment="1">
      <alignment horizontal="center" vertical="center"/>
    </xf>
    <xf numFmtId="0" fontId="42" fillId="28" borderId="0" xfId="16" applyFont="1" applyFill="1"/>
    <xf numFmtId="0" fontId="34" fillId="2" borderId="0" xfId="16" applyFont="1" applyFill="1"/>
    <xf numFmtId="10" fontId="34" fillId="2" borderId="0" xfId="1" applyNumberFormat="1" applyFont="1" applyFill="1" applyAlignment="1"/>
    <xf numFmtId="0" fontId="34" fillId="0" borderId="0" xfId="16" applyFont="1" applyFill="1"/>
    <xf numFmtId="0" fontId="44" fillId="0" borderId="30" xfId="16" applyFont="1" applyFill="1" applyBorder="1" applyAlignment="1">
      <alignment horizontal="center" vertical="center" wrapText="1"/>
    </xf>
    <xf numFmtId="0" fontId="44" fillId="0" borderId="31" xfId="16" applyFont="1" applyFill="1" applyBorder="1" applyAlignment="1">
      <alignment horizontal="center" vertical="center" wrapText="1"/>
    </xf>
    <xf numFmtId="14" fontId="45" fillId="29" borderId="1" xfId="16" applyNumberFormat="1" applyFont="1" applyFill="1" applyBorder="1" applyAlignment="1">
      <alignment horizontal="center" vertical="center"/>
    </xf>
    <xf numFmtId="0" fontId="45" fillId="29" borderId="23" xfId="16" applyFont="1" applyFill="1" applyBorder="1" applyAlignment="1">
      <alignment horizontal="center" vertical="center"/>
    </xf>
    <xf numFmtId="0" fontId="13" fillId="2" borderId="63" xfId="12" applyFont="1" applyFill="1" applyBorder="1" applyAlignment="1" applyProtection="1">
      <alignment horizontal="center" vertical="center"/>
      <protection locked="0"/>
    </xf>
    <xf numFmtId="0" fontId="13" fillId="2" borderId="64" xfId="12" applyFont="1" applyFill="1" applyBorder="1" applyAlignment="1" applyProtection="1">
      <alignment horizontal="center" vertical="center"/>
      <protection locked="0"/>
    </xf>
    <xf numFmtId="0" fontId="27" fillId="2" borderId="65" xfId="12" applyFont="1" applyFill="1" applyBorder="1" applyAlignment="1" applyProtection="1">
      <alignment horizontal="center" vertical="center"/>
      <protection locked="0"/>
    </xf>
    <xf numFmtId="0" fontId="13" fillId="11" borderId="43" xfId="12" applyFont="1" applyFill="1" applyBorder="1" applyAlignment="1" applyProtection="1">
      <alignment horizontal="center" vertical="center"/>
      <protection locked="0"/>
    </xf>
    <xf numFmtId="0" fontId="13" fillId="11" borderId="44" xfId="12" applyFont="1" applyFill="1" applyBorder="1" applyAlignment="1" applyProtection="1">
      <alignment horizontal="center" vertical="center"/>
      <protection locked="0"/>
    </xf>
    <xf numFmtId="0" fontId="13" fillId="11" borderId="45" xfId="12" applyFont="1" applyFill="1" applyBorder="1" applyAlignment="1" applyProtection="1">
      <alignment horizontal="center" vertical="center"/>
      <protection locked="0"/>
    </xf>
    <xf numFmtId="0" fontId="13" fillId="11" borderId="52" xfId="12" applyFont="1" applyFill="1" applyBorder="1" applyAlignment="1" applyProtection="1">
      <alignment horizontal="center" vertical="center"/>
      <protection locked="0"/>
    </xf>
    <xf numFmtId="0" fontId="27" fillId="11" borderId="47" xfId="12" applyFont="1" applyFill="1" applyBorder="1" applyAlignment="1" applyProtection="1">
      <alignment horizontal="center" vertical="center"/>
      <protection locked="0"/>
    </xf>
    <xf numFmtId="0" fontId="27" fillId="11" borderId="54" xfId="12" applyFont="1" applyFill="1" applyBorder="1" applyAlignment="1" applyProtection="1">
      <alignment horizontal="center" vertical="center"/>
      <protection locked="0"/>
    </xf>
    <xf numFmtId="0" fontId="27" fillId="11" borderId="51" xfId="12" applyFont="1" applyFill="1" applyBorder="1" applyAlignment="1" applyProtection="1">
      <alignment horizontal="center" vertical="center"/>
      <protection locked="0"/>
    </xf>
    <xf numFmtId="0" fontId="13" fillId="2" borderId="43" xfId="12" applyFont="1" applyFill="1" applyBorder="1" applyAlignment="1" applyProtection="1">
      <alignment horizontal="center" vertical="center"/>
      <protection locked="0"/>
    </xf>
    <xf numFmtId="0" fontId="27" fillId="2" borderId="44" xfId="12" applyFont="1" applyFill="1" applyBorder="1" applyAlignment="1" applyProtection="1">
      <alignment horizontal="center" vertical="center"/>
      <protection locked="0"/>
    </xf>
    <xf numFmtId="0" fontId="27" fillId="2" borderId="45" xfId="12" applyFont="1" applyFill="1" applyBorder="1" applyAlignment="1" applyProtection="1">
      <alignment horizontal="center" vertical="center"/>
      <protection locked="0"/>
    </xf>
    <xf numFmtId="0" fontId="13" fillId="21" borderId="25" xfId="12" applyFont="1" applyFill="1" applyBorder="1" applyAlignment="1" applyProtection="1">
      <alignment horizontal="center" vertical="center"/>
      <protection locked="0"/>
    </xf>
    <xf numFmtId="0" fontId="13" fillId="21" borderId="31" xfId="12" applyFont="1" applyFill="1" applyBorder="1" applyAlignment="1" applyProtection="1">
      <alignment horizontal="center" vertical="center"/>
      <protection locked="0"/>
    </xf>
    <xf numFmtId="0" fontId="27" fillId="21" borderId="21" xfId="12" applyFont="1" applyFill="1" applyBorder="1" applyAlignment="1" applyProtection="1">
      <alignment horizontal="center" vertical="center"/>
      <protection locked="0"/>
    </xf>
    <xf numFmtId="0" fontId="27" fillId="21" borderId="25" xfId="12" applyFont="1" applyFill="1" applyBorder="1" applyAlignment="1" applyProtection="1">
      <alignment horizontal="center" vertical="center"/>
      <protection locked="0"/>
    </xf>
    <xf numFmtId="0" fontId="27" fillId="21" borderId="31" xfId="12" applyFont="1" applyFill="1" applyBorder="1" applyAlignment="1" applyProtection="1">
      <alignment horizontal="center" vertical="center"/>
      <protection locked="0"/>
    </xf>
    <xf numFmtId="0" fontId="27" fillId="21" borderId="39" xfId="12" applyFont="1" applyFill="1" applyBorder="1" applyAlignment="1" applyProtection="1">
      <alignment horizontal="center" vertical="center"/>
      <protection locked="0"/>
    </xf>
    <xf numFmtId="0" fontId="15" fillId="18" borderId="29" xfId="12" applyFont="1" applyFill="1" applyBorder="1" applyAlignment="1" applyProtection="1">
      <alignment horizontal="center" vertical="center"/>
      <protection locked="0"/>
    </xf>
    <xf numFmtId="0" fontId="38" fillId="18" borderId="29" xfId="12" applyFont="1" applyFill="1" applyBorder="1" applyAlignment="1" applyProtection="1">
      <alignment horizontal="center" vertical="center"/>
      <protection locked="0"/>
    </xf>
    <xf numFmtId="0" fontId="15" fillId="18" borderId="3" xfId="12" applyFont="1" applyFill="1" applyBorder="1" applyAlignment="1" applyProtection="1">
      <alignment horizontal="center" vertical="center"/>
      <protection locked="0"/>
    </xf>
    <xf numFmtId="0" fontId="38" fillId="18" borderId="7" xfId="12" applyFont="1" applyFill="1" applyBorder="1" applyAlignment="1" applyProtection="1">
      <alignment horizontal="center" vertical="center"/>
      <protection locked="0"/>
    </xf>
    <xf numFmtId="179" fontId="13" fillId="10" borderId="56" xfId="12" applyNumberFormat="1" applyFont="1" applyFill="1" applyBorder="1" applyAlignment="1" applyProtection="1">
      <alignment horizontal="center" vertical="center"/>
      <protection locked="0"/>
    </xf>
    <xf numFmtId="179" fontId="27" fillId="10" borderId="61" xfId="12" applyNumberFormat="1" applyFont="1" applyFill="1" applyBorder="1" applyAlignment="1" applyProtection="1">
      <alignment horizontal="center" vertical="center"/>
      <protection locked="0"/>
    </xf>
    <xf numFmtId="179" fontId="27" fillId="10" borderId="60" xfId="12" applyNumberFormat="1" applyFont="1" applyFill="1" applyBorder="1" applyAlignment="1" applyProtection="1">
      <alignment horizontal="center" vertical="center"/>
      <protection locked="0"/>
    </xf>
    <xf numFmtId="179" fontId="27" fillId="2" borderId="0" xfId="12" applyNumberFormat="1" applyFont="1" applyFill="1" applyBorder="1" applyAlignment="1" applyProtection="1">
      <alignment horizontal="center" vertical="center"/>
      <protection locked="0"/>
    </xf>
    <xf numFmtId="179" fontId="27" fillId="2" borderId="3" xfId="12" applyNumberFormat="1" applyFont="1" applyFill="1" applyBorder="1" applyAlignment="1" applyProtection="1">
      <alignment horizontal="center" vertical="center"/>
      <protection locked="0"/>
    </xf>
    <xf numFmtId="179" fontId="27" fillId="2" borderId="23" xfId="12" applyNumberFormat="1" applyFont="1" applyFill="1" applyBorder="1" applyAlignment="1" applyProtection="1">
      <alignment horizontal="center" vertical="center"/>
      <protection locked="0"/>
    </xf>
    <xf numFmtId="179" fontId="27" fillId="2" borderId="17" xfId="12" applyNumberFormat="1" applyFont="1" applyFill="1" applyBorder="1" applyAlignment="1" applyProtection="1">
      <alignment horizontal="center" vertical="center"/>
      <protection locked="0"/>
    </xf>
    <xf numFmtId="0" fontId="13" fillId="10" borderId="10" xfId="12" applyFont="1" applyFill="1" applyBorder="1" applyAlignment="1" applyProtection="1">
      <alignment horizontal="center" vertical="center"/>
      <protection locked="0"/>
    </xf>
    <xf numFmtId="0" fontId="27" fillId="10" borderId="0" xfId="12" applyFont="1" applyFill="1" applyAlignment="1" applyProtection="1">
      <alignment horizontal="center" vertical="center"/>
      <protection locked="0"/>
    </xf>
    <xf numFmtId="0" fontId="27" fillId="10" borderId="66" xfId="12" applyFont="1" applyFill="1" applyBorder="1" applyAlignment="1" applyProtection="1">
      <alignment horizontal="center" vertical="center"/>
      <protection locked="0"/>
    </xf>
    <xf numFmtId="0" fontId="40" fillId="21" borderId="20" xfId="12" applyFont="1" applyFill="1" applyBorder="1" applyAlignment="1" applyProtection="1">
      <alignment horizontal="center" vertical="center"/>
      <protection locked="0"/>
    </xf>
    <xf numFmtId="0" fontId="27" fillId="21" borderId="23" xfId="12" applyFont="1" applyFill="1" applyBorder="1" applyAlignment="1" applyProtection="1">
      <alignment horizontal="center" vertical="center"/>
      <protection locked="0"/>
    </xf>
    <xf numFmtId="0" fontId="13" fillId="21" borderId="21" xfId="12" applyFont="1" applyFill="1" applyBorder="1" applyAlignment="1" applyProtection="1">
      <alignment horizontal="center" vertical="center"/>
      <protection locked="0"/>
    </xf>
    <xf numFmtId="0" fontId="27" fillId="21" borderId="1" xfId="12" applyFont="1" applyFill="1" applyBorder="1" applyAlignment="1" applyProtection="1">
      <alignment horizontal="center" vertical="center"/>
      <protection locked="0"/>
    </xf>
    <xf numFmtId="0" fontId="13" fillId="21" borderId="21" xfId="12" applyFont="1" applyFill="1" applyBorder="1" applyAlignment="1" applyProtection="1">
      <alignment horizontal="center" vertical="center" wrapText="1"/>
      <protection locked="0"/>
    </xf>
    <xf numFmtId="0" fontId="27" fillId="21" borderId="1" xfId="12" applyFont="1" applyFill="1" applyBorder="1" applyAlignment="1" applyProtection="1">
      <alignment horizontal="center" vertical="center" wrapText="1"/>
      <protection locked="0"/>
    </xf>
    <xf numFmtId="0" fontId="27" fillId="21" borderId="6" xfId="12" applyFont="1" applyFill="1" applyBorder="1" applyAlignment="1" applyProtection="1">
      <alignment horizontal="center" vertical="center"/>
      <protection locked="0"/>
    </xf>
    <xf numFmtId="0" fontId="27" fillId="26" borderId="21" xfId="12" applyFont="1" applyFill="1" applyBorder="1" applyAlignment="1" applyProtection="1">
      <alignment horizontal="center" vertical="center" wrapText="1"/>
      <protection locked="0"/>
    </xf>
    <xf numFmtId="0" fontId="27" fillId="26" borderId="1" xfId="12" applyFont="1" applyFill="1" applyBorder="1" applyAlignment="1" applyProtection="1">
      <alignment horizontal="center" vertical="center" wrapText="1"/>
      <protection locked="0"/>
    </xf>
    <xf numFmtId="0" fontId="13" fillId="21" borderId="63" xfId="12" applyFont="1" applyFill="1" applyBorder="1" applyAlignment="1" applyProtection="1">
      <alignment horizontal="center" vertical="center"/>
      <protection locked="0"/>
    </xf>
    <xf numFmtId="0" fontId="13" fillId="21" borderId="35" xfId="12" applyFont="1" applyFill="1" applyBorder="1" applyAlignment="1" applyProtection="1">
      <alignment horizontal="center" vertical="center"/>
      <protection locked="0"/>
    </xf>
    <xf numFmtId="0" fontId="27" fillId="21" borderId="29" xfId="12" applyFont="1" applyFill="1" applyBorder="1" applyAlignment="1" applyProtection="1">
      <alignment horizontal="center" vertical="center"/>
      <protection locked="0"/>
    </xf>
    <xf numFmtId="0" fontId="13" fillId="21" borderId="40" xfId="12" applyFont="1" applyFill="1" applyBorder="1" applyAlignment="1" applyProtection="1">
      <alignment horizontal="center" vertical="center"/>
      <protection locked="0"/>
    </xf>
    <xf numFmtId="0" fontId="27" fillId="21" borderId="27" xfId="12" applyFont="1" applyFill="1" applyBorder="1" applyAlignment="1" applyProtection="1">
      <alignment horizontal="center" vertical="center"/>
      <protection locked="0"/>
    </xf>
    <xf numFmtId="0" fontId="38" fillId="18" borderId="1" xfId="12" applyFont="1" applyFill="1" applyBorder="1" applyAlignment="1" applyProtection="1">
      <alignment horizontal="center" vertical="center"/>
      <protection locked="0"/>
    </xf>
    <xf numFmtId="0" fontId="15" fillId="18" borderId="40" xfId="12" applyFont="1" applyFill="1" applyBorder="1" applyAlignment="1" applyProtection="1">
      <alignment horizontal="center" vertical="center"/>
      <protection locked="0"/>
    </xf>
    <xf numFmtId="0" fontId="38" fillId="18" borderId="27" xfId="12" applyFont="1" applyFill="1" applyBorder="1" applyAlignment="1" applyProtection="1">
      <alignment horizontal="center" vertical="center"/>
      <protection locked="0"/>
    </xf>
    <xf numFmtId="0" fontId="39" fillId="11" borderId="9" xfId="12" applyFont="1" applyFill="1" applyBorder="1" applyAlignment="1" applyProtection="1">
      <alignment horizontal="center" vertical="center"/>
      <protection locked="0"/>
    </xf>
    <xf numFmtId="0" fontId="39" fillId="11" borderId="19" xfId="12" applyFont="1" applyFill="1" applyBorder="1" applyAlignment="1" applyProtection="1">
      <alignment horizontal="center" vertical="center"/>
      <protection locked="0"/>
    </xf>
    <xf numFmtId="0" fontId="39" fillId="11" borderId="38" xfId="12" applyFont="1" applyFill="1" applyBorder="1" applyAlignment="1" applyProtection="1">
      <alignment horizontal="center" vertical="center"/>
      <protection locked="0"/>
    </xf>
    <xf numFmtId="0" fontId="39" fillId="11" borderId="62" xfId="12" applyFont="1" applyFill="1" applyBorder="1" applyAlignment="1" applyProtection="1">
      <alignment horizontal="center" vertical="center"/>
      <protection locked="0"/>
    </xf>
    <xf numFmtId="0" fontId="30" fillId="2" borderId="43" xfId="12" applyFont="1" applyFill="1" applyBorder="1" applyAlignment="1" applyProtection="1">
      <alignment horizontal="center" vertical="center"/>
      <protection locked="0"/>
    </xf>
    <xf numFmtId="0" fontId="30" fillId="2" borderId="44" xfId="12" applyFont="1" applyFill="1" applyBorder="1" applyAlignment="1" applyProtection="1">
      <alignment horizontal="center" vertical="center"/>
      <protection locked="0"/>
    </xf>
    <xf numFmtId="0" fontId="30" fillId="2" borderId="45" xfId="12" applyFont="1" applyFill="1" applyBorder="1" applyAlignment="1" applyProtection="1">
      <alignment horizontal="center" vertical="center"/>
      <protection locked="0"/>
    </xf>
    <xf numFmtId="0" fontId="30" fillId="2" borderId="46" xfId="12" applyFont="1" applyFill="1" applyBorder="1" applyAlignment="1" applyProtection="1">
      <alignment horizontal="center" vertical="center" wrapText="1"/>
      <protection locked="0"/>
    </xf>
    <xf numFmtId="0" fontId="30" fillId="2" borderId="47" xfId="12" applyFont="1" applyFill="1" applyBorder="1" applyAlignment="1" applyProtection="1">
      <alignment horizontal="center" vertical="center" wrapText="1"/>
      <protection locked="0"/>
    </xf>
    <xf numFmtId="0" fontId="30" fillId="2" borderId="51" xfId="12" applyFont="1" applyFill="1" applyBorder="1" applyAlignment="1" applyProtection="1">
      <alignment horizontal="center" vertical="center" wrapText="1"/>
      <protection locked="0"/>
    </xf>
    <xf numFmtId="0" fontId="30" fillId="2" borderId="52" xfId="12" applyFont="1" applyFill="1" applyBorder="1" applyAlignment="1" applyProtection="1">
      <alignment horizontal="center" vertical="center"/>
      <protection locked="0"/>
    </xf>
    <xf numFmtId="0" fontId="30" fillId="2" borderId="47" xfId="12" applyFont="1" applyFill="1" applyBorder="1" applyAlignment="1" applyProtection="1">
      <alignment horizontal="center" vertical="center"/>
      <protection locked="0"/>
    </xf>
    <xf numFmtId="0" fontId="30" fillId="2" borderId="51" xfId="12" applyFont="1" applyFill="1" applyBorder="1" applyAlignment="1" applyProtection="1">
      <alignment horizontal="center" vertical="center"/>
      <protection locked="0"/>
    </xf>
    <xf numFmtId="0" fontId="30" fillId="2" borderId="52" xfId="12" applyFont="1" applyFill="1" applyBorder="1" applyAlignment="1" applyProtection="1">
      <alignment horizontal="center" vertical="center" wrapText="1"/>
      <protection locked="0"/>
    </xf>
    <xf numFmtId="0" fontId="30" fillId="2" borderId="54" xfId="12" applyFont="1" applyFill="1" applyBorder="1" applyAlignment="1" applyProtection="1">
      <alignment horizontal="center" vertical="center" wrapText="1"/>
      <protection locked="0"/>
    </xf>
    <xf numFmtId="0" fontId="30" fillId="10" borderId="20" xfId="12" applyFont="1" applyFill="1" applyBorder="1" applyAlignment="1" applyProtection="1">
      <alignment horizontal="center" vertical="center"/>
      <protection locked="0"/>
    </xf>
    <xf numFmtId="0" fontId="30" fillId="10" borderId="48" xfId="12" applyFont="1" applyFill="1" applyBorder="1" applyAlignment="1" applyProtection="1">
      <alignment horizontal="center" vertical="center"/>
      <protection locked="0"/>
    </xf>
    <xf numFmtId="0" fontId="30" fillId="10" borderId="15" xfId="12" applyFont="1" applyFill="1" applyBorder="1" applyAlignment="1" applyProtection="1">
      <alignment horizontal="center" vertical="center"/>
      <protection locked="0"/>
    </xf>
    <xf numFmtId="0" fontId="30" fillId="2" borderId="20" xfId="12" applyFont="1" applyFill="1" applyBorder="1" applyAlignment="1" applyProtection="1">
      <alignment horizontal="center" vertical="center"/>
      <protection locked="0"/>
    </xf>
    <xf numFmtId="0" fontId="30" fillId="2" borderId="23" xfId="12" applyFont="1" applyFill="1" applyBorder="1" applyAlignment="1" applyProtection="1">
      <alignment horizontal="center" vertical="center"/>
      <protection locked="0"/>
    </xf>
    <xf numFmtId="0" fontId="30" fillId="9" borderId="23" xfId="12" applyFont="1" applyFill="1" applyBorder="1" applyAlignment="1" applyProtection="1">
      <alignment horizontal="center" vertical="center"/>
      <protection locked="0"/>
    </xf>
    <xf numFmtId="0" fontId="30" fillId="2" borderId="17" xfId="12" applyFont="1" applyFill="1" applyBorder="1" applyAlignment="1" applyProtection="1">
      <alignment horizontal="center" vertical="center"/>
      <protection locked="0"/>
    </xf>
    <xf numFmtId="0" fontId="30" fillId="10" borderId="25" xfId="12" applyFont="1" applyFill="1" applyBorder="1" applyAlignment="1" applyProtection="1">
      <alignment horizontal="center" vertical="center"/>
      <protection locked="0"/>
    </xf>
    <xf numFmtId="0" fontId="30" fillId="10" borderId="42" xfId="12" applyFont="1" applyFill="1" applyBorder="1" applyAlignment="1" applyProtection="1">
      <alignment horizontal="center" vertical="center"/>
      <protection locked="0"/>
    </xf>
    <xf numFmtId="0" fontId="30" fillId="10" borderId="37" xfId="12" applyFont="1" applyFill="1" applyBorder="1" applyAlignment="1" applyProtection="1">
      <alignment horizontal="center" vertical="center"/>
      <protection locked="0"/>
    </xf>
    <xf numFmtId="0" fontId="29" fillId="10" borderId="48" xfId="12" applyFont="1" applyFill="1" applyBorder="1" applyAlignment="1" applyProtection="1">
      <alignment horizontal="center" vertical="center"/>
      <protection locked="0"/>
    </xf>
    <xf numFmtId="0" fontId="29" fillId="10" borderId="49" xfId="12" applyFont="1" applyFill="1" applyBorder="1" applyAlignment="1" applyProtection="1">
      <alignment horizontal="center" vertical="center"/>
      <protection locked="0"/>
    </xf>
    <xf numFmtId="0" fontId="30" fillId="10" borderId="40" xfId="12" applyFont="1" applyFill="1" applyBorder="1" applyAlignment="1" applyProtection="1">
      <alignment horizontal="center" vertical="center"/>
      <protection locked="0"/>
    </xf>
    <xf numFmtId="0" fontId="30" fillId="10" borderId="41" xfId="12" applyFont="1" applyFill="1" applyBorder="1" applyAlignment="1" applyProtection="1">
      <alignment horizontal="center" vertical="center"/>
      <protection locked="0"/>
    </xf>
    <xf numFmtId="0" fontId="30" fillId="10" borderId="27" xfId="12" applyFont="1" applyFill="1" applyBorder="1" applyAlignment="1" applyProtection="1">
      <alignment horizontal="center" vertical="center"/>
      <protection locked="0"/>
    </xf>
    <xf numFmtId="0" fontId="30" fillId="10" borderId="2" xfId="12" applyFont="1" applyFill="1" applyBorder="1" applyAlignment="1" applyProtection="1">
      <alignment horizontal="center" vertical="center"/>
      <protection locked="0"/>
    </xf>
    <xf numFmtId="0" fontId="30" fillId="10" borderId="4" xfId="12" applyFont="1" applyFill="1" applyBorder="1" applyAlignment="1" applyProtection="1">
      <alignment horizontal="center" vertical="center"/>
      <protection locked="0"/>
    </xf>
    <xf numFmtId="0" fontId="30" fillId="10" borderId="56" xfId="12" applyFont="1" applyFill="1" applyBorder="1" applyAlignment="1" applyProtection="1">
      <alignment horizontal="center" vertical="center"/>
      <protection locked="0"/>
    </xf>
    <xf numFmtId="0" fontId="30" fillId="10" borderId="53" xfId="12" applyFont="1" applyFill="1" applyBorder="1" applyAlignment="1" applyProtection="1">
      <alignment horizontal="center" vertical="center"/>
      <protection locked="0"/>
    </xf>
    <xf numFmtId="0" fontId="30" fillId="18" borderId="35" xfId="12" applyFont="1" applyFill="1" applyBorder="1" applyAlignment="1" applyProtection="1">
      <alignment horizontal="center" vertical="center" wrapText="1"/>
      <protection locked="0"/>
    </xf>
    <xf numFmtId="0" fontId="30" fillId="18" borderId="23" xfId="12" applyFont="1" applyFill="1" applyBorder="1" applyAlignment="1" applyProtection="1">
      <alignment horizontal="center" vertical="center" wrapText="1"/>
      <protection locked="0"/>
    </xf>
    <xf numFmtId="0" fontId="30" fillId="18" borderId="29" xfId="12" applyFont="1" applyFill="1" applyBorder="1" applyAlignment="1" applyProtection="1">
      <alignment horizontal="center" vertical="center" wrapText="1"/>
      <protection locked="0"/>
    </xf>
    <xf numFmtId="0" fontId="30" fillId="18" borderId="1" xfId="12" applyFont="1" applyFill="1" applyBorder="1" applyAlignment="1" applyProtection="1">
      <alignment horizontal="center" vertical="center" wrapText="1"/>
      <protection locked="0"/>
    </xf>
    <xf numFmtId="0" fontId="30" fillId="18" borderId="40" xfId="12" applyFont="1" applyFill="1" applyBorder="1" applyAlignment="1" applyProtection="1">
      <alignment horizontal="center" vertical="center"/>
      <protection locked="0"/>
    </xf>
    <xf numFmtId="0" fontId="30" fillId="18" borderId="27" xfId="12" applyFont="1" applyFill="1" applyBorder="1" applyAlignment="1" applyProtection="1">
      <alignment horizontal="center" vertical="center"/>
      <protection locked="0"/>
    </xf>
    <xf numFmtId="0" fontId="31" fillId="11" borderId="9" xfId="12" applyFont="1" applyFill="1" applyBorder="1" applyAlignment="1" applyProtection="1">
      <alignment horizontal="center" vertical="center"/>
      <protection locked="0"/>
    </xf>
    <xf numFmtId="0" fontId="31" fillId="11" borderId="19" xfId="12" applyFont="1" applyFill="1" applyBorder="1" applyAlignment="1" applyProtection="1">
      <alignment horizontal="center" vertical="center"/>
      <protection locked="0"/>
    </xf>
    <xf numFmtId="0" fontId="31" fillId="11" borderId="18" xfId="12" applyFont="1" applyFill="1" applyBorder="1" applyAlignment="1" applyProtection="1">
      <alignment horizontal="center" vertical="center"/>
      <protection locked="0"/>
    </xf>
    <xf numFmtId="0" fontId="31" fillId="11" borderId="0" xfId="12" applyFont="1" applyFill="1" applyAlignment="1" applyProtection="1">
      <alignment horizontal="center" vertical="center"/>
      <protection locked="0"/>
    </xf>
    <xf numFmtId="0" fontId="13" fillId="10" borderId="1" xfId="12" applyFont="1" applyFill="1" applyBorder="1" applyAlignment="1" applyProtection="1">
      <alignment horizontal="center" vertical="center"/>
      <protection locked="0"/>
    </xf>
    <xf numFmtId="0" fontId="13" fillId="2" borderId="1" xfId="12" applyFont="1" applyFill="1" applyBorder="1" applyAlignment="1" applyProtection="1">
      <alignment horizontal="center" vertical="center"/>
      <protection locked="0"/>
    </xf>
    <xf numFmtId="0" fontId="27" fillId="2" borderId="1" xfId="12" applyFont="1" applyFill="1" applyBorder="1" applyAlignment="1" applyProtection="1">
      <alignment horizontal="center" vertical="center"/>
      <protection locked="0"/>
    </xf>
    <xf numFmtId="0" fontId="13" fillId="10" borderId="16" xfId="12" applyFont="1" applyFill="1" applyBorder="1" applyAlignment="1" applyProtection="1">
      <alignment horizontal="center" vertical="center"/>
      <protection locked="0"/>
    </xf>
    <xf numFmtId="0" fontId="13" fillId="10" borderId="29" xfId="12" applyFont="1" applyFill="1" applyBorder="1" applyAlignment="1" applyProtection="1">
      <alignment horizontal="center" vertical="center"/>
      <protection locked="0"/>
    </xf>
    <xf numFmtId="0" fontId="0" fillId="0" borderId="4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10" fillId="6" borderId="1" xfId="12" applyFont="1" applyFill="1" applyBorder="1" applyAlignment="1" applyProtection="1">
      <alignment horizontal="center" vertical="center"/>
      <protection locked="0"/>
    </xf>
    <xf numFmtId="0" fontId="10" fillId="6" borderId="8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8" xfId="12" applyFont="1" applyFill="1" applyBorder="1" applyAlignment="1" applyProtection="1">
      <alignment horizontal="center" vertical="center"/>
      <protection locked="0"/>
    </xf>
    <xf numFmtId="0" fontId="10" fillId="6" borderId="11" xfId="12" applyFont="1" applyFill="1" applyBorder="1" applyAlignment="1" applyProtection="1">
      <alignment horizontal="center" vertical="center"/>
      <protection locked="0"/>
    </xf>
    <xf numFmtId="0" fontId="10" fillId="6" borderId="39" xfId="12" applyFont="1" applyFill="1" applyBorder="1" applyAlignment="1" applyProtection="1">
      <alignment horizontal="center" vertical="center"/>
      <protection locked="0"/>
    </xf>
    <xf numFmtId="0" fontId="10" fillId="6" borderId="21" xfId="12" applyFont="1" applyFill="1" applyBorder="1" applyAlignment="1" applyProtection="1">
      <alignment horizontal="center" vertical="center"/>
      <protection locked="0"/>
    </xf>
    <xf numFmtId="0" fontId="10" fillId="6" borderId="25" xfId="12" applyFont="1" applyFill="1" applyBorder="1" applyAlignment="1" applyProtection="1">
      <alignment horizontal="center" vertical="center"/>
      <protection locked="0"/>
    </xf>
    <xf numFmtId="0" fontId="10" fillId="6" borderId="26" xfId="12" applyFont="1" applyFill="1" applyBorder="1" applyAlignment="1" applyProtection="1">
      <alignment horizontal="center" vertical="center"/>
      <protection locked="0"/>
    </xf>
    <xf numFmtId="0" fontId="10" fillId="6" borderId="6" xfId="12" applyFont="1" applyFill="1" applyBorder="1" applyAlignment="1" applyProtection="1">
      <alignment horizontal="center" vertical="center"/>
      <protection locked="0"/>
    </xf>
    <xf numFmtId="0" fontId="10" fillId="6" borderId="4" xfId="12" applyFont="1" applyFill="1" applyBorder="1" applyAlignment="1" applyProtection="1">
      <alignment horizontal="center" vertical="center"/>
      <protection locked="0"/>
    </xf>
    <xf numFmtId="0" fontId="10" fillId="6" borderId="27" xfId="12" applyFont="1" applyFill="1" applyBorder="1" applyAlignment="1" applyProtection="1">
      <alignment horizontal="center" vertical="center"/>
      <protection locked="0"/>
    </xf>
    <xf numFmtId="0" fontId="10" fillId="6" borderId="20" xfId="12" applyFont="1" applyFill="1" applyBorder="1" applyAlignment="1" applyProtection="1">
      <alignment horizontal="center" vertical="center"/>
      <protection locked="0"/>
    </xf>
    <xf numFmtId="0" fontId="10" fillId="6" borderId="23" xfId="12" applyFont="1" applyFill="1" applyBorder="1" applyAlignment="1" applyProtection="1">
      <alignment horizontal="center" vertical="center"/>
      <protection locked="0"/>
    </xf>
    <xf numFmtId="10" fontId="10" fillId="6" borderId="20" xfId="12" applyNumberFormat="1" applyFont="1" applyFill="1" applyBorder="1" applyAlignment="1" applyProtection="1">
      <alignment horizontal="center" vertical="center"/>
      <protection locked="0"/>
    </xf>
    <xf numFmtId="10" fontId="10" fillId="6" borderId="21" xfId="12" applyNumberFormat="1" applyFont="1" applyFill="1" applyBorder="1" applyAlignment="1" applyProtection="1">
      <alignment horizontal="center" vertical="center"/>
      <protection locked="0"/>
    </xf>
    <xf numFmtId="10" fontId="10" fillId="6" borderId="25" xfId="12" applyNumberFormat="1" applyFont="1" applyFill="1" applyBorder="1" applyAlignment="1" applyProtection="1">
      <alignment horizontal="center" vertical="center"/>
      <protection locked="0"/>
    </xf>
    <xf numFmtId="10" fontId="10" fillId="6" borderId="26" xfId="12" applyNumberFormat="1" applyFont="1" applyFill="1" applyBorder="1" applyAlignment="1" applyProtection="1">
      <alignment horizontal="center" vertical="center"/>
      <protection locked="0"/>
    </xf>
    <xf numFmtId="10" fontId="10" fillId="6" borderId="23" xfId="12" applyNumberFormat="1" applyFont="1" applyFill="1" applyBorder="1" applyAlignment="1" applyProtection="1">
      <alignment horizontal="center" vertical="center"/>
      <protection locked="0"/>
    </xf>
    <xf numFmtId="10" fontId="10" fillId="6" borderId="1" xfId="12" applyNumberFormat="1" applyFont="1" applyFill="1" applyBorder="1" applyAlignment="1" applyProtection="1">
      <alignment horizontal="center" vertical="center"/>
      <protection locked="0"/>
    </xf>
    <xf numFmtId="10" fontId="10" fillId="6" borderId="4" xfId="12" applyNumberFormat="1" applyFont="1" applyFill="1" applyBorder="1" applyAlignment="1" applyProtection="1">
      <alignment horizontal="center" vertical="center"/>
      <protection locked="0"/>
    </xf>
    <xf numFmtId="10" fontId="10" fillId="6" borderId="27" xfId="12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30" xfId="12" applyFont="1" applyFill="1" applyBorder="1" applyAlignment="1" applyProtection="1">
      <alignment horizontal="center" vertical="center"/>
      <protection locked="0"/>
    </xf>
    <xf numFmtId="0" fontId="10" fillId="6" borderId="31" xfId="12" applyFont="1" applyFill="1" applyBorder="1" applyAlignment="1" applyProtection="1">
      <alignment horizontal="center" vertical="center"/>
      <protection locked="0"/>
    </xf>
    <xf numFmtId="0" fontId="13" fillId="2" borderId="0" xfId="12" applyFont="1" applyFill="1" applyBorder="1" applyAlignment="1" applyProtection="1">
      <alignment horizontal="center" vertical="center"/>
      <protection locked="0"/>
    </xf>
    <xf numFmtId="0" fontId="9" fillId="6" borderId="8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0" fillId="6" borderId="33" xfId="12" applyFont="1" applyFill="1" applyBorder="1" applyAlignment="1" applyProtection="1">
      <alignment horizontal="center" vertical="center"/>
      <protection locked="0"/>
    </xf>
    <xf numFmtId="0" fontId="10" fillId="6" borderId="1" xfId="10" applyFont="1" applyFill="1" applyBorder="1" applyAlignment="1">
      <alignment horizontal="center" vertical="center" wrapText="1"/>
    </xf>
    <xf numFmtId="0" fontId="10" fillId="6" borderId="1" xfId="12" applyFont="1" applyFill="1" applyBorder="1" applyAlignment="1" applyProtection="1">
      <alignment horizontal="center" vertical="center" wrapText="1"/>
      <protection locked="0"/>
    </xf>
    <xf numFmtId="0" fontId="10" fillId="6" borderId="9" xfId="12" applyFont="1" applyFill="1" applyBorder="1" applyAlignment="1" applyProtection="1">
      <alignment horizontal="center" vertical="center"/>
      <protection locked="0"/>
    </xf>
    <xf numFmtId="0" fontId="10" fillId="6" borderId="10" xfId="12" applyFont="1" applyFill="1" applyBorder="1" applyAlignment="1" applyProtection="1">
      <alignment horizontal="center" vertical="center"/>
      <protection locked="0"/>
    </xf>
    <xf numFmtId="0" fontId="10" fillId="6" borderId="19" xfId="12" applyFont="1" applyFill="1" applyBorder="1" applyAlignment="1" applyProtection="1">
      <alignment horizontal="center" vertical="center"/>
      <protection locked="0"/>
    </xf>
    <xf numFmtId="0" fontId="10" fillId="6" borderId="12" xfId="12" applyFont="1" applyFill="1" applyBorder="1" applyAlignment="1" applyProtection="1">
      <alignment horizontal="center" vertical="center"/>
      <protection locked="0"/>
    </xf>
    <xf numFmtId="0" fontId="10" fillId="6" borderId="3" xfId="12" applyFont="1" applyFill="1" applyBorder="1" applyAlignment="1" applyProtection="1">
      <alignment horizontal="center" vertical="center"/>
      <protection locked="0"/>
    </xf>
    <xf numFmtId="0" fontId="10" fillId="6" borderId="22" xfId="12" applyFont="1" applyFill="1" applyBorder="1" applyAlignment="1" applyProtection="1">
      <alignment horizontal="center" vertical="center"/>
      <protection locked="0"/>
    </xf>
    <xf numFmtId="0" fontId="1" fillId="3" borderId="2" xfId="16" applyFont="1" applyFill="1" applyBorder="1" applyAlignment="1">
      <alignment horizontal="center" vertical="center"/>
    </xf>
    <xf numFmtId="0" fontId="1" fillId="3" borderId="3" xfId="16" applyFont="1" applyFill="1" applyBorder="1" applyAlignment="1">
      <alignment horizontal="center" vertical="center"/>
    </xf>
    <xf numFmtId="0" fontId="1" fillId="3" borderId="7" xfId="16" applyFont="1" applyFill="1" applyBorder="1" applyAlignment="1">
      <alignment horizontal="center" vertical="center"/>
    </xf>
    <xf numFmtId="0" fontId="1" fillId="3" borderId="1" xfId="16" applyFont="1" applyFill="1" applyBorder="1" applyAlignment="1">
      <alignment horizontal="center"/>
    </xf>
    <xf numFmtId="0" fontId="1" fillId="3" borderId="4" xfId="16" applyFont="1" applyFill="1" applyBorder="1" applyAlignment="1">
      <alignment horizontal="center"/>
    </xf>
    <xf numFmtId="0" fontId="1" fillId="3" borderId="5" xfId="16" applyFont="1" applyFill="1" applyBorder="1" applyAlignment="1">
      <alignment horizontal="center"/>
    </xf>
    <xf numFmtId="0" fontId="1" fillId="3" borderId="6" xfId="16" applyFont="1" applyFill="1" applyBorder="1" applyAlignment="1">
      <alignment horizontal="center"/>
    </xf>
    <xf numFmtId="0" fontId="2" fillId="5" borderId="2" xfId="16" applyFont="1" applyFill="1" applyBorder="1" applyAlignment="1">
      <alignment horizontal="center" vertical="center"/>
    </xf>
    <xf numFmtId="0" fontId="2" fillId="5" borderId="3" xfId="16" applyFont="1" applyFill="1" applyBorder="1" applyAlignment="1">
      <alignment horizontal="center" vertical="center"/>
    </xf>
    <xf numFmtId="0" fontId="2" fillId="5" borderId="7" xfId="16" applyFont="1" applyFill="1" applyBorder="1" applyAlignment="1">
      <alignment horizontal="center" vertical="center"/>
    </xf>
    <xf numFmtId="0" fontId="2" fillId="5" borderId="1" xfId="16" applyFont="1" applyFill="1" applyBorder="1" applyAlignment="1">
      <alignment horizontal="center"/>
    </xf>
    <xf numFmtId="0" fontId="2" fillId="5" borderId="4" xfId="16" applyFont="1" applyFill="1" applyBorder="1" applyAlignment="1">
      <alignment horizontal="center"/>
    </xf>
    <xf numFmtId="0" fontId="2" fillId="5" borderId="5" xfId="16" applyFont="1" applyFill="1" applyBorder="1" applyAlignment="1">
      <alignment horizontal="center"/>
    </xf>
    <xf numFmtId="0" fontId="2" fillId="5" borderId="6" xfId="16" applyFont="1" applyFill="1" applyBorder="1" applyAlignment="1">
      <alignment horizontal="center"/>
    </xf>
    <xf numFmtId="0" fontId="1" fillId="3" borderId="1" xfId="16" applyFont="1" applyFill="1" applyBorder="1" applyAlignment="1">
      <alignment horizontal="center" vertical="center"/>
    </xf>
    <xf numFmtId="0" fontId="2" fillId="5" borderId="1" xfId="16" applyFont="1" applyFill="1" applyBorder="1" applyAlignment="1">
      <alignment horizontal="center" vertical="center"/>
    </xf>
    <xf numFmtId="0" fontId="45" fillId="29" borderId="16" xfId="16" applyFont="1" applyFill="1" applyBorder="1" applyAlignment="1">
      <alignment horizontal="center" vertical="center"/>
    </xf>
    <xf numFmtId="14" fontId="45" fillId="29" borderId="16" xfId="16" applyNumberFormat="1" applyFont="1" applyFill="1" applyBorder="1" applyAlignment="1">
      <alignment horizontal="center" vertical="center"/>
    </xf>
    <xf numFmtId="0" fontId="34" fillId="30" borderId="1" xfId="16" applyNumberFormat="1" applyFont="1" applyFill="1" applyBorder="1" applyAlignment="1">
      <alignment horizontal="center" vertical="center"/>
    </xf>
    <xf numFmtId="0" fontId="46" fillId="30" borderId="1" xfId="16" applyFont="1" applyFill="1" applyBorder="1" applyAlignment="1">
      <alignment horizontal="center" vertical="center"/>
    </xf>
    <xf numFmtId="0" fontId="34" fillId="30" borderId="1" xfId="16" applyFont="1" applyFill="1" applyBorder="1" applyAlignment="1">
      <alignment horizontal="center" vertical="center"/>
    </xf>
    <xf numFmtId="0" fontId="46" fillId="30" borderId="1" xfId="16" applyFont="1" applyFill="1" applyBorder="1" applyAlignment="1">
      <alignment horizontal="left" vertical="top" wrapText="1"/>
    </xf>
    <xf numFmtId="10" fontId="46" fillId="30" borderId="1" xfId="1" applyNumberFormat="1" applyFont="1" applyFill="1" applyBorder="1" applyAlignment="1">
      <alignment horizontal="center" vertical="center"/>
    </xf>
    <xf numFmtId="10" fontId="34" fillId="30" borderId="1" xfId="1" applyNumberFormat="1" applyFont="1" applyFill="1" applyBorder="1" applyAlignment="1">
      <alignment horizontal="center" vertical="center"/>
    </xf>
    <xf numFmtId="0" fontId="33" fillId="26" borderId="23" xfId="16" applyFont="1" applyFill="1" applyBorder="1" applyAlignment="1">
      <alignment horizontal="center" vertical="center"/>
    </xf>
    <xf numFmtId="0" fontId="33" fillId="26" borderId="4" xfId="16" applyFont="1" applyFill="1" applyBorder="1" applyAlignment="1">
      <alignment horizontal="center" vertical="center"/>
    </xf>
    <xf numFmtId="10" fontId="33" fillId="26" borderId="23" xfId="1" applyNumberFormat="1" applyFont="1" applyFill="1" applyBorder="1" applyAlignment="1">
      <alignment horizontal="center" vertical="center"/>
    </xf>
    <xf numFmtId="10" fontId="33" fillId="26" borderId="4" xfId="1" applyNumberFormat="1" applyFont="1" applyFill="1" applyBorder="1" applyAlignment="1">
      <alignment horizontal="center" vertical="center"/>
    </xf>
    <xf numFmtId="14" fontId="34" fillId="30" borderId="1" xfId="1" applyNumberFormat="1" applyFont="1" applyFill="1" applyBorder="1" applyAlignment="1">
      <alignment horizontal="center" vertical="center"/>
    </xf>
  </cellXfs>
  <cellStyles count="30">
    <cellStyle name="百分比" xfId="1" builtinId="5"/>
    <cellStyle name="百分比 2" xfId="5" xr:uid="{00000000-0005-0000-0000-000033000000}"/>
    <cellStyle name="常规" xfId="0" builtinId="0"/>
    <cellStyle name="常规 10" xfId="11" xr:uid="{00000000-0005-0000-0000-000039000000}"/>
    <cellStyle name="常规 2" xfId="12" xr:uid="{00000000-0005-0000-0000-00003A000000}"/>
    <cellStyle name="常规 2 2" xfId="9" xr:uid="{00000000-0005-0000-0000-000037000000}"/>
    <cellStyle name="常规 2 3" xfId="10" xr:uid="{00000000-0005-0000-0000-000038000000}"/>
    <cellStyle name="常规 2 3 15 6" xfId="13" xr:uid="{00000000-0005-0000-0000-00003B000000}"/>
    <cellStyle name="常规 2 4" xfId="14" xr:uid="{00000000-0005-0000-0000-00003C000000}"/>
    <cellStyle name="常规 3" xfId="15" xr:uid="{00000000-0005-0000-0000-00003D000000}"/>
    <cellStyle name="常规 3 2" xfId="8" xr:uid="{00000000-0005-0000-0000-000036000000}"/>
    <cellStyle name="常规 4" xfId="16" xr:uid="{00000000-0005-0000-0000-00003E000000}"/>
    <cellStyle name="常规 4 17 2" xfId="28" xr:uid="{00000000-0005-0000-0000-00004A000000}"/>
    <cellStyle name="常规 4 18" xfId="29" xr:uid="{00000000-0005-0000-0000-00004B000000}"/>
    <cellStyle name="常规 4 2" xfId="17" xr:uid="{00000000-0005-0000-0000-00003F000000}"/>
    <cellStyle name="常规 4 2 2" xfId="4" xr:uid="{00000000-0005-0000-0000-000032000000}"/>
    <cellStyle name="常规 4 2 2 2" xfId="7" xr:uid="{00000000-0005-0000-0000-000035000000}"/>
    <cellStyle name="常规 4 2 3" xfId="19" xr:uid="{00000000-0005-0000-0000-000041000000}"/>
    <cellStyle name="常规 4 3" xfId="20" xr:uid="{00000000-0005-0000-0000-000042000000}"/>
    <cellStyle name="常规 4 3 2" xfId="21" xr:uid="{00000000-0005-0000-0000-000043000000}"/>
    <cellStyle name="常规 4 3 2 2" xfId="22" xr:uid="{00000000-0005-0000-0000-000044000000}"/>
    <cellStyle name="常规 4 3 3" xfId="23" xr:uid="{00000000-0005-0000-0000-000045000000}"/>
    <cellStyle name="常规 4 4" xfId="3" xr:uid="{00000000-0005-0000-0000-000031000000}"/>
    <cellStyle name="常规 4 4 2" xfId="6" xr:uid="{00000000-0005-0000-0000-000034000000}"/>
    <cellStyle name="常规 4 5" xfId="18" xr:uid="{00000000-0005-0000-0000-000040000000}"/>
    <cellStyle name="常规 4 6" xfId="24" xr:uid="{00000000-0005-0000-0000-000046000000}"/>
    <cellStyle name="常规 48" xfId="25" xr:uid="{00000000-0005-0000-0000-000047000000}"/>
    <cellStyle name="常规 5" xfId="26" xr:uid="{00000000-0005-0000-0000-000048000000}"/>
    <cellStyle name="解释性文本" xfId="2" builtinId="53"/>
    <cellStyle name="样式 2" xfId="27" xr:uid="{00000000-0005-0000-0000-000049000000}"/>
  </cellStyles>
  <dxfs count="32">
    <dxf>
      <font>
        <color rgb="FF9C0006"/>
      </font>
    </dxf>
    <dxf>
      <font>
        <color rgb="FF9C0006"/>
      </font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color rgb="FF9C0006"/>
      </font>
    </dxf>
    <dxf>
      <font>
        <color rgb="FF9C0006"/>
      </font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ADCD6"/>
      <color rgb="FFFFFF99"/>
      <color rgb="FFFDD3F7"/>
      <color rgb="FFF5E3DB"/>
      <color rgb="FFF9E6D7"/>
      <color rgb="FF7C2C2C"/>
      <color rgb="FF6F2727"/>
      <color rgb="FF6E111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184274</xdr:colOff>
      <xdr:row>3</xdr:row>
      <xdr:rowOff>5292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3430" cy="462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230559</xdr:colOff>
      <xdr:row>3</xdr:row>
      <xdr:rowOff>53954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1525" cy="497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464944</xdr:colOff>
      <xdr:row>1</xdr:row>
      <xdr:rowOff>141111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7875" cy="3187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0</xdr:row>
      <xdr:rowOff>0</xdr:rowOff>
    </xdr:from>
    <xdr:to>
      <xdr:col>6</xdr:col>
      <xdr:colOff>718820</xdr:colOff>
      <xdr:row>35</xdr:row>
      <xdr:rowOff>55880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860550" y="0"/>
          <a:ext cx="2849245" cy="6272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249555</xdr:colOff>
      <xdr:row>0</xdr:row>
      <xdr:rowOff>635</xdr:rowOff>
    </xdr:from>
    <xdr:to>
      <xdr:col>27</xdr:col>
      <xdr:colOff>232410</xdr:colOff>
      <xdr:row>34</xdr:row>
      <xdr:rowOff>153035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805275" y="635"/>
          <a:ext cx="3404870" cy="61912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08;&#26399;&#19977;&#36710;&#38388;&#24635;&#25991;&#20214;&#22841;\4.&#29983;&#20135;&#25972;&#21512;\04.&#27974;&#26009;&amp;&#32593;&#29256;\10&#26376;\1.&#32593;&#29256;-&#27974;&#26009;-10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辅助表"/>
      <sheetName val="浆料网版物料搭配"/>
      <sheetName val="浆料网版领用明细"/>
      <sheetName val="浆料损耗原因统计表"/>
      <sheetName val="浆料网版汇总"/>
      <sheetName val="浆料盘点表(2分片)"/>
      <sheetName val="浆料盘点表(3分片)"/>
      <sheetName val="网版盘点表(2分片)"/>
      <sheetName val="浆料(3分片) (2)"/>
      <sheetName val="网版盘点表(3分片)"/>
      <sheetName val="网版更换记录表"/>
      <sheetName val="二号机"/>
      <sheetName val="一号机"/>
      <sheetName val="网版(3分片) (2)"/>
      <sheetName val="网版寿命分析"/>
      <sheetName val="二次上线"/>
      <sheetName val="网版更换记录表 (3)"/>
      <sheetName val="网版更换记录表 (2)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outlinePr summaryBelow="0" summaryRight="0"/>
  </sheetPr>
  <dimension ref="A1:DY14"/>
  <sheetViews>
    <sheetView showGridLines="0" tabSelected="1" zoomScale="80" zoomScaleNormal="80" zoomScaleSheetLayoutView="70" workbookViewId="0">
      <selection activeCell="C17" sqref="C17"/>
    </sheetView>
  </sheetViews>
  <sheetFormatPr defaultColWidth="9" defaultRowHeight="14.15"/>
  <cols>
    <col min="1" max="1" width="8.84375" customWidth="1"/>
    <col min="2" max="2" width="13.61328125" customWidth="1"/>
    <col min="3" max="4" width="10.23046875" customWidth="1"/>
    <col min="5" max="5" width="8.4609375" bestFit="1" customWidth="1"/>
    <col min="6" max="6" width="9.15234375" customWidth="1"/>
    <col min="7" max="7" width="14" customWidth="1"/>
    <col min="8" max="8" width="12" bestFit="1" customWidth="1"/>
    <col min="9" max="9" width="69.3046875" customWidth="1"/>
    <col min="10" max="12" width="9" customWidth="1"/>
    <col min="13" max="13" width="3.921875" customWidth="1"/>
    <col min="14" max="26" width="9" customWidth="1"/>
    <col min="27" max="27" width="25.61328125" customWidth="1"/>
    <col min="28" max="102" width="9" customWidth="1"/>
    <col min="103" max="103" width="4" customWidth="1"/>
  </cols>
  <sheetData>
    <row r="1" spans="1:9" s="362" customFormat="1" ht="44.05" customHeight="1" thickBot="1"/>
    <row r="2" spans="1:9" s="363" customFormat="1" ht="33" customHeight="1">
      <c r="A2" s="368" t="s">
        <v>350</v>
      </c>
      <c r="B2" s="369"/>
      <c r="C2" s="369"/>
      <c r="D2" s="369"/>
      <c r="E2" s="369"/>
      <c r="F2" s="369"/>
      <c r="G2" s="369"/>
      <c r="H2" s="369"/>
      <c r="I2" s="369"/>
    </row>
    <row r="3" spans="1:9" s="364" customFormat="1" ht="33" customHeight="1">
      <c r="A3" s="371" t="s">
        <v>340</v>
      </c>
      <c r="B3" s="370" t="s">
        <v>341</v>
      </c>
      <c r="C3" s="370" t="s">
        <v>342</v>
      </c>
      <c r="D3" s="370"/>
      <c r="E3" s="370"/>
      <c r="F3" s="370" t="s">
        <v>343</v>
      </c>
      <c r="G3" s="370"/>
      <c r="H3" s="370"/>
      <c r="I3" s="370"/>
    </row>
    <row r="4" spans="1:9" s="365" customFormat="1" ht="33" customHeight="1">
      <c r="A4" s="371"/>
      <c r="B4" s="370"/>
      <c r="C4" s="535" t="s">
        <v>344</v>
      </c>
      <c r="D4" s="535" t="s">
        <v>345</v>
      </c>
      <c r="E4" s="535" t="s">
        <v>346</v>
      </c>
      <c r="F4" s="535" t="s">
        <v>347</v>
      </c>
      <c r="G4" s="535" t="s">
        <v>348</v>
      </c>
      <c r="H4" s="535" t="s">
        <v>349</v>
      </c>
      <c r="I4" s="536">
        <v>36536</v>
      </c>
    </row>
    <row r="5" spans="1:9" s="365" customFormat="1" ht="33" customHeight="1">
      <c r="A5" s="543" t="s">
        <v>351</v>
      </c>
      <c r="B5" s="544" t="s">
        <v>354</v>
      </c>
      <c r="C5" s="537" t="s">
        <v>2</v>
      </c>
      <c r="D5" s="538">
        <v>2222</v>
      </c>
      <c r="E5" s="538" t="str">
        <f>IFERROR(D5-C5,"-")</f>
        <v>-</v>
      </c>
      <c r="F5" s="537" t="s">
        <v>2</v>
      </c>
      <c r="G5" s="539">
        <v>1111</v>
      </c>
      <c r="H5" s="538" t="str">
        <f>IFERROR(G5-F5,"-")</f>
        <v>-</v>
      </c>
      <c r="I5" s="540" t="s">
        <v>364</v>
      </c>
    </row>
    <row r="6" spans="1:9" s="365" customFormat="1" ht="33" customHeight="1">
      <c r="A6" s="543"/>
      <c r="B6" s="544" t="s">
        <v>355</v>
      </c>
      <c r="C6" s="538">
        <v>1300</v>
      </c>
      <c r="D6" s="538">
        <v>1500</v>
      </c>
      <c r="E6" s="538">
        <f>IFERROR(D6-C6,"-")</f>
        <v>200</v>
      </c>
      <c r="F6" s="537">
        <v>123</v>
      </c>
      <c r="G6" s="539">
        <v>22</v>
      </c>
      <c r="H6" s="538">
        <f t="shared" ref="H6:H13" si="0">IFERROR(G6-F6,"-")</f>
        <v>-101</v>
      </c>
      <c r="I6" s="540"/>
    </row>
    <row r="7" spans="1:9" s="366" customFormat="1" ht="33" customHeight="1">
      <c r="A7" s="543"/>
      <c r="B7" s="544" t="s">
        <v>356</v>
      </c>
      <c r="C7" s="538">
        <v>1200</v>
      </c>
      <c r="D7" s="538">
        <v>3333</v>
      </c>
      <c r="E7" s="538">
        <f>IFERROR(D7-C7,"-")</f>
        <v>2133</v>
      </c>
      <c r="F7" s="539" t="s">
        <v>365</v>
      </c>
      <c r="G7" s="539" t="s">
        <v>366</v>
      </c>
      <c r="H7" s="538" t="str">
        <f t="shared" si="0"/>
        <v>-</v>
      </c>
      <c r="I7" s="540"/>
    </row>
    <row r="8" spans="1:9" s="365" customFormat="1" ht="33" customHeight="1">
      <c r="A8" s="545" t="s">
        <v>352</v>
      </c>
      <c r="B8" s="546" t="s">
        <v>357</v>
      </c>
      <c r="C8" s="541">
        <v>0.25900000000000001</v>
      </c>
      <c r="D8" s="541">
        <v>0.33</v>
      </c>
      <c r="E8" s="541">
        <f t="shared" ref="E8:E14" si="1">IFERROR(D8-C8,"-")</f>
        <v>7.1000000000000008E-2</v>
      </c>
      <c r="F8" s="542">
        <v>0.01</v>
      </c>
      <c r="G8" s="542">
        <v>0.03</v>
      </c>
      <c r="H8" s="541">
        <f t="shared" si="0"/>
        <v>1.9999999999999997E-2</v>
      </c>
      <c r="I8" s="540"/>
    </row>
    <row r="9" spans="1:9" s="365" customFormat="1" ht="33" customHeight="1">
      <c r="A9" s="543" t="s">
        <v>353</v>
      </c>
      <c r="B9" s="544" t="s">
        <v>358</v>
      </c>
      <c r="C9" s="542">
        <v>0.96</v>
      </c>
      <c r="D9" s="541">
        <v>0.55000000000000004</v>
      </c>
      <c r="E9" s="541">
        <f t="shared" si="1"/>
        <v>-0.40999999999999992</v>
      </c>
      <c r="F9" s="542">
        <v>0.45</v>
      </c>
      <c r="G9" s="542">
        <v>0.44</v>
      </c>
      <c r="H9" s="541">
        <f t="shared" si="0"/>
        <v>-1.0000000000000009E-2</v>
      </c>
      <c r="I9" s="540"/>
    </row>
    <row r="10" spans="1:9" s="365" customFormat="1" ht="33" customHeight="1">
      <c r="A10" s="543"/>
      <c r="B10" s="544" t="s">
        <v>359</v>
      </c>
      <c r="C10" s="542">
        <v>2.6499999999999999E-2</v>
      </c>
      <c r="D10" s="541">
        <v>0.32</v>
      </c>
      <c r="E10" s="541">
        <f>IFERROR(D10-C10,"-")</f>
        <v>0.29349999999999998</v>
      </c>
      <c r="F10" s="542" t="s">
        <v>367</v>
      </c>
      <c r="G10" s="542" t="s">
        <v>368</v>
      </c>
      <c r="H10" s="541" t="str">
        <f t="shared" si="0"/>
        <v>-</v>
      </c>
      <c r="I10" s="540"/>
    </row>
    <row r="11" spans="1:9" s="365" customFormat="1" ht="33" customHeight="1">
      <c r="A11" s="543"/>
      <c r="B11" s="544" t="s">
        <v>360</v>
      </c>
      <c r="C11" s="542">
        <v>3.5000000000000001E-3</v>
      </c>
      <c r="D11" s="541">
        <v>0.99</v>
      </c>
      <c r="E11" s="541">
        <f t="shared" si="1"/>
        <v>0.98650000000000004</v>
      </c>
      <c r="F11" s="542">
        <v>0.33</v>
      </c>
      <c r="G11" s="542">
        <v>0.22</v>
      </c>
      <c r="H11" s="541">
        <f t="shared" si="0"/>
        <v>-0.11000000000000001</v>
      </c>
      <c r="I11" s="540"/>
    </row>
    <row r="12" spans="1:9" s="365" customFormat="1" ht="33" customHeight="1">
      <c r="A12" s="543"/>
      <c r="B12" s="544" t="s">
        <v>361</v>
      </c>
      <c r="C12" s="542" t="s">
        <v>2</v>
      </c>
      <c r="D12" s="541">
        <v>0.11</v>
      </c>
      <c r="E12" s="541" t="str">
        <f t="shared" si="1"/>
        <v>-</v>
      </c>
      <c r="F12" s="542" t="str">
        <f>+C12</f>
        <v>/</v>
      </c>
      <c r="G12" s="542">
        <v>0.77</v>
      </c>
      <c r="H12" s="541" t="str">
        <f t="shared" si="0"/>
        <v>-</v>
      </c>
      <c r="I12" s="540"/>
    </row>
    <row r="13" spans="1:9" s="365" customFormat="1" ht="33" customHeight="1">
      <c r="A13" s="543"/>
      <c r="B13" s="544" t="s">
        <v>362</v>
      </c>
      <c r="C13" s="542">
        <v>0.01</v>
      </c>
      <c r="D13" s="541">
        <v>6.54</v>
      </c>
      <c r="E13" s="541">
        <f>IFERROR(D13-C13,"-")</f>
        <v>6.53</v>
      </c>
      <c r="F13" s="547">
        <v>29221</v>
      </c>
      <c r="G13" s="547">
        <v>32874</v>
      </c>
      <c r="H13" s="541">
        <f>IFERROR(G13-F13,"-")</f>
        <v>3653</v>
      </c>
      <c r="I13" s="540"/>
    </row>
    <row r="14" spans="1:9" s="367" customFormat="1" ht="33" customHeight="1">
      <c r="A14" s="543"/>
      <c r="B14" s="544" t="s">
        <v>363</v>
      </c>
      <c r="C14" s="542" t="s">
        <v>2</v>
      </c>
      <c r="D14" s="541" t="s">
        <v>369</v>
      </c>
      <c r="E14" s="541" t="str">
        <f t="shared" si="1"/>
        <v>-</v>
      </c>
      <c r="F14" s="542" t="str">
        <f>+C14</f>
        <v>/</v>
      </c>
      <c r="G14" s="542">
        <v>0.43</v>
      </c>
      <c r="H14" s="541" t="str">
        <f>IFERROR(G14-F14,"-")</f>
        <v>-</v>
      </c>
      <c r="I14" s="540"/>
    </row>
  </sheetData>
  <mergeCells count="8">
    <mergeCell ref="B3:B4"/>
    <mergeCell ref="A3:A4"/>
    <mergeCell ref="A5:A7"/>
    <mergeCell ref="A9:A14"/>
    <mergeCell ref="I5:I14"/>
    <mergeCell ref="A2:I2"/>
    <mergeCell ref="C3:E3"/>
    <mergeCell ref="F3:I3"/>
  </mergeCells>
  <phoneticPr fontId="56" type="noConversion"/>
  <conditionalFormatting sqref="E5:E9">
    <cfRule type="cellIs" dxfId="31" priority="308" operator="lessThan">
      <formula>0</formula>
    </cfRule>
  </conditionalFormatting>
  <conditionalFormatting sqref="E10:E11 E13">
    <cfRule type="cellIs" dxfId="30" priority="311" operator="greaterThan">
      <formula>0</formula>
    </cfRule>
  </conditionalFormatting>
  <conditionalFormatting sqref="H5:H9">
    <cfRule type="cellIs" dxfId="29" priority="187" operator="lessThan">
      <formula>0</formula>
    </cfRule>
  </conditionalFormatting>
  <conditionalFormatting sqref="H10:H11 H13">
    <cfRule type="cellIs" dxfId="28" priority="190" operator="greaterThan">
      <formula>0</formula>
    </cfRule>
  </conditionalFormatting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67040009765925"/>
    <outlinePr summaryBelow="0"/>
  </sheetPr>
  <dimension ref="A2:XD79"/>
  <sheetViews>
    <sheetView zoomScale="80" zoomScaleNormal="80" workbookViewId="0">
      <pane xSplit="2" ySplit="6" topLeftCell="AT23" activePane="bottomRight" state="frozen"/>
      <selection pane="topRight"/>
      <selection pane="bottomLeft"/>
      <selection pane="bottomRight" activeCell="R107" sqref="R107"/>
    </sheetView>
  </sheetViews>
  <sheetFormatPr defaultColWidth="9" defaultRowHeight="11.6" outlineLevelCol="2"/>
  <cols>
    <col min="1" max="1" width="10.3828125" style="244" customWidth="1"/>
    <col min="2" max="2" width="6.3828125" style="241" customWidth="1"/>
    <col min="3" max="4" width="9.84375" style="241" customWidth="1"/>
    <col min="5" max="5" width="10.15234375" style="241" customWidth="1"/>
    <col min="6" max="6" width="9" style="241"/>
    <col min="7" max="7" width="12.765625" style="241" customWidth="1"/>
    <col min="8" max="8" width="9" style="241"/>
    <col min="9" max="9" width="9" style="241" customWidth="1"/>
    <col min="10" max="10" width="9" style="241" hidden="1" customWidth="1"/>
    <col min="11" max="12" width="9" style="241" customWidth="1"/>
    <col min="13" max="17" width="9" style="241" customWidth="1" outlineLevel="1"/>
    <col min="18" max="21" width="9" style="241" customWidth="1" outlineLevel="2"/>
    <col min="22" max="22" width="9" style="241" customWidth="1"/>
    <col min="23" max="34" width="9" style="241" customWidth="1" outlineLevel="1"/>
    <col min="35" max="35" width="12.61328125" style="241" customWidth="1" outlineLevel="1"/>
    <col min="36" max="41" width="9" style="241" customWidth="1" outlineLevel="1"/>
    <col min="42" max="45" width="9" style="241" customWidth="1"/>
    <col min="46" max="47" width="9" style="241" customWidth="1" outlineLevel="1"/>
    <col min="48" max="49" width="13.84375" style="241" customWidth="1" outlineLevel="1"/>
    <col min="50" max="62" width="9" style="241" customWidth="1"/>
    <col min="63" max="87" width="9" style="241" customWidth="1" outlineLevel="1"/>
    <col min="88" max="88" width="11.765625" style="241" customWidth="1"/>
    <col min="89" max="112" width="9" style="241" customWidth="1"/>
    <col min="113" max="135" width="9.3828125" style="241" customWidth="1"/>
    <col min="136" max="142" width="9" style="241" customWidth="1"/>
    <col min="143" max="145" width="9" style="245" customWidth="1"/>
    <col min="146" max="147" width="9" style="241" customWidth="1"/>
    <col min="148" max="157" width="9" style="241"/>
    <col min="158" max="183" width="9" style="243"/>
    <col min="184" max="611" width="9" style="243" hidden="1" customWidth="1"/>
    <col min="612" max="16384" width="9" style="243"/>
  </cols>
  <sheetData>
    <row r="2" spans="1:157">
      <c r="BK2" s="289"/>
      <c r="BM2" s="312"/>
      <c r="BN2" s="241">
        <v>183</v>
      </c>
      <c r="EK2" s="243"/>
      <c r="EL2" s="243"/>
      <c r="EM2" s="329"/>
      <c r="EN2" s="329"/>
      <c r="EO2" s="329"/>
      <c r="EP2" s="243"/>
      <c r="EQ2" s="243"/>
      <c r="ER2" s="243"/>
      <c r="ES2" s="243"/>
      <c r="ET2" s="243"/>
      <c r="EU2" s="243"/>
      <c r="EV2" s="243"/>
      <c r="EW2" s="243"/>
      <c r="EX2" s="243"/>
      <c r="EY2" s="243"/>
      <c r="EZ2" s="243"/>
      <c r="FA2" s="243"/>
    </row>
    <row r="3" spans="1:157" s="241" customFormat="1">
      <c r="A3" s="422"/>
      <c r="B3" s="423"/>
      <c r="C3" s="246"/>
      <c r="D3" s="246"/>
      <c r="EM3" s="245"/>
      <c r="EN3" s="245"/>
      <c r="EO3" s="245"/>
    </row>
    <row r="4" spans="1:157" s="241" customFormat="1" ht="27" customHeight="1">
      <c r="A4" s="424"/>
      <c r="B4" s="425"/>
      <c r="C4" s="372" t="s">
        <v>150</v>
      </c>
      <c r="D4" s="373"/>
      <c r="E4" s="374"/>
      <c r="F4" s="374"/>
      <c r="G4" s="374"/>
      <c r="H4" s="375" t="s">
        <v>151</v>
      </c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376"/>
      <c r="V4" s="376"/>
      <c r="W4" s="376"/>
      <c r="X4" s="376"/>
      <c r="Y4" s="376"/>
      <c r="Z4" s="376"/>
      <c r="AA4" s="376"/>
      <c r="AB4" s="376"/>
      <c r="AC4" s="376"/>
      <c r="AD4" s="376"/>
      <c r="AE4" s="376"/>
      <c r="AF4" s="376"/>
      <c r="AG4" s="376"/>
      <c r="AH4" s="376"/>
      <c r="AI4" s="376"/>
      <c r="AJ4" s="376"/>
      <c r="AK4" s="376"/>
      <c r="AL4" s="376"/>
      <c r="AM4" s="376"/>
      <c r="AN4" s="376"/>
      <c r="AO4" s="376"/>
      <c r="AP4" s="376"/>
      <c r="AQ4" s="376"/>
      <c r="AR4" s="376"/>
      <c r="AS4" s="376"/>
      <c r="AT4" s="376"/>
      <c r="AU4" s="376"/>
      <c r="AV4" s="376"/>
      <c r="AW4" s="377"/>
      <c r="AX4" s="378" t="s">
        <v>12</v>
      </c>
      <c r="AY4" s="379"/>
      <c r="AZ4" s="379"/>
      <c r="BA4" s="379"/>
      <c r="BB4" s="379"/>
      <c r="BC4" s="379"/>
      <c r="BD4" s="379"/>
      <c r="BE4" s="379"/>
      <c r="BF4" s="379"/>
      <c r="BG4" s="380"/>
      <c r="BH4" s="381"/>
      <c r="BI4" s="290"/>
      <c r="BJ4" s="382" t="s">
        <v>152</v>
      </c>
      <c r="BK4" s="383"/>
      <c r="BL4" s="383"/>
      <c r="BM4" s="383"/>
      <c r="BN4" s="383"/>
      <c r="BO4" s="383"/>
      <c r="BP4" s="383"/>
      <c r="BQ4" s="383"/>
      <c r="BR4" s="383"/>
      <c r="BS4" s="383"/>
      <c r="BT4" s="383"/>
      <c r="BU4" s="383"/>
      <c r="BV4" s="383"/>
      <c r="BW4" s="383"/>
      <c r="BX4" s="383"/>
      <c r="BY4" s="383"/>
      <c r="BZ4" s="383"/>
      <c r="CA4" s="383"/>
      <c r="CB4" s="383"/>
      <c r="CC4" s="383"/>
      <c r="CD4" s="383"/>
      <c r="CE4" s="383"/>
      <c r="CF4" s="383"/>
      <c r="CG4" s="383"/>
      <c r="CH4" s="383"/>
      <c r="CI4" s="383"/>
      <c r="CJ4" s="383"/>
      <c r="CK4" s="383"/>
      <c r="CL4" s="383"/>
      <c r="CM4" s="383"/>
      <c r="CN4" s="383"/>
      <c r="CO4" s="383"/>
      <c r="CP4" s="383"/>
      <c r="CQ4" s="383"/>
      <c r="CR4" s="383"/>
      <c r="CS4" s="383"/>
      <c r="CT4" s="383"/>
      <c r="CU4" s="383"/>
      <c r="CV4" s="383"/>
      <c r="CW4" s="383"/>
      <c r="CX4" s="383"/>
      <c r="CY4" s="383"/>
      <c r="CZ4" s="383"/>
      <c r="DA4" s="383"/>
      <c r="DB4" s="383"/>
      <c r="DC4" s="383"/>
      <c r="DD4" s="383"/>
      <c r="DE4" s="383"/>
      <c r="DF4" s="383"/>
      <c r="DG4" s="383"/>
      <c r="DH4" s="383"/>
      <c r="DI4" s="383"/>
      <c r="DJ4" s="383"/>
      <c r="DK4" s="383"/>
      <c r="DL4" s="383"/>
      <c r="DM4" s="383"/>
      <c r="DN4" s="383"/>
      <c r="DO4" s="383"/>
      <c r="DP4" s="383"/>
      <c r="DQ4" s="383"/>
      <c r="DR4" s="383"/>
      <c r="DS4" s="383"/>
      <c r="DT4" s="383"/>
      <c r="DU4" s="383"/>
      <c r="DV4" s="383"/>
      <c r="DW4" s="383"/>
      <c r="DX4" s="383"/>
      <c r="DY4" s="383"/>
      <c r="DZ4" s="383"/>
      <c r="EA4" s="383"/>
      <c r="EB4" s="383"/>
      <c r="EC4" s="383"/>
      <c r="ED4" s="383"/>
      <c r="EE4" s="383"/>
      <c r="EF4" s="383"/>
      <c r="EG4" s="383"/>
      <c r="EH4" s="384"/>
      <c r="EM4" s="245"/>
      <c r="EN4" s="245"/>
      <c r="EO4" s="245"/>
    </row>
    <row r="5" spans="1:157" s="241" customFormat="1" ht="18.75" customHeight="1">
      <c r="A5" s="395" t="s">
        <v>9</v>
      </c>
      <c r="B5" s="402" t="s">
        <v>153</v>
      </c>
      <c r="C5" s="405" t="s">
        <v>109</v>
      </c>
      <c r="D5" s="405" t="s">
        <v>154</v>
      </c>
      <c r="E5" s="407" t="s">
        <v>155</v>
      </c>
      <c r="F5" s="407" t="s">
        <v>156</v>
      </c>
      <c r="G5" s="409" t="s">
        <v>157</v>
      </c>
      <c r="H5" s="390" t="s">
        <v>13</v>
      </c>
      <c r="I5" s="390" t="s">
        <v>13</v>
      </c>
      <c r="J5" s="390" t="s">
        <v>14</v>
      </c>
      <c r="K5" s="390" t="s">
        <v>15</v>
      </c>
      <c r="L5" s="390" t="s">
        <v>16</v>
      </c>
      <c r="M5" s="385" t="s">
        <v>17</v>
      </c>
      <c r="N5" s="386"/>
      <c r="O5" s="386"/>
      <c r="P5" s="386"/>
      <c r="Q5" s="386"/>
      <c r="R5" s="386"/>
      <c r="S5" s="386"/>
      <c r="T5" s="386"/>
      <c r="U5" s="386"/>
      <c r="V5" s="387" t="s">
        <v>18</v>
      </c>
      <c r="W5" s="387" t="s">
        <v>158</v>
      </c>
      <c r="X5" s="387"/>
      <c r="Y5" s="387"/>
      <c r="Z5" s="387"/>
      <c r="AA5" s="387"/>
      <c r="AB5" s="387"/>
      <c r="AC5" s="387"/>
      <c r="AD5" s="387"/>
      <c r="AE5" s="387"/>
      <c r="AF5" s="387"/>
      <c r="AG5" s="387"/>
      <c r="AH5" s="387"/>
      <c r="AI5" s="387"/>
      <c r="AJ5" s="387"/>
      <c r="AK5" s="387"/>
      <c r="AL5" s="387"/>
      <c r="AM5" s="387"/>
      <c r="AN5" s="387"/>
      <c r="AO5" s="387"/>
      <c r="AP5" s="388" t="s">
        <v>20</v>
      </c>
      <c r="AQ5" s="389"/>
      <c r="AR5" s="390"/>
      <c r="AS5" s="387" t="s">
        <v>21</v>
      </c>
      <c r="AT5" s="412" t="s">
        <v>22</v>
      </c>
      <c r="AU5" s="412" t="s">
        <v>23</v>
      </c>
      <c r="AV5" s="412" t="s">
        <v>24</v>
      </c>
      <c r="AW5" s="412" t="s">
        <v>25</v>
      </c>
      <c r="AX5" s="414" t="s">
        <v>159</v>
      </c>
      <c r="AY5" s="416" t="s">
        <v>13</v>
      </c>
      <c r="AZ5" s="416" t="s">
        <v>14</v>
      </c>
      <c r="BA5" s="416" t="s">
        <v>16</v>
      </c>
      <c r="BB5" s="416" t="s">
        <v>18</v>
      </c>
      <c r="BC5" s="416" t="s">
        <v>20</v>
      </c>
      <c r="BD5" s="416" t="s">
        <v>22</v>
      </c>
      <c r="BE5" s="416" t="s">
        <v>23</v>
      </c>
      <c r="BF5" s="416" t="s">
        <v>24</v>
      </c>
      <c r="BG5" s="416" t="s">
        <v>25</v>
      </c>
      <c r="BH5" s="417" t="s">
        <v>88</v>
      </c>
      <c r="BI5" s="290"/>
      <c r="BJ5" s="391" t="s">
        <v>11</v>
      </c>
      <c r="BK5" s="392"/>
      <c r="BL5" s="392"/>
      <c r="BM5" s="392"/>
      <c r="BN5" s="392"/>
      <c r="BO5" s="392"/>
      <c r="BP5" s="392"/>
      <c r="BQ5" s="392"/>
      <c r="BR5" s="392"/>
      <c r="BS5" s="392"/>
      <c r="BT5" s="392"/>
      <c r="BU5" s="392"/>
      <c r="BV5" s="392"/>
      <c r="BW5" s="392"/>
      <c r="BX5" s="392"/>
      <c r="BY5" s="392"/>
      <c r="BZ5" s="392"/>
      <c r="CA5" s="392"/>
      <c r="CB5" s="392"/>
      <c r="CC5" s="392"/>
      <c r="CD5" s="392"/>
      <c r="CE5" s="392"/>
      <c r="CF5" s="392"/>
      <c r="CG5" s="392"/>
      <c r="CH5" s="392"/>
      <c r="CI5" s="313"/>
      <c r="CJ5" s="393" t="s">
        <v>160</v>
      </c>
      <c r="CK5" s="393"/>
      <c r="CL5" s="393"/>
      <c r="CM5" s="393"/>
      <c r="CN5" s="393"/>
      <c r="CO5" s="393"/>
      <c r="CP5" s="393"/>
      <c r="CQ5" s="393"/>
      <c r="CR5" s="393"/>
      <c r="CS5" s="393"/>
      <c r="CT5" s="393"/>
      <c r="CU5" s="393"/>
      <c r="CV5" s="393"/>
      <c r="CW5" s="393"/>
      <c r="CX5" s="393"/>
      <c r="CY5" s="393"/>
      <c r="CZ5" s="393"/>
      <c r="DA5" s="393"/>
      <c r="DB5" s="393"/>
      <c r="DC5" s="393"/>
      <c r="DD5" s="393"/>
      <c r="DE5" s="393"/>
      <c r="DF5" s="393"/>
      <c r="DG5" s="394"/>
      <c r="DH5" s="391" t="s">
        <v>161</v>
      </c>
      <c r="DI5" s="392"/>
      <c r="DJ5" s="392"/>
      <c r="DK5" s="392"/>
      <c r="DL5" s="392"/>
      <c r="DM5" s="392"/>
      <c r="DN5" s="392"/>
      <c r="DO5" s="392"/>
      <c r="DP5" s="392"/>
      <c r="DQ5" s="392"/>
      <c r="DR5" s="392"/>
      <c r="DS5" s="392"/>
      <c r="DT5" s="392"/>
      <c r="DU5" s="392"/>
      <c r="DV5" s="392"/>
      <c r="DW5" s="392"/>
      <c r="DX5" s="392"/>
      <c r="DY5" s="392"/>
      <c r="DZ5" s="392"/>
      <c r="EA5" s="392"/>
      <c r="EB5" s="392"/>
      <c r="EC5" s="392"/>
      <c r="ED5" s="392"/>
      <c r="EE5" s="392"/>
      <c r="EF5" s="392"/>
      <c r="EG5" s="391" t="s">
        <v>162</v>
      </c>
      <c r="EH5" s="420" t="s">
        <v>163</v>
      </c>
      <c r="EM5" s="245"/>
      <c r="EN5" s="245"/>
      <c r="EO5" s="245"/>
    </row>
    <row r="6" spans="1:157" s="242" customFormat="1" ht="18.75" customHeight="1">
      <c r="A6" s="396"/>
      <c r="B6" s="403"/>
      <c r="C6" s="406"/>
      <c r="D6" s="406"/>
      <c r="E6" s="408"/>
      <c r="F6" s="408"/>
      <c r="G6" s="410"/>
      <c r="H6" s="411"/>
      <c r="I6" s="411"/>
      <c r="J6" s="411"/>
      <c r="K6" s="411"/>
      <c r="L6" s="411"/>
      <c r="M6" s="264" t="s">
        <v>29</v>
      </c>
      <c r="N6" s="264" t="s">
        <v>30</v>
      </c>
      <c r="O6" s="264" t="s">
        <v>31</v>
      </c>
      <c r="P6" s="264" t="s">
        <v>32</v>
      </c>
      <c r="Q6" s="264" t="s">
        <v>33</v>
      </c>
      <c r="R6" s="264" t="s">
        <v>34</v>
      </c>
      <c r="S6" s="264" t="s">
        <v>35</v>
      </c>
      <c r="T6" s="264" t="s">
        <v>36</v>
      </c>
      <c r="U6" s="264" t="s">
        <v>37</v>
      </c>
      <c r="V6" s="408"/>
      <c r="W6" s="264" t="s">
        <v>30</v>
      </c>
      <c r="X6" s="264" t="s">
        <v>32</v>
      </c>
      <c r="Y6" s="264" t="s">
        <v>33</v>
      </c>
      <c r="Z6" s="264" t="s">
        <v>38</v>
      </c>
      <c r="AA6" s="264" t="s">
        <v>39</v>
      </c>
      <c r="AB6" s="264" t="s">
        <v>40</v>
      </c>
      <c r="AC6" s="264" t="s">
        <v>41</v>
      </c>
      <c r="AD6" s="264" t="s">
        <v>42</v>
      </c>
      <c r="AE6" s="264" t="s">
        <v>43</v>
      </c>
      <c r="AF6" s="264" t="s">
        <v>44</v>
      </c>
      <c r="AG6" s="264" t="s">
        <v>45</v>
      </c>
      <c r="AH6" s="264" t="s">
        <v>46</v>
      </c>
      <c r="AI6" s="264" t="s">
        <v>47</v>
      </c>
      <c r="AJ6" s="264" t="s">
        <v>48</v>
      </c>
      <c r="AK6" s="264" t="s">
        <v>49</v>
      </c>
      <c r="AL6" s="264" t="s">
        <v>50</v>
      </c>
      <c r="AM6" s="264" t="s">
        <v>51</v>
      </c>
      <c r="AN6" s="264" t="s">
        <v>52</v>
      </c>
      <c r="AO6" s="264" t="s">
        <v>37</v>
      </c>
      <c r="AP6" s="264" t="s">
        <v>8</v>
      </c>
      <c r="AQ6" s="247" t="s">
        <v>53</v>
      </c>
      <c r="AR6" s="274" t="s">
        <v>54</v>
      </c>
      <c r="AS6" s="408"/>
      <c r="AT6" s="413"/>
      <c r="AU6" s="413"/>
      <c r="AV6" s="413"/>
      <c r="AW6" s="413"/>
      <c r="AX6" s="415"/>
      <c r="AY6" s="408"/>
      <c r="AZ6" s="408"/>
      <c r="BA6" s="408"/>
      <c r="BB6" s="408"/>
      <c r="BC6" s="408"/>
      <c r="BD6" s="408"/>
      <c r="BE6" s="408"/>
      <c r="BF6" s="408"/>
      <c r="BG6" s="408"/>
      <c r="BH6" s="418"/>
      <c r="BI6" s="290"/>
      <c r="BJ6" s="291" t="s">
        <v>164</v>
      </c>
      <c r="BK6" s="292" t="s">
        <v>60</v>
      </c>
      <c r="BL6" s="292" t="s">
        <v>61</v>
      </c>
      <c r="BM6" s="292" t="s">
        <v>62</v>
      </c>
      <c r="BN6" s="292" t="s">
        <v>63</v>
      </c>
      <c r="BO6" s="292" t="s">
        <v>64</v>
      </c>
      <c r="BP6" s="292" t="s">
        <v>65</v>
      </c>
      <c r="BQ6" s="292" t="s">
        <v>66</v>
      </c>
      <c r="BR6" s="292" t="s">
        <v>67</v>
      </c>
      <c r="BS6" s="292" t="s">
        <v>68</v>
      </c>
      <c r="BT6" s="292" t="s">
        <v>69</v>
      </c>
      <c r="BU6" s="292" t="s">
        <v>70</v>
      </c>
      <c r="BV6" s="292" t="s">
        <v>71</v>
      </c>
      <c r="BW6" s="292" t="s">
        <v>72</v>
      </c>
      <c r="BX6" s="292" t="s">
        <v>73</v>
      </c>
      <c r="BY6" s="292" t="s">
        <v>74</v>
      </c>
      <c r="BZ6" s="292" t="s">
        <v>75</v>
      </c>
      <c r="CA6" s="292" t="s">
        <v>76</v>
      </c>
      <c r="CB6" s="292" t="s">
        <v>77</v>
      </c>
      <c r="CC6" s="292" t="s">
        <v>78</v>
      </c>
      <c r="CD6" s="292" t="s">
        <v>79</v>
      </c>
      <c r="CE6" s="292" t="s">
        <v>80</v>
      </c>
      <c r="CF6" s="292" t="s">
        <v>81</v>
      </c>
      <c r="CG6" s="292" t="s">
        <v>82</v>
      </c>
      <c r="CH6" s="292" t="s">
        <v>83</v>
      </c>
      <c r="CI6" s="314" t="s">
        <v>109</v>
      </c>
      <c r="CJ6" s="315" t="s">
        <v>60</v>
      </c>
      <c r="CK6" s="315" t="s">
        <v>61</v>
      </c>
      <c r="CL6" s="315" t="s">
        <v>62</v>
      </c>
      <c r="CM6" s="315" t="s">
        <v>63</v>
      </c>
      <c r="CN6" s="315" t="s">
        <v>64</v>
      </c>
      <c r="CO6" s="315" t="s">
        <v>65</v>
      </c>
      <c r="CP6" s="315" t="s">
        <v>66</v>
      </c>
      <c r="CQ6" s="315" t="s">
        <v>67</v>
      </c>
      <c r="CR6" s="315" t="s">
        <v>68</v>
      </c>
      <c r="CS6" s="315" t="s">
        <v>69</v>
      </c>
      <c r="CT6" s="315" t="s">
        <v>70</v>
      </c>
      <c r="CU6" s="315" t="s">
        <v>71</v>
      </c>
      <c r="CV6" s="315" t="s">
        <v>72</v>
      </c>
      <c r="CW6" s="315" t="s">
        <v>73</v>
      </c>
      <c r="CX6" s="315" t="s">
        <v>74</v>
      </c>
      <c r="CY6" s="315" t="s">
        <v>75</v>
      </c>
      <c r="CZ6" s="315" t="s">
        <v>76</v>
      </c>
      <c r="DA6" s="315" t="s">
        <v>77</v>
      </c>
      <c r="DB6" s="315" t="s">
        <v>78</v>
      </c>
      <c r="DC6" s="315" t="s">
        <v>79</v>
      </c>
      <c r="DD6" s="315" t="s">
        <v>80</v>
      </c>
      <c r="DE6" s="315" t="s">
        <v>81</v>
      </c>
      <c r="DF6" s="315" t="s">
        <v>82</v>
      </c>
      <c r="DG6" s="315" t="s">
        <v>83</v>
      </c>
      <c r="DH6" s="291" t="s">
        <v>164</v>
      </c>
      <c r="DI6" s="315" t="s">
        <v>60</v>
      </c>
      <c r="DJ6" s="315" t="s">
        <v>61</v>
      </c>
      <c r="DK6" s="315" t="s">
        <v>62</v>
      </c>
      <c r="DL6" s="315" t="s">
        <v>63</v>
      </c>
      <c r="DM6" s="315" t="s">
        <v>64</v>
      </c>
      <c r="DN6" s="315" t="s">
        <v>65</v>
      </c>
      <c r="DO6" s="315" t="s">
        <v>66</v>
      </c>
      <c r="DP6" s="315" t="s">
        <v>67</v>
      </c>
      <c r="DQ6" s="315" t="s">
        <v>68</v>
      </c>
      <c r="DR6" s="315" t="s">
        <v>69</v>
      </c>
      <c r="DS6" s="315" t="s">
        <v>70</v>
      </c>
      <c r="DT6" s="315" t="s">
        <v>71</v>
      </c>
      <c r="DU6" s="315" t="s">
        <v>72</v>
      </c>
      <c r="DV6" s="315" t="s">
        <v>73</v>
      </c>
      <c r="DW6" s="315" t="s">
        <v>74</v>
      </c>
      <c r="DX6" s="315" t="s">
        <v>75</v>
      </c>
      <c r="DY6" s="315" t="s">
        <v>76</v>
      </c>
      <c r="DZ6" s="315" t="s">
        <v>77</v>
      </c>
      <c r="EA6" s="315" t="s">
        <v>78</v>
      </c>
      <c r="EB6" s="315" t="s">
        <v>79</v>
      </c>
      <c r="EC6" s="315" t="s">
        <v>80</v>
      </c>
      <c r="ED6" s="315" t="s">
        <v>81</v>
      </c>
      <c r="EE6" s="315" t="s">
        <v>82</v>
      </c>
      <c r="EF6" s="315" t="s">
        <v>83</v>
      </c>
      <c r="EG6" s="419"/>
      <c r="EH6" s="421"/>
      <c r="EM6" s="330"/>
      <c r="EN6" s="330"/>
      <c r="EO6" s="330"/>
    </row>
    <row r="7" spans="1:157" s="242" customFormat="1" ht="15.75" customHeight="1">
      <c r="A7" s="396"/>
      <c r="B7" s="403"/>
      <c r="C7" s="248"/>
      <c r="D7" s="249"/>
      <c r="E7" s="250"/>
      <c r="F7" s="250"/>
      <c r="G7" s="250"/>
      <c r="H7" s="251"/>
      <c r="I7" s="251"/>
      <c r="J7" s="251"/>
      <c r="K7" s="251"/>
      <c r="L7" s="265" t="s">
        <v>90</v>
      </c>
      <c r="M7" s="266"/>
      <c r="N7" s="266"/>
      <c r="O7" s="266"/>
      <c r="P7" s="266"/>
      <c r="Q7" s="266"/>
      <c r="R7" s="266"/>
      <c r="S7" s="266"/>
      <c r="T7" s="266"/>
      <c r="U7" s="266"/>
      <c r="V7" s="273" t="s">
        <v>91</v>
      </c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75"/>
      <c r="AR7" s="275"/>
      <c r="AS7" s="275"/>
      <c r="AT7" s="275" t="s">
        <v>165</v>
      </c>
      <c r="AU7" s="275" t="s">
        <v>92</v>
      </c>
      <c r="AV7" s="275" t="s">
        <v>93</v>
      </c>
      <c r="AW7" s="275" t="s">
        <v>94</v>
      </c>
      <c r="AX7" s="281"/>
      <c r="AY7" s="282"/>
      <c r="AZ7" s="282"/>
      <c r="BA7" s="282"/>
      <c r="BB7" s="282"/>
      <c r="BC7" s="282"/>
      <c r="BD7" s="282"/>
      <c r="BE7" s="282"/>
      <c r="BF7" s="282"/>
      <c r="BG7" s="293"/>
      <c r="BH7" s="294"/>
      <c r="BI7" s="290"/>
      <c r="BJ7" s="295"/>
      <c r="BK7" s="296"/>
      <c r="BL7" s="296"/>
      <c r="BM7" s="296"/>
      <c r="BN7" s="296"/>
      <c r="BO7" s="296"/>
      <c r="BP7" s="296"/>
      <c r="BQ7" s="296"/>
      <c r="BR7" s="296"/>
      <c r="BS7" s="296"/>
      <c r="BT7" s="296"/>
      <c r="BU7" s="296"/>
      <c r="BV7" s="296"/>
      <c r="BW7" s="296"/>
      <c r="BX7" s="296"/>
      <c r="BY7" s="296"/>
      <c r="BZ7" s="296"/>
      <c r="CA7" s="296"/>
      <c r="CB7" s="296"/>
      <c r="CC7" s="296"/>
      <c r="CD7" s="296"/>
      <c r="CE7" s="296"/>
      <c r="CF7" s="296"/>
      <c r="CG7" s="296"/>
      <c r="CH7" s="296"/>
      <c r="CI7" s="296"/>
      <c r="CJ7" s="295"/>
      <c r="CK7" s="295"/>
      <c r="CL7" s="295"/>
      <c r="CM7" s="295"/>
      <c r="CN7" s="295"/>
      <c r="CO7" s="295"/>
      <c r="CP7" s="295"/>
      <c r="CQ7" s="295"/>
      <c r="CR7" s="295"/>
      <c r="CS7" s="295"/>
      <c r="CT7" s="295"/>
      <c r="CU7" s="295"/>
      <c r="CV7" s="295"/>
      <c r="CW7" s="295"/>
      <c r="CX7" s="295"/>
      <c r="CY7" s="295"/>
      <c r="CZ7" s="295"/>
      <c r="DA7" s="295"/>
      <c r="DB7" s="295"/>
      <c r="DC7" s="295"/>
      <c r="DD7" s="295"/>
      <c r="DE7" s="295"/>
      <c r="DF7" s="295"/>
      <c r="DG7" s="295"/>
      <c r="DH7" s="295"/>
      <c r="DI7" s="295"/>
      <c r="DJ7" s="295"/>
      <c r="DK7" s="295"/>
      <c r="DL7" s="295"/>
      <c r="DM7" s="295"/>
      <c r="DN7" s="295"/>
      <c r="DO7" s="295"/>
      <c r="DP7" s="295"/>
      <c r="DQ7" s="295"/>
      <c r="DR7" s="295"/>
      <c r="DS7" s="295"/>
      <c r="DT7" s="295"/>
      <c r="DU7" s="295"/>
      <c r="DV7" s="295"/>
      <c r="DW7" s="295"/>
      <c r="DX7" s="295"/>
      <c r="DY7" s="295"/>
      <c r="DZ7" s="295"/>
      <c r="EA7" s="295"/>
      <c r="EB7" s="295"/>
      <c r="EC7" s="295"/>
      <c r="ED7" s="295"/>
      <c r="EE7" s="295"/>
      <c r="EF7" s="295"/>
      <c r="EG7" s="331"/>
      <c r="EH7" s="332"/>
      <c r="EM7" s="330"/>
      <c r="EN7" s="330"/>
      <c r="EO7" s="330"/>
    </row>
    <row r="8" spans="1:157" s="242" customFormat="1" ht="18.649999999999999" customHeight="1">
      <c r="A8" s="397"/>
      <c r="B8" s="404"/>
      <c r="C8" s="252"/>
      <c r="D8" s="253"/>
      <c r="E8" s="254"/>
      <c r="F8" s="254"/>
      <c r="G8" s="254"/>
      <c r="H8" s="255"/>
      <c r="I8" s="255"/>
      <c r="J8" s="255"/>
      <c r="K8" s="255"/>
      <c r="L8" s="255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76"/>
      <c r="AR8" s="267"/>
      <c r="AS8" s="267"/>
      <c r="AT8" s="277"/>
      <c r="AU8" s="277"/>
      <c r="AV8" s="277"/>
      <c r="AW8" s="277"/>
      <c r="AX8" s="283"/>
      <c r="AY8" s="284"/>
      <c r="AZ8" s="284"/>
      <c r="BA8" s="284"/>
      <c r="BB8" s="284"/>
      <c r="BC8" s="284"/>
      <c r="BD8" s="284"/>
      <c r="BE8" s="284"/>
      <c r="BF8" s="284"/>
      <c r="BG8" s="297"/>
      <c r="BH8" s="298"/>
      <c r="BI8" s="290"/>
      <c r="BJ8" s="299"/>
      <c r="BK8" s="300"/>
      <c r="BL8" s="300"/>
      <c r="BM8" s="300"/>
      <c r="BN8" s="300"/>
      <c r="BO8" s="300"/>
      <c r="BP8" s="300"/>
      <c r="BQ8" s="300"/>
      <c r="BR8" s="300"/>
      <c r="BS8" s="300"/>
      <c r="BT8" s="300"/>
      <c r="BU8" s="300"/>
      <c r="BV8" s="300"/>
      <c r="BW8" s="300"/>
      <c r="BX8" s="300"/>
      <c r="BY8" s="300"/>
      <c r="BZ8" s="300"/>
      <c r="CA8" s="300"/>
      <c r="CB8" s="300"/>
      <c r="CC8" s="300"/>
      <c r="CD8" s="300"/>
      <c r="CE8" s="300"/>
      <c r="CF8" s="300"/>
      <c r="CG8" s="300"/>
      <c r="CH8" s="300"/>
      <c r="CI8" s="300"/>
      <c r="CJ8" s="299"/>
      <c r="CK8" s="299"/>
      <c r="CL8" s="299"/>
      <c r="CM8" s="299"/>
      <c r="CN8" s="299"/>
      <c r="CO8" s="299"/>
      <c r="CP8" s="299"/>
      <c r="CQ8" s="299"/>
      <c r="CR8" s="299"/>
      <c r="CS8" s="299"/>
      <c r="CT8" s="299"/>
      <c r="CU8" s="299"/>
      <c r="CV8" s="299"/>
      <c r="CW8" s="299"/>
      <c r="CX8" s="299"/>
      <c r="CY8" s="299"/>
      <c r="CZ8" s="299"/>
      <c r="DA8" s="299"/>
      <c r="DB8" s="299"/>
      <c r="DC8" s="299"/>
      <c r="DD8" s="299"/>
      <c r="DE8" s="299"/>
      <c r="DF8" s="299"/>
      <c r="DG8" s="299"/>
      <c r="DH8" s="299"/>
      <c r="DI8" s="299"/>
      <c r="DJ8" s="299"/>
      <c r="DK8" s="299"/>
      <c r="DL8" s="299"/>
      <c r="DM8" s="299"/>
      <c r="DN8" s="299"/>
      <c r="DO8" s="299"/>
      <c r="DP8" s="299"/>
      <c r="DQ8" s="299"/>
      <c r="DR8" s="299"/>
      <c r="DS8" s="299"/>
      <c r="DT8" s="299"/>
      <c r="DU8" s="299"/>
      <c r="DV8" s="299"/>
      <c r="DW8" s="299"/>
      <c r="DX8" s="299"/>
      <c r="DY8" s="299"/>
      <c r="DZ8" s="299"/>
      <c r="EA8" s="299"/>
      <c r="EB8" s="299"/>
      <c r="EC8" s="299"/>
      <c r="ED8" s="299"/>
      <c r="EE8" s="299"/>
      <c r="EF8" s="299"/>
      <c r="EG8" s="299"/>
      <c r="EH8" s="333"/>
      <c r="EI8" s="334" t="s">
        <v>166</v>
      </c>
      <c r="EJ8" s="242" t="s">
        <v>167</v>
      </c>
      <c r="EK8" s="334" t="s">
        <v>8</v>
      </c>
      <c r="EL8" s="242" t="s">
        <v>13</v>
      </c>
      <c r="EM8" s="330" t="s">
        <v>15</v>
      </c>
      <c r="EN8" s="330" t="s">
        <v>21</v>
      </c>
      <c r="EO8" s="338" t="s">
        <v>168</v>
      </c>
      <c r="EP8" s="334" t="s">
        <v>56</v>
      </c>
      <c r="EQ8" s="334" t="s">
        <v>7</v>
      </c>
    </row>
    <row r="9" spans="1:157" s="241" customFormat="1" ht="18.649999999999999" customHeight="1">
      <c r="A9" s="398" t="s">
        <v>169</v>
      </c>
      <c r="B9" s="256" t="s">
        <v>118</v>
      </c>
      <c r="C9" s="257">
        <f>SUM(D9:G9)</f>
        <v>7439246</v>
      </c>
      <c r="D9" s="258">
        <v>5782</v>
      </c>
      <c r="E9" s="258">
        <v>1736168</v>
      </c>
      <c r="F9" s="258"/>
      <c r="G9" s="258">
        <v>5697296</v>
      </c>
      <c r="H9" s="259">
        <f t="shared" ref="H9:H36" si="0">+I9+J9</f>
        <v>773588</v>
      </c>
      <c r="I9" s="268">
        <v>773588</v>
      </c>
      <c r="J9" s="269"/>
      <c r="K9" s="259">
        <f>+L9+V9+AP9</f>
        <v>18279</v>
      </c>
      <c r="L9" s="259">
        <f t="shared" ref="L9:L39" si="1">SUM(M9:U9)</f>
        <v>2912</v>
      </c>
      <c r="M9" s="269">
        <v>790</v>
      </c>
      <c r="N9" s="269">
        <v>296</v>
      </c>
      <c r="O9" s="269">
        <v>726</v>
      </c>
      <c r="P9" s="269">
        <v>49</v>
      </c>
      <c r="Q9" s="269">
        <v>586</v>
      </c>
      <c r="R9" s="269">
        <v>268</v>
      </c>
      <c r="S9" s="269">
        <v>197</v>
      </c>
      <c r="T9" s="269">
        <v>0</v>
      </c>
      <c r="U9" s="269">
        <v>0</v>
      </c>
      <c r="V9" s="259">
        <f>SUM(W9:AO9)</f>
        <v>14667</v>
      </c>
      <c r="W9" s="269">
        <v>2740</v>
      </c>
      <c r="X9" s="269">
        <v>99</v>
      </c>
      <c r="Y9" s="269">
        <v>386</v>
      </c>
      <c r="Z9" s="269">
        <v>91</v>
      </c>
      <c r="AA9" s="269">
        <v>1530</v>
      </c>
      <c r="AB9" s="269">
        <v>3553</v>
      </c>
      <c r="AC9" s="269">
        <v>1070</v>
      </c>
      <c r="AD9" s="269">
        <v>400</v>
      </c>
      <c r="AE9" s="269">
        <v>654</v>
      </c>
      <c r="AF9" s="269">
        <v>1324</v>
      </c>
      <c r="AG9" s="269">
        <v>0</v>
      </c>
      <c r="AH9" s="269">
        <v>0</v>
      </c>
      <c r="AI9" s="269">
        <v>0</v>
      </c>
      <c r="AJ9" s="269">
        <v>404</v>
      </c>
      <c r="AK9" s="269">
        <v>1130</v>
      </c>
      <c r="AL9" s="269">
        <v>64</v>
      </c>
      <c r="AM9" s="269">
        <v>22</v>
      </c>
      <c r="AN9" s="269">
        <v>1200</v>
      </c>
      <c r="AO9" s="269">
        <v>0</v>
      </c>
      <c r="AP9" s="259">
        <f>+AQ9+AR9</f>
        <v>700</v>
      </c>
      <c r="AQ9" s="269">
        <v>383</v>
      </c>
      <c r="AR9" s="269">
        <v>317</v>
      </c>
      <c r="AS9" s="259">
        <f>SUM(AT9:AW9)</f>
        <v>2309</v>
      </c>
      <c r="AT9" s="269">
        <v>1717</v>
      </c>
      <c r="AU9" s="269">
        <v>102</v>
      </c>
      <c r="AV9" s="278">
        <v>0</v>
      </c>
      <c r="AW9" s="272">
        <v>490</v>
      </c>
      <c r="AX9" s="285">
        <f>SUM(AY9:BG9)</f>
        <v>1395000</v>
      </c>
      <c r="AY9" s="286">
        <v>1308600</v>
      </c>
      <c r="AZ9" s="286"/>
      <c r="BA9" s="286">
        <v>43200</v>
      </c>
      <c r="BB9" s="286"/>
      <c r="BC9" s="286"/>
      <c r="BD9" s="286">
        <v>43200</v>
      </c>
      <c r="BE9" s="286"/>
      <c r="BF9" s="286"/>
      <c r="BG9" s="301"/>
      <c r="BH9" s="302"/>
      <c r="BI9" s="290"/>
      <c r="BJ9" s="303">
        <f>SUM(BK9:CH9)</f>
        <v>794176</v>
      </c>
      <c r="BK9" s="304">
        <v>5053</v>
      </c>
      <c r="BL9" s="304">
        <v>0</v>
      </c>
      <c r="BM9" s="304">
        <v>28692</v>
      </c>
      <c r="BN9" s="304">
        <v>6781</v>
      </c>
      <c r="BO9" s="304">
        <v>0</v>
      </c>
      <c r="BP9" s="304">
        <v>0</v>
      </c>
      <c r="BQ9" s="304">
        <v>41134</v>
      </c>
      <c r="BR9" s="304">
        <v>43241</v>
      </c>
      <c r="BS9" s="304">
        <v>45662</v>
      </c>
      <c r="BT9" s="304">
        <v>48793</v>
      </c>
      <c r="BU9" s="304">
        <v>46500</v>
      </c>
      <c r="BV9" s="304">
        <v>42577</v>
      </c>
      <c r="BW9" s="304">
        <v>42043</v>
      </c>
      <c r="BX9" s="304">
        <v>43968</v>
      </c>
      <c r="BY9" s="304">
        <v>45776</v>
      </c>
      <c r="BZ9" s="304">
        <v>39233</v>
      </c>
      <c r="CA9" s="304">
        <v>40501</v>
      </c>
      <c r="CB9" s="304">
        <v>45274</v>
      </c>
      <c r="CC9" s="304">
        <v>45539</v>
      </c>
      <c r="CD9" s="304">
        <v>44898</v>
      </c>
      <c r="CE9" s="304">
        <v>39092</v>
      </c>
      <c r="CF9" s="304">
        <v>38025</v>
      </c>
      <c r="CG9" s="304">
        <v>33530</v>
      </c>
      <c r="CH9" s="262">
        <v>27864</v>
      </c>
      <c r="CI9" s="303">
        <f>SUM(CJ9:DG9)</f>
        <v>680754</v>
      </c>
      <c r="CJ9" s="304"/>
      <c r="CK9" s="304"/>
      <c r="CL9" s="304">
        <v>29306</v>
      </c>
      <c r="CM9" s="304">
        <v>11287</v>
      </c>
      <c r="CN9" s="304"/>
      <c r="CO9" s="304"/>
      <c r="CP9" s="304">
        <v>40958</v>
      </c>
      <c r="CQ9" s="304">
        <v>32845</v>
      </c>
      <c r="CR9" s="304">
        <v>37815</v>
      </c>
      <c r="CS9" s="262">
        <v>44045</v>
      </c>
      <c r="CT9" s="262">
        <v>41216</v>
      </c>
      <c r="CU9" s="262">
        <v>39563</v>
      </c>
      <c r="CV9" s="262">
        <v>36047</v>
      </c>
      <c r="CW9" s="262">
        <v>31251</v>
      </c>
      <c r="CX9" s="262">
        <v>31318</v>
      </c>
      <c r="CY9" s="262">
        <v>28237</v>
      </c>
      <c r="CZ9" s="262">
        <v>36860</v>
      </c>
      <c r="DA9" s="321">
        <v>42541</v>
      </c>
      <c r="DB9" s="262">
        <v>41053</v>
      </c>
      <c r="DC9" s="262">
        <v>43090</v>
      </c>
      <c r="DD9" s="262">
        <v>32729</v>
      </c>
      <c r="DE9" s="262">
        <v>33946</v>
      </c>
      <c r="DF9" s="262">
        <v>31098</v>
      </c>
      <c r="DG9" s="262">
        <v>15549</v>
      </c>
      <c r="DH9" s="322">
        <f>IFERROR(SUMPRODUCT(CJ9:DG9,DI9:EF9)/SUM(CJ9:DG9),"0")</f>
        <v>0.258629531279648</v>
      </c>
      <c r="DI9" s="324">
        <v>0</v>
      </c>
      <c r="DJ9" s="324">
        <v>0</v>
      </c>
      <c r="DK9" s="324">
        <v>0.25869579191483999</v>
      </c>
      <c r="DL9" s="325">
        <v>0.25816761477806399</v>
      </c>
      <c r="DM9" s="325">
        <v>0</v>
      </c>
      <c r="DN9" s="324">
        <v>0</v>
      </c>
      <c r="DO9" s="324">
        <v>0.25918718167391003</v>
      </c>
      <c r="DP9" s="324">
        <v>0.257977235354103</v>
      </c>
      <c r="DQ9" s="324">
        <v>0.25795875895468001</v>
      </c>
      <c r="DR9" s="324">
        <v>0.258052606561471</v>
      </c>
      <c r="DS9" s="324">
        <v>0.25832176555221198</v>
      </c>
      <c r="DT9" s="324">
        <v>0.25811844195407202</v>
      </c>
      <c r="DU9" s="324">
        <v>0.25756048965550998</v>
      </c>
      <c r="DV9" s="324">
        <v>0.25749794742568199</v>
      </c>
      <c r="DW9" s="324">
        <v>0.25767594134363597</v>
      </c>
      <c r="DX9" s="324">
        <v>0.25721556827516501</v>
      </c>
      <c r="DY9" s="324">
        <v>0.259330004069452</v>
      </c>
      <c r="DZ9" s="324">
        <v>0.26000502583305901</v>
      </c>
      <c r="EA9" s="324">
        <v>0.259190583928536</v>
      </c>
      <c r="EB9" s="324">
        <v>0.25964758180095798</v>
      </c>
      <c r="EC9" s="324">
        <v>0.25933156365914001</v>
      </c>
      <c r="ED9" s="324">
        <v>0.25907930436575699</v>
      </c>
      <c r="EE9" s="324">
        <v>0.25964892253521099</v>
      </c>
      <c r="EF9" s="324">
        <v>0.25914698147790899</v>
      </c>
      <c r="EG9" s="335"/>
      <c r="EH9" s="306">
        <v>815000</v>
      </c>
      <c r="EI9" s="241">
        <f>+工序盘点数据!AF9</f>
        <v>10818</v>
      </c>
      <c r="EJ9" s="241">
        <f t="shared" ref="EJ9:EJ40" si="2">+H9+K9+AS9</f>
        <v>794176</v>
      </c>
      <c r="EK9" s="241">
        <f>+EJ9+EI9</f>
        <v>804994</v>
      </c>
      <c r="EL9" s="245">
        <f t="shared" ref="EL9:EL40" si="3">+H9/EK9</f>
        <v>0.96098604461648196</v>
      </c>
      <c r="EM9" s="245">
        <f t="shared" ref="EM9:EM40" si="4">+K9/EK9</f>
        <v>2.2707001542868602E-2</v>
      </c>
      <c r="EN9" s="245">
        <f t="shared" ref="EN9:EN40" si="5">+AS9/EK9</f>
        <v>2.86834436033064E-3</v>
      </c>
      <c r="EO9" s="245">
        <f>+EI9/EK9</f>
        <v>1.3438609480319099E-2</v>
      </c>
      <c r="EP9" s="241">
        <f>+工序盘点数据!BH9</f>
        <v>20849</v>
      </c>
      <c r="EQ9" s="245">
        <f>+EP9/(EK9+EP9)</f>
        <v>2.5245718617218998E-2</v>
      </c>
    </row>
    <row r="10" spans="1:157" s="241" customFormat="1" ht="22.5" customHeight="1">
      <c r="A10" s="399"/>
      <c r="B10" s="260" t="s">
        <v>119</v>
      </c>
      <c r="C10" s="257">
        <f t="shared" ref="C10:C71" si="6">SUM(D10:G10)</f>
        <v>8290306</v>
      </c>
      <c r="D10" s="261">
        <v>1255</v>
      </c>
      <c r="E10" s="261">
        <v>1754755</v>
      </c>
      <c r="F10" s="261"/>
      <c r="G10" s="261">
        <v>6534296</v>
      </c>
      <c r="H10" s="259">
        <f t="shared" si="0"/>
        <v>834055</v>
      </c>
      <c r="I10" s="268">
        <v>834055</v>
      </c>
      <c r="J10" s="270"/>
      <c r="K10" s="259">
        <f t="shared" ref="K10:K70" si="7">+L10+V10+AP10</f>
        <v>15914</v>
      </c>
      <c r="L10" s="259">
        <f t="shared" si="1"/>
        <v>1844</v>
      </c>
      <c r="M10" s="269">
        <v>318</v>
      </c>
      <c r="N10" s="269">
        <v>175</v>
      </c>
      <c r="O10" s="269">
        <v>623</v>
      </c>
      <c r="P10" s="269">
        <v>53</v>
      </c>
      <c r="Q10" s="269">
        <v>376</v>
      </c>
      <c r="R10" s="269">
        <v>83</v>
      </c>
      <c r="S10" s="269">
        <v>216</v>
      </c>
      <c r="T10" s="269">
        <v>0</v>
      </c>
      <c r="U10" s="269">
        <v>0</v>
      </c>
      <c r="V10" s="259">
        <f t="shared" ref="V10:V70" si="8">SUM(W10:AO10)</f>
        <v>13486</v>
      </c>
      <c r="W10" s="269">
        <v>2343</v>
      </c>
      <c r="X10" s="269">
        <v>45</v>
      </c>
      <c r="Y10" s="269">
        <v>278</v>
      </c>
      <c r="Z10" s="269">
        <v>5</v>
      </c>
      <c r="AA10" s="269">
        <v>1133</v>
      </c>
      <c r="AB10" s="269">
        <v>2759</v>
      </c>
      <c r="AC10" s="269">
        <v>1213</v>
      </c>
      <c r="AD10" s="269">
        <v>349</v>
      </c>
      <c r="AE10" s="269">
        <v>618</v>
      </c>
      <c r="AF10" s="269">
        <v>1765</v>
      </c>
      <c r="AG10" s="269">
        <v>0</v>
      </c>
      <c r="AH10" s="269">
        <v>0</v>
      </c>
      <c r="AI10" s="269">
        <v>0</v>
      </c>
      <c r="AJ10" s="269">
        <v>406</v>
      </c>
      <c r="AK10" s="269">
        <v>1097</v>
      </c>
      <c r="AL10" s="269">
        <v>0</v>
      </c>
      <c r="AM10" s="269">
        <v>0</v>
      </c>
      <c r="AN10" s="269">
        <v>1475</v>
      </c>
      <c r="AO10" s="269">
        <v>0</v>
      </c>
      <c r="AP10" s="259">
        <f t="shared" ref="AP10:AP71" si="9">+AQ10+AR10</f>
        <v>584</v>
      </c>
      <c r="AQ10" s="271">
        <v>354</v>
      </c>
      <c r="AR10" s="269">
        <v>230</v>
      </c>
      <c r="AS10" s="259">
        <f t="shared" ref="AS10:AS70" si="10">SUM(AT10:AW10)</f>
        <v>2673</v>
      </c>
      <c r="AT10" s="270">
        <v>2232</v>
      </c>
      <c r="AU10" s="270">
        <v>91</v>
      </c>
      <c r="AV10" s="278">
        <v>0</v>
      </c>
      <c r="AW10" s="272">
        <v>350</v>
      </c>
      <c r="AX10" s="287">
        <f t="shared" ref="AX10:AX70" si="11">SUM(AY10:BG10)</f>
        <v>0</v>
      </c>
      <c r="AY10" s="271"/>
      <c r="AZ10" s="271"/>
      <c r="BA10" s="271"/>
      <c r="BB10" s="271"/>
      <c r="BC10" s="271"/>
      <c r="BD10" s="271"/>
      <c r="BE10" s="271"/>
      <c r="BF10" s="271"/>
      <c r="BG10" s="305"/>
      <c r="BH10" s="306"/>
      <c r="BI10" s="290"/>
      <c r="BJ10" s="303">
        <f t="shared" ref="BJ10:BJ40" si="12">SUM(BK10:CH10)</f>
        <v>852642</v>
      </c>
      <c r="BK10" s="307">
        <v>36960</v>
      </c>
      <c r="BL10" s="307"/>
      <c r="BM10" s="307">
        <v>33230</v>
      </c>
      <c r="BN10" s="307">
        <v>38450</v>
      </c>
      <c r="BO10" s="307"/>
      <c r="BP10" s="307"/>
      <c r="BQ10" s="307">
        <v>43087</v>
      </c>
      <c r="BR10" s="307">
        <v>41834</v>
      </c>
      <c r="BS10" s="307">
        <v>46160</v>
      </c>
      <c r="BT10" s="307">
        <v>47410</v>
      </c>
      <c r="BU10" s="307">
        <v>43656</v>
      </c>
      <c r="BV10" s="307">
        <v>44701</v>
      </c>
      <c r="BW10" s="307">
        <v>45306</v>
      </c>
      <c r="BX10" s="307">
        <v>43354</v>
      </c>
      <c r="BY10" s="307">
        <v>46279</v>
      </c>
      <c r="BZ10" s="307">
        <v>39994</v>
      </c>
      <c r="CA10" s="307">
        <v>43729</v>
      </c>
      <c r="CB10" s="307">
        <v>44859</v>
      </c>
      <c r="CC10" s="307">
        <v>43970</v>
      </c>
      <c r="CD10" s="307">
        <v>43435</v>
      </c>
      <c r="CE10" s="307">
        <v>36598</v>
      </c>
      <c r="CF10" s="307">
        <v>44521</v>
      </c>
      <c r="CG10" s="307">
        <v>40285</v>
      </c>
      <c r="CH10" s="261">
        <v>4824</v>
      </c>
      <c r="CI10" s="303">
        <f t="shared" ref="CI10:CI41" si="13">SUM(CJ10:DG10)</f>
        <v>682730</v>
      </c>
      <c r="CJ10" s="307">
        <v>25826</v>
      </c>
      <c r="CK10" s="307"/>
      <c r="CL10" s="307"/>
      <c r="CM10" s="307">
        <v>37797</v>
      </c>
      <c r="CN10" s="307"/>
      <c r="CO10" s="307"/>
      <c r="CP10" s="307">
        <v>36368</v>
      </c>
      <c r="CQ10" s="307">
        <v>38437</v>
      </c>
      <c r="CR10" s="307">
        <v>41218</v>
      </c>
      <c r="CS10" s="261">
        <v>44037</v>
      </c>
      <c r="CT10" s="261">
        <v>40953</v>
      </c>
      <c r="CU10" s="261">
        <v>40042</v>
      </c>
      <c r="CV10" s="261">
        <v>32791</v>
      </c>
      <c r="CW10" s="261">
        <v>33859</v>
      </c>
      <c r="CX10" s="261">
        <v>30849</v>
      </c>
      <c r="CY10" s="261">
        <v>34429</v>
      </c>
      <c r="CZ10" s="261">
        <v>36886</v>
      </c>
      <c r="DA10" s="323">
        <v>37882</v>
      </c>
      <c r="DB10" s="261">
        <v>35690</v>
      </c>
      <c r="DC10" s="261">
        <v>33903</v>
      </c>
      <c r="DD10" s="261">
        <v>31207</v>
      </c>
      <c r="DE10" s="261">
        <v>37403</v>
      </c>
      <c r="DF10" s="261">
        <v>24227</v>
      </c>
      <c r="DG10" s="261">
        <v>8926</v>
      </c>
      <c r="DH10" s="322">
        <f t="shared" ref="DH10:DH67" si="14">IFERROR(SUMPRODUCT(CJ10:DG10,DI10:EF10)/SUM(CJ10:DG10),"0")</f>
        <v>0.258398435331603</v>
      </c>
      <c r="DI10" s="325">
        <v>0.258623876763938</v>
      </c>
      <c r="DJ10" s="325">
        <v>0</v>
      </c>
      <c r="DK10" s="325">
        <v>0</v>
      </c>
      <c r="DL10" s="325">
        <v>0.25778687276768097</v>
      </c>
      <c r="DM10" s="325">
        <v>0</v>
      </c>
      <c r="DN10" s="325">
        <v>0</v>
      </c>
      <c r="DO10" s="325">
        <v>0.25933458416740002</v>
      </c>
      <c r="DP10" s="325">
        <v>0.25801803558272701</v>
      </c>
      <c r="DQ10" s="325">
        <v>0.25772368188655398</v>
      </c>
      <c r="DR10" s="325">
        <v>0.257690421494222</v>
      </c>
      <c r="DS10" s="325">
        <v>0.25792950628024902</v>
      </c>
      <c r="DT10" s="325">
        <v>0.25758453214125099</v>
      </c>
      <c r="DU10" s="325">
        <v>0.257274674038172</v>
      </c>
      <c r="DV10" s="325">
        <v>0.25766058727973301</v>
      </c>
      <c r="DW10" s="325">
        <v>0.25737841364250502</v>
      </c>
      <c r="DX10" s="325">
        <v>0.25792157123355303</v>
      </c>
      <c r="DY10" s="325">
        <v>0.25888306836862501</v>
      </c>
      <c r="DZ10" s="325">
        <v>0.25975187436945302</v>
      </c>
      <c r="EA10" s="325">
        <v>0.259254239955169</v>
      </c>
      <c r="EB10" s="325">
        <v>0.25918372223151498</v>
      </c>
      <c r="EC10" s="325">
        <v>0.25978583525065202</v>
      </c>
      <c r="ED10" s="325">
        <v>0.25910546237392001</v>
      </c>
      <c r="EE10" s="325">
        <v>0.25905461542906699</v>
      </c>
      <c r="EF10" s="325">
        <v>0.25911736421689402</v>
      </c>
      <c r="EG10" s="336"/>
      <c r="EH10" s="306">
        <v>815000</v>
      </c>
      <c r="EI10" s="241">
        <f>+工序盘点数据!AF10</f>
        <v>11241</v>
      </c>
      <c r="EJ10" s="241">
        <f t="shared" si="2"/>
        <v>852642</v>
      </c>
      <c r="EK10" s="241">
        <f t="shared" ref="EK10:EK70" si="15">+EJ10+EI10</f>
        <v>863883</v>
      </c>
      <c r="EL10" s="245">
        <f t="shared" si="3"/>
        <v>0.96547217620904702</v>
      </c>
      <c r="EM10" s="245">
        <f t="shared" si="4"/>
        <v>1.84214760563641E-2</v>
      </c>
      <c r="EN10" s="245">
        <f t="shared" si="5"/>
        <v>3.0941690020523599E-3</v>
      </c>
      <c r="EO10" s="245">
        <f t="shared" ref="EO10:EO70" si="16">+EI10/EK10</f>
        <v>1.3012178732536701E-2</v>
      </c>
      <c r="EP10" s="241">
        <f>+工序盘点数据!BH10</f>
        <v>14769</v>
      </c>
      <c r="EQ10" s="245">
        <f t="shared" ref="EQ10:EQ70" si="17">+EP10/(EK10+EP10)</f>
        <v>1.6808702421436499E-2</v>
      </c>
    </row>
    <row r="11" spans="1:157" s="241" customFormat="1" ht="22.5" customHeight="1">
      <c r="A11" s="400" t="s">
        <v>170</v>
      </c>
      <c r="B11" s="260" t="s">
        <v>118</v>
      </c>
      <c r="C11" s="257">
        <f t="shared" si="6"/>
        <v>7494219</v>
      </c>
      <c r="D11" s="258">
        <v>1520</v>
      </c>
      <c r="E11" s="258">
        <v>1771625</v>
      </c>
      <c r="F11" s="258"/>
      <c r="G11" s="258">
        <v>5721074</v>
      </c>
      <c r="H11" s="259">
        <f t="shared" si="0"/>
        <v>830123</v>
      </c>
      <c r="I11" s="268">
        <v>830123</v>
      </c>
      <c r="J11" s="271"/>
      <c r="K11" s="259">
        <f t="shared" si="7"/>
        <v>13893</v>
      </c>
      <c r="L11" s="259">
        <f t="shared" si="1"/>
        <v>2527</v>
      </c>
      <c r="M11" s="269">
        <v>503</v>
      </c>
      <c r="N11" s="269">
        <v>435</v>
      </c>
      <c r="O11" s="269">
        <v>541</v>
      </c>
      <c r="P11" s="269">
        <v>76</v>
      </c>
      <c r="Q11" s="269">
        <v>576</v>
      </c>
      <c r="R11" s="269">
        <v>209</v>
      </c>
      <c r="S11" s="269">
        <v>187</v>
      </c>
      <c r="T11" s="269">
        <v>0</v>
      </c>
      <c r="U11" s="269">
        <v>0</v>
      </c>
      <c r="V11" s="259">
        <f t="shared" si="8"/>
        <v>10855</v>
      </c>
      <c r="W11" s="269">
        <v>2364</v>
      </c>
      <c r="X11" s="269">
        <v>548</v>
      </c>
      <c r="Y11" s="269">
        <v>209</v>
      </c>
      <c r="Z11" s="269">
        <v>28</v>
      </c>
      <c r="AA11" s="269">
        <v>650</v>
      </c>
      <c r="AB11" s="269">
        <v>2417</v>
      </c>
      <c r="AC11" s="269">
        <v>738</v>
      </c>
      <c r="AD11" s="269">
        <v>165</v>
      </c>
      <c r="AE11" s="269">
        <v>1146</v>
      </c>
      <c r="AF11" s="269">
        <v>298</v>
      </c>
      <c r="AG11" s="269">
        <v>0</v>
      </c>
      <c r="AH11" s="269">
        <v>0</v>
      </c>
      <c r="AI11" s="269">
        <v>0</v>
      </c>
      <c r="AJ11" s="269">
        <v>364</v>
      </c>
      <c r="AK11" s="269">
        <v>640</v>
      </c>
      <c r="AL11" s="269">
        <v>20</v>
      </c>
      <c r="AM11" s="269">
        <v>41</v>
      </c>
      <c r="AN11" s="269">
        <v>1227</v>
      </c>
      <c r="AO11" s="269">
        <v>0</v>
      </c>
      <c r="AP11" s="259">
        <f t="shared" si="9"/>
        <v>511</v>
      </c>
      <c r="AQ11" s="271">
        <v>370</v>
      </c>
      <c r="AR11" s="269">
        <v>141</v>
      </c>
      <c r="AS11" s="259">
        <f t="shared" si="10"/>
        <v>2977</v>
      </c>
      <c r="AT11" s="271">
        <v>2508</v>
      </c>
      <c r="AU11" s="271">
        <v>78</v>
      </c>
      <c r="AV11" s="278">
        <v>0</v>
      </c>
      <c r="AW11" s="272">
        <v>391</v>
      </c>
      <c r="AX11" s="287">
        <f t="shared" si="11"/>
        <v>1641600</v>
      </c>
      <c r="AY11" s="271">
        <v>950400</v>
      </c>
      <c r="AZ11" s="271"/>
      <c r="BA11" s="271">
        <v>648000</v>
      </c>
      <c r="BB11" s="271"/>
      <c r="BC11" s="271"/>
      <c r="BD11" s="271">
        <v>43200</v>
      </c>
      <c r="BE11" s="271"/>
      <c r="BF11" s="271"/>
      <c r="BG11" s="305"/>
      <c r="BH11" s="306"/>
      <c r="BI11" s="290"/>
      <c r="BJ11" s="303">
        <f t="shared" si="12"/>
        <v>846993</v>
      </c>
      <c r="BK11" s="308">
        <v>39000</v>
      </c>
      <c r="BL11" s="308">
        <v>0</v>
      </c>
      <c r="BM11" s="308">
        <v>40300</v>
      </c>
      <c r="BN11" s="308">
        <v>42931</v>
      </c>
      <c r="BO11" s="308">
        <v>0</v>
      </c>
      <c r="BP11" s="308">
        <v>0</v>
      </c>
      <c r="BQ11" s="308">
        <v>41950</v>
      </c>
      <c r="BR11" s="308">
        <v>41267</v>
      </c>
      <c r="BS11" s="308">
        <v>41281</v>
      </c>
      <c r="BT11" s="308">
        <v>43225</v>
      </c>
      <c r="BU11" s="308">
        <v>42068</v>
      </c>
      <c r="BV11" s="308">
        <v>43963</v>
      </c>
      <c r="BW11" s="308">
        <v>44269</v>
      </c>
      <c r="BX11" s="308">
        <v>44337</v>
      </c>
      <c r="BY11" s="308">
        <v>47080</v>
      </c>
      <c r="BZ11" s="308">
        <v>40532</v>
      </c>
      <c r="CA11" s="308">
        <v>36621</v>
      </c>
      <c r="CB11" s="308">
        <v>46850</v>
      </c>
      <c r="CC11" s="308">
        <v>43251</v>
      </c>
      <c r="CD11" s="308">
        <v>39770</v>
      </c>
      <c r="CE11" s="308">
        <v>41400</v>
      </c>
      <c r="CF11" s="308">
        <v>35798</v>
      </c>
      <c r="CG11" s="308">
        <v>37178</v>
      </c>
      <c r="CH11" s="289">
        <v>13922</v>
      </c>
      <c r="CI11" s="303">
        <f t="shared" si="13"/>
        <v>697859</v>
      </c>
      <c r="CJ11" s="308">
        <v>29890</v>
      </c>
      <c r="CK11" s="308"/>
      <c r="CL11" s="308"/>
      <c r="CM11" s="308">
        <v>35118</v>
      </c>
      <c r="CN11" s="308"/>
      <c r="CO11" s="308"/>
      <c r="CP11" s="308">
        <v>37726</v>
      </c>
      <c r="CQ11" s="308">
        <v>38651</v>
      </c>
      <c r="CR11" s="308">
        <v>36405</v>
      </c>
      <c r="CS11" s="289">
        <v>40862</v>
      </c>
      <c r="CT11" s="289">
        <v>43347</v>
      </c>
      <c r="CU11" s="289">
        <v>42479</v>
      </c>
      <c r="CV11" s="289">
        <v>36517</v>
      </c>
      <c r="CW11" s="289">
        <v>34046</v>
      </c>
      <c r="CX11" s="289">
        <v>38112</v>
      </c>
      <c r="CY11" s="289">
        <v>41742</v>
      </c>
      <c r="CZ11" s="289">
        <v>34246</v>
      </c>
      <c r="DA11" s="289">
        <v>36771</v>
      </c>
      <c r="DB11" s="289">
        <v>36744</v>
      </c>
      <c r="DC11" s="289">
        <v>39231</v>
      </c>
      <c r="DD11" s="289">
        <v>29482</v>
      </c>
      <c r="DE11" s="289">
        <v>31820</v>
      </c>
      <c r="DF11" s="289">
        <v>26105</v>
      </c>
      <c r="DG11" s="289">
        <v>8565</v>
      </c>
      <c r="DH11" s="322">
        <f t="shared" si="14"/>
        <v>0.25804571484810301</v>
      </c>
      <c r="DI11" s="326">
        <v>0.25834193631174002</v>
      </c>
      <c r="DJ11" s="326">
        <v>0</v>
      </c>
      <c r="DK11" s="326">
        <v>0</v>
      </c>
      <c r="DL11" s="327">
        <v>0.25775458309129301</v>
      </c>
      <c r="DM11" s="326">
        <v>0</v>
      </c>
      <c r="DN11" s="326">
        <v>0</v>
      </c>
      <c r="DO11" s="326">
        <v>0.25913411596776698</v>
      </c>
      <c r="DP11" s="326">
        <v>0.25782108162790102</v>
      </c>
      <c r="DQ11" s="326">
        <v>0.25724379873643699</v>
      </c>
      <c r="DR11" s="326">
        <v>0.25741223465936902</v>
      </c>
      <c r="DS11" s="326">
        <v>0.25733963711130298</v>
      </c>
      <c r="DT11" s="326">
        <v>0.25746420895030497</v>
      </c>
      <c r="DU11" s="326">
        <v>0.25733534934414098</v>
      </c>
      <c r="DV11" s="326">
        <v>0.25760059619624698</v>
      </c>
      <c r="DW11" s="326">
        <v>0.25725148006202803</v>
      </c>
      <c r="DX11" s="326">
        <v>0.25735203587037297</v>
      </c>
      <c r="DY11" s="326">
        <v>0.25843486587158498</v>
      </c>
      <c r="DZ11" s="326">
        <v>0.25911387196431901</v>
      </c>
      <c r="EA11" s="326">
        <v>0.25899187320378803</v>
      </c>
      <c r="EB11" s="326">
        <v>0.25849575871122299</v>
      </c>
      <c r="EC11" s="326">
        <v>0.25939147124174</v>
      </c>
      <c r="ED11" s="326">
        <v>0.25843365285983699</v>
      </c>
      <c r="EE11" s="326">
        <v>0.25866841386707501</v>
      </c>
      <c r="EF11" s="326">
        <v>0.25879270589608899</v>
      </c>
      <c r="EG11" s="336"/>
      <c r="EH11" s="306">
        <v>815000</v>
      </c>
      <c r="EI11" s="241">
        <f>+工序盘点数据!AF11</f>
        <v>11111</v>
      </c>
      <c r="EJ11" s="241">
        <f t="shared" si="2"/>
        <v>846993</v>
      </c>
      <c r="EK11" s="241">
        <f t="shared" si="15"/>
        <v>858104</v>
      </c>
      <c r="EL11" s="245">
        <f t="shared" si="3"/>
        <v>0.96739206436515901</v>
      </c>
      <c r="EM11" s="245">
        <f t="shared" si="4"/>
        <v>1.6190345226219701E-2</v>
      </c>
      <c r="EN11" s="245">
        <f t="shared" si="5"/>
        <v>3.4692764513392302E-3</v>
      </c>
      <c r="EO11" s="245">
        <f t="shared" si="16"/>
        <v>1.29483139572826E-2</v>
      </c>
      <c r="EP11" s="241">
        <f>+工序盘点数据!BH11</f>
        <v>20206</v>
      </c>
      <c r="EQ11" s="245">
        <f t="shared" si="17"/>
        <v>2.3005544739328899E-2</v>
      </c>
    </row>
    <row r="12" spans="1:157" s="241" customFormat="1" ht="22.5" customHeight="1">
      <c r="A12" s="400"/>
      <c r="B12" s="260" t="s">
        <v>119</v>
      </c>
      <c r="C12" s="257">
        <f t="shared" si="6"/>
        <v>8354757</v>
      </c>
      <c r="D12" s="261">
        <v>805</v>
      </c>
      <c r="E12" s="261">
        <v>1790178</v>
      </c>
      <c r="F12" s="261"/>
      <c r="G12" s="261">
        <v>6563774</v>
      </c>
      <c r="H12" s="259">
        <f t="shared" si="0"/>
        <v>843748</v>
      </c>
      <c r="I12" s="272">
        <v>843748</v>
      </c>
      <c r="J12" s="270"/>
      <c r="K12" s="259">
        <f t="shared" si="7"/>
        <v>15773</v>
      </c>
      <c r="L12" s="259">
        <f t="shared" si="1"/>
        <v>1912</v>
      </c>
      <c r="M12" s="269">
        <v>441</v>
      </c>
      <c r="N12" s="269">
        <v>111</v>
      </c>
      <c r="O12" s="269">
        <v>876</v>
      </c>
      <c r="P12" s="269">
        <v>3</v>
      </c>
      <c r="Q12" s="269">
        <v>237</v>
      </c>
      <c r="R12" s="269">
        <v>77</v>
      </c>
      <c r="S12" s="269">
        <v>167</v>
      </c>
      <c r="T12" s="269">
        <v>0</v>
      </c>
      <c r="U12" s="269">
        <v>0</v>
      </c>
      <c r="V12" s="259">
        <f t="shared" si="8"/>
        <v>13180</v>
      </c>
      <c r="W12" s="269">
        <v>3516</v>
      </c>
      <c r="X12" s="269">
        <v>517</v>
      </c>
      <c r="Y12" s="269">
        <v>349</v>
      </c>
      <c r="Z12" s="269">
        <v>22</v>
      </c>
      <c r="AA12" s="269">
        <v>1171</v>
      </c>
      <c r="AB12" s="269">
        <v>1910</v>
      </c>
      <c r="AC12" s="269">
        <v>720</v>
      </c>
      <c r="AD12" s="269">
        <v>469</v>
      </c>
      <c r="AE12" s="269">
        <v>573</v>
      </c>
      <c r="AF12" s="269">
        <v>1596</v>
      </c>
      <c r="AG12" s="269">
        <v>0</v>
      </c>
      <c r="AH12" s="269">
        <v>0</v>
      </c>
      <c r="AI12" s="269">
        <v>0</v>
      </c>
      <c r="AJ12" s="269">
        <v>218</v>
      </c>
      <c r="AK12" s="269">
        <v>498</v>
      </c>
      <c r="AL12" s="269">
        <v>124</v>
      </c>
      <c r="AM12" s="269">
        <v>0</v>
      </c>
      <c r="AN12" s="269">
        <v>1497</v>
      </c>
      <c r="AO12" s="269">
        <v>0</v>
      </c>
      <c r="AP12" s="259">
        <f t="shared" si="9"/>
        <v>681</v>
      </c>
      <c r="AQ12" s="271">
        <v>386</v>
      </c>
      <c r="AR12" s="269">
        <v>295</v>
      </c>
      <c r="AS12" s="259">
        <f t="shared" si="10"/>
        <v>2780</v>
      </c>
      <c r="AT12" s="270">
        <v>2408</v>
      </c>
      <c r="AU12" s="271">
        <v>61</v>
      </c>
      <c r="AV12" s="278">
        <v>0</v>
      </c>
      <c r="AW12" s="272">
        <v>311</v>
      </c>
      <c r="AX12" s="287">
        <f t="shared" si="11"/>
        <v>0</v>
      </c>
      <c r="AY12" s="271"/>
      <c r="AZ12" s="271"/>
      <c r="BA12" s="271"/>
      <c r="BB12" s="271"/>
      <c r="BC12" s="271"/>
      <c r="BD12" s="271"/>
      <c r="BE12" s="271"/>
      <c r="BF12" s="271"/>
      <c r="BG12" s="305"/>
      <c r="BH12" s="306"/>
      <c r="BI12" s="290"/>
      <c r="BJ12" s="303">
        <f t="shared" si="12"/>
        <v>862301</v>
      </c>
      <c r="BK12" s="307">
        <v>41193</v>
      </c>
      <c r="BL12" s="307"/>
      <c r="BM12" s="307">
        <v>40677</v>
      </c>
      <c r="BN12" s="307">
        <v>38730</v>
      </c>
      <c r="BO12" s="307"/>
      <c r="BP12" s="307"/>
      <c r="BQ12" s="307">
        <v>44475</v>
      </c>
      <c r="BR12" s="307">
        <v>44676</v>
      </c>
      <c r="BS12" s="307">
        <v>42088</v>
      </c>
      <c r="BT12" s="307">
        <v>48229</v>
      </c>
      <c r="BU12" s="307">
        <v>47233</v>
      </c>
      <c r="BV12" s="307">
        <v>44697</v>
      </c>
      <c r="BW12" s="307">
        <v>44003</v>
      </c>
      <c r="BX12" s="307">
        <v>36597</v>
      </c>
      <c r="BY12" s="307">
        <v>41917</v>
      </c>
      <c r="BZ12" s="307">
        <v>38022</v>
      </c>
      <c r="CA12" s="307">
        <v>44001</v>
      </c>
      <c r="CB12" s="307">
        <v>43980</v>
      </c>
      <c r="CC12" s="307">
        <v>45315</v>
      </c>
      <c r="CD12" s="307">
        <v>43344</v>
      </c>
      <c r="CE12" s="307">
        <v>44675</v>
      </c>
      <c r="CF12" s="307">
        <v>44769</v>
      </c>
      <c r="CG12" s="307">
        <v>43680</v>
      </c>
      <c r="CH12" s="261"/>
      <c r="CI12" s="303">
        <f t="shared" si="13"/>
        <v>668672</v>
      </c>
      <c r="CJ12" s="261">
        <v>30034</v>
      </c>
      <c r="CK12" s="261"/>
      <c r="CL12" s="261">
        <v>26391</v>
      </c>
      <c r="CM12" s="261">
        <v>31872</v>
      </c>
      <c r="CN12" s="261"/>
      <c r="CO12" s="261"/>
      <c r="CP12" s="261">
        <v>33246</v>
      </c>
      <c r="CQ12" s="261">
        <v>37254</v>
      </c>
      <c r="CR12" s="261">
        <v>37390</v>
      </c>
      <c r="CS12" s="261">
        <v>36666</v>
      </c>
      <c r="CT12" s="261">
        <v>40408</v>
      </c>
      <c r="CU12" s="261">
        <v>35827</v>
      </c>
      <c r="CV12" s="261">
        <v>31261</v>
      </c>
      <c r="CW12" s="261">
        <v>28203</v>
      </c>
      <c r="CX12" s="261">
        <v>33674</v>
      </c>
      <c r="CY12" s="261">
        <v>29971</v>
      </c>
      <c r="CZ12" s="261">
        <v>36880</v>
      </c>
      <c r="DA12" s="261">
        <v>26702</v>
      </c>
      <c r="DB12" s="261">
        <v>34670</v>
      </c>
      <c r="DC12" s="261">
        <v>34751</v>
      </c>
      <c r="DD12" s="261">
        <v>35039</v>
      </c>
      <c r="DE12" s="261">
        <v>33636</v>
      </c>
      <c r="DF12" s="261">
        <v>34797</v>
      </c>
      <c r="DG12" s="261"/>
      <c r="DH12" s="322">
        <f t="shared" si="14"/>
        <v>0.258052786805058</v>
      </c>
      <c r="DI12" s="325">
        <v>0.257998958032578</v>
      </c>
      <c r="DJ12" s="325">
        <v>0</v>
      </c>
      <c r="DK12" s="325">
        <v>0.25780944488651503</v>
      </c>
      <c r="DL12" s="325">
        <v>0.25789066888645201</v>
      </c>
      <c r="DM12" s="325">
        <v>0</v>
      </c>
      <c r="DN12" s="325">
        <v>0</v>
      </c>
      <c r="DO12" s="325">
        <v>0.25881326755098299</v>
      </c>
      <c r="DP12" s="325">
        <v>0.257687114860149</v>
      </c>
      <c r="DQ12" s="325">
        <v>0.25741169109387602</v>
      </c>
      <c r="DR12" s="325">
        <v>0.257279514119022</v>
      </c>
      <c r="DS12" s="325">
        <v>0.25728613613388901</v>
      </c>
      <c r="DT12" s="325">
        <v>0.25776928729728898</v>
      </c>
      <c r="DU12" s="325">
        <v>0.25734913211778299</v>
      </c>
      <c r="DV12" s="325">
        <v>0.25726190297809198</v>
      </c>
      <c r="DW12" s="325">
        <v>0.25722251350822001</v>
      </c>
      <c r="DX12" s="325">
        <v>0.25743970354676199</v>
      </c>
      <c r="DY12" s="325">
        <v>0.25908408478850398</v>
      </c>
      <c r="DZ12" s="325">
        <v>0.25882112458923401</v>
      </c>
      <c r="EA12" s="325">
        <v>0.25895893107690199</v>
      </c>
      <c r="EB12" s="325">
        <v>0.25844055477540201</v>
      </c>
      <c r="EC12" s="325">
        <v>0.25893168737692301</v>
      </c>
      <c r="ED12" s="325">
        <v>0.25898260661431799</v>
      </c>
      <c r="EE12" s="325">
        <v>0.258631207162341</v>
      </c>
      <c r="EF12" s="325">
        <v>0</v>
      </c>
      <c r="EG12" s="336"/>
      <c r="EH12" s="306">
        <v>815000</v>
      </c>
      <c r="EI12" s="241">
        <f>+工序盘点数据!AF12</f>
        <v>12661</v>
      </c>
      <c r="EJ12" s="241">
        <f t="shared" si="2"/>
        <v>862301</v>
      </c>
      <c r="EK12" s="241">
        <f t="shared" si="15"/>
        <v>874962</v>
      </c>
      <c r="EL12" s="245">
        <f t="shared" si="3"/>
        <v>0.96432530784194104</v>
      </c>
      <c r="EM12" s="245">
        <f t="shared" si="4"/>
        <v>1.80270686041222E-2</v>
      </c>
      <c r="EN12" s="245">
        <f t="shared" si="5"/>
        <v>3.1772808419108498E-3</v>
      </c>
      <c r="EO12" s="245">
        <f t="shared" si="16"/>
        <v>1.44703427120264E-2</v>
      </c>
      <c r="EP12" s="241">
        <f>+工序盘点数据!BH12</f>
        <v>17743</v>
      </c>
      <c r="EQ12" s="245">
        <f t="shared" si="17"/>
        <v>1.9875546793173601E-2</v>
      </c>
    </row>
    <row r="13" spans="1:157" s="241" customFormat="1" ht="22.5" customHeight="1">
      <c r="A13" s="400" t="s">
        <v>171</v>
      </c>
      <c r="B13" s="260" t="s">
        <v>118</v>
      </c>
      <c r="C13" s="257">
        <f t="shared" si="6"/>
        <v>7420200</v>
      </c>
      <c r="D13" s="262">
        <v>808</v>
      </c>
      <c r="E13" s="262">
        <v>1819607</v>
      </c>
      <c r="F13" s="262"/>
      <c r="G13" s="262">
        <v>5599785</v>
      </c>
      <c r="H13" s="259">
        <f t="shared" si="0"/>
        <v>809006</v>
      </c>
      <c r="I13" s="272">
        <v>809006</v>
      </c>
      <c r="J13" s="270"/>
      <c r="K13" s="259">
        <f t="shared" si="7"/>
        <v>27134</v>
      </c>
      <c r="L13" s="259">
        <f t="shared" si="1"/>
        <v>5087</v>
      </c>
      <c r="M13" s="269">
        <v>932</v>
      </c>
      <c r="N13" s="269">
        <v>2470</v>
      </c>
      <c r="O13" s="269">
        <v>726</v>
      </c>
      <c r="P13" s="269">
        <v>30</v>
      </c>
      <c r="Q13" s="269">
        <v>533</v>
      </c>
      <c r="R13" s="269">
        <v>250</v>
      </c>
      <c r="S13" s="269">
        <v>146</v>
      </c>
      <c r="T13" s="269">
        <v>0</v>
      </c>
      <c r="U13" s="269">
        <v>0</v>
      </c>
      <c r="V13" s="259">
        <f t="shared" si="8"/>
        <v>21305</v>
      </c>
      <c r="W13" s="269">
        <v>7823</v>
      </c>
      <c r="X13" s="269">
        <v>2335</v>
      </c>
      <c r="Y13" s="269">
        <v>540</v>
      </c>
      <c r="Z13" s="269">
        <v>23</v>
      </c>
      <c r="AA13" s="269">
        <v>1510</v>
      </c>
      <c r="AB13" s="269">
        <v>3831</v>
      </c>
      <c r="AC13" s="269">
        <v>1005</v>
      </c>
      <c r="AD13" s="269">
        <v>279</v>
      </c>
      <c r="AE13" s="269">
        <v>1309</v>
      </c>
      <c r="AF13" s="269">
        <v>1448</v>
      </c>
      <c r="AG13" s="269">
        <v>0</v>
      </c>
      <c r="AH13" s="269">
        <v>0</v>
      </c>
      <c r="AI13" s="269">
        <v>0</v>
      </c>
      <c r="AJ13" s="269">
        <v>307</v>
      </c>
      <c r="AK13" s="269">
        <v>756</v>
      </c>
      <c r="AL13" s="269">
        <v>61</v>
      </c>
      <c r="AM13" s="269">
        <v>12</v>
      </c>
      <c r="AN13" s="269">
        <v>66</v>
      </c>
      <c r="AO13" s="269">
        <v>0</v>
      </c>
      <c r="AP13" s="259">
        <f t="shared" si="9"/>
        <v>742</v>
      </c>
      <c r="AQ13" s="269">
        <v>345</v>
      </c>
      <c r="AR13" s="269">
        <v>397</v>
      </c>
      <c r="AS13" s="259">
        <f t="shared" si="10"/>
        <v>2295</v>
      </c>
      <c r="AT13" s="269">
        <v>1874</v>
      </c>
      <c r="AU13" s="271">
        <v>85</v>
      </c>
      <c r="AV13" s="269">
        <v>0</v>
      </c>
      <c r="AW13" s="262">
        <v>336</v>
      </c>
      <c r="AX13" s="287">
        <f t="shared" si="11"/>
        <v>1771800</v>
      </c>
      <c r="AY13" s="271">
        <v>1685400</v>
      </c>
      <c r="AZ13" s="271"/>
      <c r="BA13" s="271"/>
      <c r="BB13" s="271"/>
      <c r="BC13" s="271"/>
      <c r="BD13" s="271">
        <v>86400</v>
      </c>
      <c r="BE13" s="271"/>
      <c r="BF13" s="271"/>
      <c r="BG13" s="305"/>
      <c r="BH13" s="306"/>
      <c r="BI13" s="290"/>
      <c r="BJ13" s="303">
        <f t="shared" si="12"/>
        <v>838435</v>
      </c>
      <c r="BK13" s="308">
        <v>31220</v>
      </c>
      <c r="BL13" s="308">
        <v>0</v>
      </c>
      <c r="BM13" s="308">
        <v>37280</v>
      </c>
      <c r="BN13" s="308">
        <v>39292</v>
      </c>
      <c r="BO13" s="308">
        <v>0</v>
      </c>
      <c r="BP13" s="308">
        <v>0</v>
      </c>
      <c r="BQ13" s="308">
        <v>35325</v>
      </c>
      <c r="BR13" s="308">
        <v>42353</v>
      </c>
      <c r="BS13" s="308">
        <v>41478</v>
      </c>
      <c r="BT13" s="308">
        <v>43394</v>
      </c>
      <c r="BU13" s="308">
        <v>42205</v>
      </c>
      <c r="BV13" s="308">
        <v>42197</v>
      </c>
      <c r="BW13" s="308">
        <v>37720</v>
      </c>
      <c r="BX13" s="308">
        <v>43625</v>
      </c>
      <c r="BY13" s="308">
        <v>42001</v>
      </c>
      <c r="BZ13" s="308">
        <v>36688</v>
      </c>
      <c r="CA13" s="308">
        <v>40396</v>
      </c>
      <c r="CB13" s="308">
        <v>47000</v>
      </c>
      <c r="CC13" s="308">
        <v>42298</v>
      </c>
      <c r="CD13" s="308">
        <v>42225</v>
      </c>
      <c r="CE13" s="308">
        <v>42706</v>
      </c>
      <c r="CF13" s="308">
        <v>35375</v>
      </c>
      <c r="CG13" s="308">
        <v>38897</v>
      </c>
      <c r="CH13" s="289">
        <v>34760</v>
      </c>
      <c r="CI13" s="303">
        <f t="shared" si="13"/>
        <v>776335</v>
      </c>
      <c r="CJ13" s="289">
        <v>30422</v>
      </c>
      <c r="CK13" s="289"/>
      <c r="CL13" s="289">
        <v>39338</v>
      </c>
      <c r="CM13" s="289"/>
      <c r="CN13" s="289"/>
      <c r="CO13" s="289">
        <v>38323</v>
      </c>
      <c r="CP13" s="289">
        <v>37940</v>
      </c>
      <c r="CQ13" s="289">
        <v>39112</v>
      </c>
      <c r="CR13" s="289">
        <v>42080</v>
      </c>
      <c r="CS13" s="289">
        <v>44329</v>
      </c>
      <c r="CT13" s="289">
        <v>44242</v>
      </c>
      <c r="CU13" s="289">
        <v>37416</v>
      </c>
      <c r="CV13" s="289">
        <v>40612</v>
      </c>
      <c r="CW13" s="289">
        <v>42787</v>
      </c>
      <c r="CX13" s="289">
        <v>35011</v>
      </c>
      <c r="CY13" s="289">
        <v>29735</v>
      </c>
      <c r="CZ13" s="289">
        <v>35641</v>
      </c>
      <c r="DA13" s="289">
        <v>38495</v>
      </c>
      <c r="DB13" s="289">
        <v>41415</v>
      </c>
      <c r="DC13" s="289">
        <v>42076</v>
      </c>
      <c r="DD13" s="289">
        <v>26850</v>
      </c>
      <c r="DE13" s="289">
        <v>29264</v>
      </c>
      <c r="DF13" s="289">
        <v>36648</v>
      </c>
      <c r="DG13" s="289">
        <v>24599</v>
      </c>
      <c r="DH13" s="322">
        <f t="shared" si="14"/>
        <v>0.25830508511533001</v>
      </c>
      <c r="DI13" s="326">
        <v>0.258134115809109</v>
      </c>
      <c r="DJ13" s="326">
        <v>0</v>
      </c>
      <c r="DK13" s="326">
        <v>0.25810445300642099</v>
      </c>
      <c r="DL13" s="326">
        <v>0</v>
      </c>
      <c r="DM13" s="326">
        <v>0</v>
      </c>
      <c r="DN13" s="326">
        <v>0.25872256830101997</v>
      </c>
      <c r="DO13" s="326">
        <v>0.257863644596732</v>
      </c>
      <c r="DP13" s="326">
        <v>0.25750428611842502</v>
      </c>
      <c r="DQ13" s="326">
        <v>0.257424953326997</v>
      </c>
      <c r="DR13" s="326">
        <v>0.25766276187146098</v>
      </c>
      <c r="DS13" s="326">
        <v>0.25776874870032901</v>
      </c>
      <c r="DT13" s="326">
        <v>0.25769028971563002</v>
      </c>
      <c r="DU13" s="326">
        <v>0.257762704200729</v>
      </c>
      <c r="DV13" s="326">
        <v>0.25751422394652601</v>
      </c>
      <c r="DW13" s="326">
        <v>0.25921587523921003</v>
      </c>
      <c r="DX13" s="326">
        <v>0.25828604815873502</v>
      </c>
      <c r="DY13" s="326">
        <v>0.25873996610645</v>
      </c>
      <c r="DZ13" s="326">
        <v>0.25939122025806999</v>
      </c>
      <c r="EA13" s="326">
        <v>0.25865637426053301</v>
      </c>
      <c r="EB13" s="326">
        <v>0.258888221670311</v>
      </c>
      <c r="EC13" s="326">
        <v>0.25945426990689002</v>
      </c>
      <c r="ED13" s="326">
        <v>0.25892548933843701</v>
      </c>
      <c r="EE13" s="326">
        <v>0.258890228388998</v>
      </c>
      <c r="EF13" s="326">
        <v>0.25891886995406299</v>
      </c>
      <c r="EG13" s="336"/>
      <c r="EH13" s="306">
        <v>850000</v>
      </c>
      <c r="EI13" s="241">
        <f>+工序盘点数据!AF13</f>
        <v>10913</v>
      </c>
      <c r="EJ13" s="241">
        <f t="shared" si="2"/>
        <v>838435</v>
      </c>
      <c r="EK13" s="241">
        <f t="shared" si="15"/>
        <v>849348</v>
      </c>
      <c r="EL13" s="245">
        <f t="shared" si="3"/>
        <v>0.95250239006861703</v>
      </c>
      <c r="EM13" s="245">
        <f t="shared" si="4"/>
        <v>3.19468580605358E-2</v>
      </c>
      <c r="EN13" s="245">
        <f t="shared" si="5"/>
        <v>2.7020726486669802E-3</v>
      </c>
      <c r="EO13" s="245">
        <f t="shared" si="16"/>
        <v>1.2848679222179801E-2</v>
      </c>
      <c r="EP13" s="241">
        <f>+工序盘点数据!BH13</f>
        <v>15994</v>
      </c>
      <c r="EQ13" s="245">
        <f t="shared" si="17"/>
        <v>1.8482865734010399E-2</v>
      </c>
    </row>
    <row r="14" spans="1:157" s="241" customFormat="1" ht="22.5" customHeight="1">
      <c r="A14" s="400"/>
      <c r="B14" s="260" t="s">
        <v>119</v>
      </c>
      <c r="C14" s="257">
        <f t="shared" si="6"/>
        <v>8213750</v>
      </c>
      <c r="D14" s="261">
        <v>1093</v>
      </c>
      <c r="E14" s="261">
        <v>1842472</v>
      </c>
      <c r="F14" s="261"/>
      <c r="G14" s="261">
        <v>6370185</v>
      </c>
      <c r="H14" s="259">
        <f t="shared" si="0"/>
        <v>772248</v>
      </c>
      <c r="I14" s="272">
        <v>772248</v>
      </c>
      <c r="J14" s="270"/>
      <c r="K14" s="259">
        <f t="shared" si="7"/>
        <v>18766</v>
      </c>
      <c r="L14" s="259">
        <f t="shared" si="1"/>
        <v>2176</v>
      </c>
      <c r="M14" s="269">
        <v>1092</v>
      </c>
      <c r="N14" s="269">
        <v>361</v>
      </c>
      <c r="O14" s="269">
        <v>261</v>
      </c>
      <c r="P14" s="269">
        <v>0</v>
      </c>
      <c r="Q14" s="269">
        <v>207</v>
      </c>
      <c r="R14" s="269">
        <v>110</v>
      </c>
      <c r="S14" s="269">
        <v>136</v>
      </c>
      <c r="T14" s="269">
        <v>9</v>
      </c>
      <c r="U14" s="269">
        <v>0</v>
      </c>
      <c r="V14" s="259">
        <f t="shared" si="8"/>
        <v>15868</v>
      </c>
      <c r="W14" s="269">
        <v>3363</v>
      </c>
      <c r="X14" s="269">
        <v>963</v>
      </c>
      <c r="Y14" s="269">
        <v>996</v>
      </c>
      <c r="Z14" s="269">
        <v>28</v>
      </c>
      <c r="AA14" s="269">
        <v>1211</v>
      </c>
      <c r="AB14" s="269">
        <v>2933</v>
      </c>
      <c r="AC14" s="269">
        <v>723</v>
      </c>
      <c r="AD14" s="269">
        <v>297</v>
      </c>
      <c r="AE14" s="269">
        <v>517</v>
      </c>
      <c r="AF14" s="269">
        <v>1062</v>
      </c>
      <c r="AG14" s="269">
        <v>0</v>
      </c>
      <c r="AH14" s="269">
        <v>0</v>
      </c>
      <c r="AI14" s="269">
        <v>0</v>
      </c>
      <c r="AJ14" s="269">
        <v>528</v>
      </c>
      <c r="AK14" s="269">
        <v>1188</v>
      </c>
      <c r="AL14" s="269">
        <v>0</v>
      </c>
      <c r="AM14" s="269">
        <v>0</v>
      </c>
      <c r="AN14" s="269">
        <v>2059</v>
      </c>
      <c r="AO14" s="269">
        <v>0</v>
      </c>
      <c r="AP14" s="259">
        <f t="shared" si="9"/>
        <v>722</v>
      </c>
      <c r="AQ14" s="269">
        <v>384</v>
      </c>
      <c r="AR14" s="269">
        <v>338</v>
      </c>
      <c r="AS14" s="259">
        <f t="shared" si="10"/>
        <v>4099</v>
      </c>
      <c r="AT14" s="269">
        <v>3479</v>
      </c>
      <c r="AU14" s="269">
        <v>133</v>
      </c>
      <c r="AV14" s="269">
        <v>0</v>
      </c>
      <c r="AW14" s="262">
        <v>487</v>
      </c>
      <c r="AX14" s="287">
        <f t="shared" si="11"/>
        <v>0</v>
      </c>
      <c r="AY14" s="271"/>
      <c r="AZ14" s="271"/>
      <c r="BA14" s="271"/>
      <c r="BB14" s="271"/>
      <c r="BC14" s="271"/>
      <c r="BD14" s="271"/>
      <c r="BE14" s="271"/>
      <c r="BF14" s="271"/>
      <c r="BG14" s="305"/>
      <c r="BH14" s="306"/>
      <c r="BI14" s="290"/>
      <c r="BJ14" s="303">
        <f t="shared" si="12"/>
        <v>795113</v>
      </c>
      <c r="BK14" s="307">
        <v>40818</v>
      </c>
      <c r="BL14" s="307">
        <v>0</v>
      </c>
      <c r="BM14" s="307">
        <v>35945</v>
      </c>
      <c r="BN14" s="307">
        <v>44680</v>
      </c>
      <c r="BO14" s="307">
        <v>0</v>
      </c>
      <c r="BP14" s="307">
        <v>0</v>
      </c>
      <c r="BQ14" s="307">
        <v>46205</v>
      </c>
      <c r="BR14" s="307">
        <v>20193</v>
      </c>
      <c r="BS14" s="307">
        <v>44375</v>
      </c>
      <c r="BT14" s="307">
        <v>45510</v>
      </c>
      <c r="BU14" s="307">
        <v>37398</v>
      </c>
      <c r="BV14" s="307">
        <v>40152</v>
      </c>
      <c r="BW14" s="307">
        <v>43030</v>
      </c>
      <c r="BX14" s="307">
        <v>39788</v>
      </c>
      <c r="BY14" s="307">
        <v>45367</v>
      </c>
      <c r="BZ14" s="307">
        <v>35697</v>
      </c>
      <c r="CA14" s="307">
        <v>16249</v>
      </c>
      <c r="CB14" s="307">
        <v>46642</v>
      </c>
      <c r="CC14" s="307">
        <v>44086</v>
      </c>
      <c r="CD14" s="307">
        <v>46492</v>
      </c>
      <c r="CE14" s="307">
        <v>37448</v>
      </c>
      <c r="CF14" s="307">
        <v>41060</v>
      </c>
      <c r="CG14" s="307">
        <v>43978</v>
      </c>
      <c r="CH14" s="261"/>
      <c r="CI14" s="303">
        <f t="shared" si="13"/>
        <v>702985</v>
      </c>
      <c r="CJ14" s="261">
        <v>31387</v>
      </c>
      <c r="CK14" s="261"/>
      <c r="CL14" s="261">
        <v>39929</v>
      </c>
      <c r="CM14" s="261"/>
      <c r="CN14" s="261"/>
      <c r="CO14" s="261">
        <v>37644</v>
      </c>
      <c r="CP14" s="261">
        <v>16383</v>
      </c>
      <c r="CQ14" s="261">
        <v>40031</v>
      </c>
      <c r="CR14" s="261">
        <v>41960</v>
      </c>
      <c r="CS14" s="261">
        <v>35288</v>
      </c>
      <c r="CT14" s="261">
        <v>42025</v>
      </c>
      <c r="CU14" s="261">
        <v>36162</v>
      </c>
      <c r="CV14" s="261">
        <v>33932</v>
      </c>
      <c r="CW14" s="261">
        <v>41573</v>
      </c>
      <c r="CX14" s="261">
        <v>33180</v>
      </c>
      <c r="CY14" s="261">
        <v>39354</v>
      </c>
      <c r="CZ14" s="261">
        <v>16842</v>
      </c>
      <c r="DA14" s="261">
        <v>40760</v>
      </c>
      <c r="DB14" s="261">
        <v>43389</v>
      </c>
      <c r="DC14" s="261">
        <v>42181</v>
      </c>
      <c r="DD14" s="261">
        <v>33145</v>
      </c>
      <c r="DE14" s="261">
        <v>34110</v>
      </c>
      <c r="DF14" s="261">
        <v>23710</v>
      </c>
      <c r="DG14" s="261"/>
      <c r="DH14" s="322">
        <f t="shared" si="14"/>
        <v>0.25832017149136999</v>
      </c>
      <c r="DI14" s="326">
        <v>0.25805685308098097</v>
      </c>
      <c r="DJ14" s="326">
        <v>0</v>
      </c>
      <c r="DK14" s="326">
        <v>0.258123155466294</v>
      </c>
      <c r="DL14" s="327">
        <v>0</v>
      </c>
      <c r="DM14" s="326">
        <v>0</v>
      </c>
      <c r="DN14" s="325">
        <v>0.25884842104983602</v>
      </c>
      <c r="DO14" s="325">
        <v>0.25733512000244202</v>
      </c>
      <c r="DP14" s="325">
        <v>0.25762352801578797</v>
      </c>
      <c r="DQ14" s="325">
        <v>0.25760665204957101</v>
      </c>
      <c r="DR14" s="325">
        <v>0.25743993603279602</v>
      </c>
      <c r="DS14" s="325">
        <v>0.25770752306960099</v>
      </c>
      <c r="DT14" s="325">
        <v>0.257356992727172</v>
      </c>
      <c r="DU14" s="325">
        <v>0.257569461003123</v>
      </c>
      <c r="DV14" s="325">
        <v>0.25739916501053201</v>
      </c>
      <c r="DW14" s="325">
        <v>0.25891969518028102</v>
      </c>
      <c r="DX14" s="325">
        <v>0.25883908691603402</v>
      </c>
      <c r="DY14" s="325">
        <v>0.25878155658472901</v>
      </c>
      <c r="DZ14" s="325">
        <v>0.25934076191923</v>
      </c>
      <c r="EA14" s="325">
        <v>0.25892317391504799</v>
      </c>
      <c r="EB14" s="325">
        <v>0.258919010402757</v>
      </c>
      <c r="EC14" s="325">
        <v>0.25946628963422402</v>
      </c>
      <c r="ED14" s="325">
        <v>0.259278687657578</v>
      </c>
      <c r="EE14" s="325">
        <v>0.25890312024462198</v>
      </c>
      <c r="EF14" s="325">
        <v>0</v>
      </c>
      <c r="EG14" s="336"/>
      <c r="EH14" s="306">
        <v>850000</v>
      </c>
      <c r="EI14" s="241">
        <f>+工序盘点数据!AF14</f>
        <v>11363</v>
      </c>
      <c r="EJ14" s="241">
        <f t="shared" si="2"/>
        <v>795113</v>
      </c>
      <c r="EK14" s="241">
        <f t="shared" si="15"/>
        <v>806476</v>
      </c>
      <c r="EL14" s="245">
        <f t="shared" si="3"/>
        <v>0.957558563429042</v>
      </c>
      <c r="EM14" s="245">
        <f t="shared" si="4"/>
        <v>2.3269136341317002E-2</v>
      </c>
      <c r="EN14" s="245">
        <f t="shared" si="5"/>
        <v>5.0826063019854296E-3</v>
      </c>
      <c r="EO14" s="245">
        <f t="shared" si="16"/>
        <v>1.40896939276556E-2</v>
      </c>
      <c r="EP14" s="241">
        <f>+工序盘点数据!BH14</f>
        <v>20238</v>
      </c>
      <c r="EQ14" s="245">
        <f t="shared" si="17"/>
        <v>2.4480049932624801E-2</v>
      </c>
    </row>
    <row r="15" spans="1:157" s="241" customFormat="1" ht="22.5" customHeight="1">
      <c r="A15" s="400" t="s">
        <v>172</v>
      </c>
      <c r="B15" s="260" t="s">
        <v>118</v>
      </c>
      <c r="C15" s="257">
        <f t="shared" si="6"/>
        <v>7380812</v>
      </c>
      <c r="D15" s="262">
        <v>815</v>
      </c>
      <c r="E15" s="262">
        <v>1867025</v>
      </c>
      <c r="F15" s="262"/>
      <c r="G15" s="262">
        <v>5512972</v>
      </c>
      <c r="H15" s="259">
        <f t="shared" si="0"/>
        <v>569794</v>
      </c>
      <c r="I15" s="272">
        <v>569794</v>
      </c>
      <c r="J15" s="270"/>
      <c r="K15" s="259">
        <f t="shared" si="7"/>
        <v>22318</v>
      </c>
      <c r="L15" s="259">
        <f t="shared" si="1"/>
        <v>5386</v>
      </c>
      <c r="M15" s="269">
        <v>1788</v>
      </c>
      <c r="N15" s="269">
        <v>2282</v>
      </c>
      <c r="O15" s="269">
        <v>414</v>
      </c>
      <c r="P15" s="269">
        <v>39</v>
      </c>
      <c r="Q15" s="269">
        <v>548</v>
      </c>
      <c r="R15" s="269">
        <v>148</v>
      </c>
      <c r="S15" s="269">
        <v>167</v>
      </c>
      <c r="T15" s="269">
        <v>0</v>
      </c>
      <c r="U15" s="269">
        <v>0</v>
      </c>
      <c r="V15" s="259">
        <f t="shared" si="8"/>
        <v>16501</v>
      </c>
      <c r="W15" s="269">
        <v>6632</v>
      </c>
      <c r="X15" s="269">
        <v>720</v>
      </c>
      <c r="Y15" s="269">
        <v>360</v>
      </c>
      <c r="Z15" s="269">
        <v>12</v>
      </c>
      <c r="AA15" s="269">
        <v>1438</v>
      </c>
      <c r="AB15" s="269">
        <v>3111</v>
      </c>
      <c r="AC15" s="269">
        <v>745</v>
      </c>
      <c r="AD15" s="269">
        <v>246</v>
      </c>
      <c r="AE15" s="269">
        <v>1615</v>
      </c>
      <c r="AF15" s="269">
        <v>250</v>
      </c>
      <c r="AG15" s="269">
        <v>0</v>
      </c>
      <c r="AH15" s="269">
        <v>0</v>
      </c>
      <c r="AI15" s="269">
        <v>0</v>
      </c>
      <c r="AJ15" s="269">
        <v>311</v>
      </c>
      <c r="AK15" s="269">
        <v>904</v>
      </c>
      <c r="AL15" s="269">
        <v>41</v>
      </c>
      <c r="AM15" s="269">
        <v>9</v>
      </c>
      <c r="AN15" s="269">
        <v>107</v>
      </c>
      <c r="AO15" s="269">
        <v>0</v>
      </c>
      <c r="AP15" s="259">
        <f t="shared" si="9"/>
        <v>431</v>
      </c>
      <c r="AQ15" s="271">
        <v>259</v>
      </c>
      <c r="AR15" s="269">
        <v>172</v>
      </c>
      <c r="AS15" s="259">
        <f t="shared" si="10"/>
        <v>2235</v>
      </c>
      <c r="AT15" s="270">
        <v>1812</v>
      </c>
      <c r="AU15" s="270">
        <v>92</v>
      </c>
      <c r="AV15" s="278">
        <v>0</v>
      </c>
      <c r="AW15" s="272">
        <v>331</v>
      </c>
      <c r="AX15" s="287">
        <f t="shared" si="11"/>
        <v>1425600</v>
      </c>
      <c r="AY15" s="270">
        <v>1425600</v>
      </c>
      <c r="AZ15" s="270"/>
      <c r="BA15" s="270"/>
      <c r="BB15" s="270"/>
      <c r="BC15" s="270"/>
      <c r="BD15" s="270"/>
      <c r="BE15" s="270"/>
      <c r="BF15" s="271"/>
      <c r="BG15" s="305"/>
      <c r="BH15" s="306"/>
      <c r="BI15" s="290"/>
      <c r="BJ15" s="303">
        <f t="shared" si="12"/>
        <v>594347</v>
      </c>
      <c r="BK15" s="307">
        <v>35951</v>
      </c>
      <c r="BL15" s="307">
        <v>0</v>
      </c>
      <c r="BM15" s="307">
        <v>17377</v>
      </c>
      <c r="BN15" s="307">
        <v>37747</v>
      </c>
      <c r="BO15" s="307">
        <v>0</v>
      </c>
      <c r="BP15" s="307">
        <v>0</v>
      </c>
      <c r="BQ15" s="307">
        <v>43471</v>
      </c>
      <c r="BR15" s="307">
        <v>33689</v>
      </c>
      <c r="BS15" s="307">
        <v>37507</v>
      </c>
      <c r="BT15" s="307">
        <v>33144</v>
      </c>
      <c r="BU15" s="307">
        <v>26418</v>
      </c>
      <c r="BV15" s="307">
        <v>41825</v>
      </c>
      <c r="BW15" s="307">
        <v>30854</v>
      </c>
      <c r="BX15" s="307">
        <v>34672</v>
      </c>
      <c r="BY15" s="307">
        <v>40430</v>
      </c>
      <c r="BZ15" s="307">
        <v>18324</v>
      </c>
      <c r="CA15" s="307">
        <v>11700</v>
      </c>
      <c r="CB15" s="307">
        <v>27253</v>
      </c>
      <c r="CC15" s="307">
        <v>24914</v>
      </c>
      <c r="CD15" s="307">
        <v>29715</v>
      </c>
      <c r="CE15" s="307">
        <v>22866</v>
      </c>
      <c r="CF15" s="307">
        <v>23020</v>
      </c>
      <c r="CG15" s="307">
        <v>23470</v>
      </c>
      <c r="CH15" s="261"/>
      <c r="CI15" s="303">
        <f t="shared" si="13"/>
        <v>585275</v>
      </c>
      <c r="CJ15" s="261">
        <v>30325</v>
      </c>
      <c r="CK15" s="261"/>
      <c r="CL15" s="261">
        <v>39157</v>
      </c>
      <c r="CM15" s="261"/>
      <c r="CN15" s="261"/>
      <c r="CO15" s="261">
        <v>44721</v>
      </c>
      <c r="CP15" s="261">
        <v>37344</v>
      </c>
      <c r="CQ15" s="261">
        <v>39087</v>
      </c>
      <c r="CR15" s="261">
        <v>42323</v>
      </c>
      <c r="CS15" s="261">
        <v>39991</v>
      </c>
      <c r="CT15" s="261">
        <v>42404</v>
      </c>
      <c r="CU15" s="261">
        <v>23541</v>
      </c>
      <c r="CV15" s="261">
        <v>25512</v>
      </c>
      <c r="CW15" s="261">
        <v>42169</v>
      </c>
      <c r="CX15" s="261">
        <v>22896</v>
      </c>
      <c r="CY15" s="261">
        <v>24131</v>
      </c>
      <c r="CZ15" s="261">
        <v>4222</v>
      </c>
      <c r="DA15" s="261">
        <v>20548</v>
      </c>
      <c r="DB15" s="261">
        <v>19998</v>
      </c>
      <c r="DC15" s="261">
        <v>32620</v>
      </c>
      <c r="DD15" s="261">
        <v>18198</v>
      </c>
      <c r="DE15" s="261">
        <v>22319</v>
      </c>
      <c r="DF15" s="261">
        <v>13769</v>
      </c>
      <c r="DG15" s="261"/>
      <c r="DH15" s="322">
        <f t="shared" si="14"/>
        <v>0.25827839096875299</v>
      </c>
      <c r="DI15" s="326">
        <v>0.25884375763859502</v>
      </c>
      <c r="DJ15" s="325">
        <v>0</v>
      </c>
      <c r="DK15" s="325">
        <v>0.257957760370984</v>
      </c>
      <c r="DL15" s="327">
        <v>0</v>
      </c>
      <c r="DM15" s="325">
        <v>0</v>
      </c>
      <c r="DN15" s="325">
        <v>0.25925614986248102</v>
      </c>
      <c r="DO15" s="325">
        <v>0.25788942427163702</v>
      </c>
      <c r="DP15" s="325">
        <v>0.257764734464144</v>
      </c>
      <c r="DQ15" s="325">
        <v>0.25762564681142602</v>
      </c>
      <c r="DR15" s="325">
        <v>0.25759429393691202</v>
      </c>
      <c r="DS15" s="325">
        <v>0.25764130651481099</v>
      </c>
      <c r="DT15" s="325">
        <v>0.25726067172802503</v>
      </c>
      <c r="DU15" s="325">
        <v>0.25785983760653203</v>
      </c>
      <c r="DV15" s="325">
        <v>0.25750734364106298</v>
      </c>
      <c r="DW15" s="325">
        <v>0.2589072849406</v>
      </c>
      <c r="DX15" s="325">
        <v>0.25830689357595299</v>
      </c>
      <c r="DY15" s="325">
        <v>0.259426407389862</v>
      </c>
      <c r="DZ15" s="325">
        <v>0.259388046799089</v>
      </c>
      <c r="EA15" s="325">
        <v>0.25926056487250698</v>
      </c>
      <c r="EB15" s="325">
        <v>0.25911930195911798</v>
      </c>
      <c r="EC15" s="325">
        <v>0.25931806630447901</v>
      </c>
      <c r="ED15" s="325">
        <v>0.25895371052479099</v>
      </c>
      <c r="EE15" s="325">
        <v>0.259123507734767</v>
      </c>
      <c r="EF15" s="325">
        <v>0</v>
      </c>
      <c r="EG15" s="336"/>
      <c r="EH15" s="306">
        <v>850000</v>
      </c>
      <c r="EI15" s="241">
        <f>+工序盘点数据!AF15</f>
        <v>8824</v>
      </c>
      <c r="EJ15" s="241">
        <f t="shared" si="2"/>
        <v>594347</v>
      </c>
      <c r="EK15" s="241">
        <f t="shared" si="15"/>
        <v>603171</v>
      </c>
      <c r="EL15" s="245">
        <f t="shared" si="3"/>
        <v>0.94466411680932905</v>
      </c>
      <c r="EM15" s="245">
        <f t="shared" si="4"/>
        <v>3.7001115769823199E-2</v>
      </c>
      <c r="EN15" s="245">
        <f t="shared" si="5"/>
        <v>3.7054168718323702E-3</v>
      </c>
      <c r="EO15" s="245">
        <f t="shared" si="16"/>
        <v>1.46293505490151E-2</v>
      </c>
      <c r="EP15" s="241">
        <f>+工序盘点数据!BH15</f>
        <v>15593</v>
      </c>
      <c r="EQ15" s="245">
        <f t="shared" si="17"/>
        <v>2.52002378936073E-2</v>
      </c>
    </row>
    <row r="16" spans="1:157" s="241" customFormat="1" ht="22.5" customHeight="1">
      <c r="A16" s="400"/>
      <c r="B16" s="260" t="s">
        <v>119</v>
      </c>
      <c r="C16" s="257">
        <f t="shared" si="6"/>
        <v>8088350</v>
      </c>
      <c r="D16" s="261">
        <v>702</v>
      </c>
      <c r="E16" s="261">
        <v>1887076</v>
      </c>
      <c r="F16" s="261"/>
      <c r="G16" s="261">
        <v>6200572</v>
      </c>
      <c r="H16" s="259">
        <f t="shared" si="0"/>
        <v>689409</v>
      </c>
      <c r="I16" s="272">
        <v>689409</v>
      </c>
      <c r="J16" s="270"/>
      <c r="K16" s="259">
        <f t="shared" si="7"/>
        <v>18509</v>
      </c>
      <c r="L16" s="259">
        <f t="shared" si="1"/>
        <v>2204</v>
      </c>
      <c r="M16" s="269">
        <v>281</v>
      </c>
      <c r="N16" s="269">
        <v>171</v>
      </c>
      <c r="O16" s="269">
        <v>1114</v>
      </c>
      <c r="P16" s="269">
        <v>21</v>
      </c>
      <c r="Q16" s="269">
        <v>396</v>
      </c>
      <c r="R16" s="269">
        <v>72</v>
      </c>
      <c r="S16" s="269">
        <v>149</v>
      </c>
      <c r="T16" s="269">
        <v>0</v>
      </c>
      <c r="U16" s="269">
        <v>0</v>
      </c>
      <c r="V16" s="259">
        <f t="shared" si="8"/>
        <v>15328</v>
      </c>
      <c r="W16" s="269">
        <v>6276</v>
      </c>
      <c r="X16" s="269">
        <v>129</v>
      </c>
      <c r="Y16" s="269">
        <v>420</v>
      </c>
      <c r="Z16" s="269">
        <v>0</v>
      </c>
      <c r="AA16" s="269">
        <v>502</v>
      </c>
      <c r="AB16" s="269">
        <v>2747</v>
      </c>
      <c r="AC16" s="269">
        <v>1000</v>
      </c>
      <c r="AD16" s="269">
        <v>195</v>
      </c>
      <c r="AE16" s="269">
        <v>229</v>
      </c>
      <c r="AF16" s="269">
        <v>363</v>
      </c>
      <c r="AG16" s="269">
        <v>0</v>
      </c>
      <c r="AH16" s="269">
        <v>0</v>
      </c>
      <c r="AI16" s="269">
        <v>0</v>
      </c>
      <c r="AJ16" s="269">
        <v>412</v>
      </c>
      <c r="AK16" s="269">
        <v>1064</v>
      </c>
      <c r="AL16" s="269">
        <v>0</v>
      </c>
      <c r="AM16" s="269">
        <v>0</v>
      </c>
      <c r="AN16" s="269">
        <v>1991</v>
      </c>
      <c r="AO16" s="269">
        <v>0</v>
      </c>
      <c r="AP16" s="259">
        <f t="shared" si="9"/>
        <v>977</v>
      </c>
      <c r="AQ16" s="271">
        <v>348</v>
      </c>
      <c r="AR16" s="269">
        <v>629</v>
      </c>
      <c r="AS16" s="259">
        <f t="shared" si="10"/>
        <v>1542</v>
      </c>
      <c r="AT16" s="270">
        <v>1096</v>
      </c>
      <c r="AU16" s="270">
        <v>89</v>
      </c>
      <c r="AV16" s="278">
        <v>0</v>
      </c>
      <c r="AW16" s="272">
        <v>357</v>
      </c>
      <c r="AX16" s="287">
        <f t="shared" si="11"/>
        <v>0</v>
      </c>
      <c r="AY16" s="271"/>
      <c r="AZ16" s="271"/>
      <c r="BA16" s="271"/>
      <c r="BB16" s="271"/>
      <c r="BC16" s="271"/>
      <c r="BD16" s="271"/>
      <c r="BE16" s="271"/>
      <c r="BF16" s="271"/>
      <c r="BG16" s="305"/>
      <c r="BH16" s="306"/>
      <c r="BI16" s="290"/>
      <c r="BJ16" s="303">
        <f t="shared" si="12"/>
        <v>709460</v>
      </c>
      <c r="BK16" s="307">
        <v>39565</v>
      </c>
      <c r="BL16" s="307">
        <v>0</v>
      </c>
      <c r="BM16" s="307">
        <v>31290</v>
      </c>
      <c r="BN16" s="307">
        <v>39437</v>
      </c>
      <c r="BO16" s="307">
        <v>0</v>
      </c>
      <c r="BP16" s="307">
        <v>0</v>
      </c>
      <c r="BQ16" s="307">
        <v>30346</v>
      </c>
      <c r="BR16" s="307">
        <v>34747</v>
      </c>
      <c r="BS16" s="307">
        <v>19230</v>
      </c>
      <c r="BT16" s="307">
        <v>39430</v>
      </c>
      <c r="BU16" s="307">
        <v>46485</v>
      </c>
      <c r="BV16" s="307">
        <v>40968</v>
      </c>
      <c r="BW16" s="307">
        <v>39220</v>
      </c>
      <c r="BX16" s="307">
        <v>39535</v>
      </c>
      <c r="BY16" s="307">
        <v>31129</v>
      </c>
      <c r="BZ16" s="307">
        <v>9200</v>
      </c>
      <c r="CA16" s="307">
        <v>38742</v>
      </c>
      <c r="CB16" s="307">
        <v>38076</v>
      </c>
      <c r="CC16" s="307">
        <v>41503</v>
      </c>
      <c r="CD16" s="307">
        <v>43822</v>
      </c>
      <c r="CE16" s="307">
        <v>34391</v>
      </c>
      <c r="CF16" s="307">
        <v>33912</v>
      </c>
      <c r="CG16" s="307">
        <v>38432</v>
      </c>
      <c r="CH16" s="261"/>
      <c r="CI16" s="303">
        <f t="shared" si="13"/>
        <v>636225</v>
      </c>
      <c r="CJ16" s="261">
        <v>34831</v>
      </c>
      <c r="CK16" s="261"/>
      <c r="CL16" s="261">
        <v>26203</v>
      </c>
      <c r="CM16" s="261">
        <v>34193</v>
      </c>
      <c r="CN16" s="261"/>
      <c r="CO16" s="261"/>
      <c r="CP16" s="261">
        <v>28266</v>
      </c>
      <c r="CQ16" s="261">
        <v>35547</v>
      </c>
      <c r="CR16" s="261">
        <v>15836</v>
      </c>
      <c r="CS16" s="261">
        <v>38430</v>
      </c>
      <c r="CT16" s="261">
        <v>42694</v>
      </c>
      <c r="CU16" s="261">
        <v>42306</v>
      </c>
      <c r="CV16" s="261">
        <v>33952</v>
      </c>
      <c r="CW16" s="261">
        <v>36123</v>
      </c>
      <c r="CX16" s="261">
        <v>19085</v>
      </c>
      <c r="CY16" s="261">
        <v>10275</v>
      </c>
      <c r="CZ16" s="261">
        <v>36001</v>
      </c>
      <c r="DA16" s="261">
        <v>33565</v>
      </c>
      <c r="DB16" s="261">
        <v>38709</v>
      </c>
      <c r="DC16" s="261">
        <v>43827</v>
      </c>
      <c r="DD16" s="261">
        <v>34365</v>
      </c>
      <c r="DE16" s="261">
        <v>31667</v>
      </c>
      <c r="DF16" s="261">
        <v>20350</v>
      </c>
      <c r="DG16" s="261"/>
      <c r="DH16" s="322">
        <f t="shared" si="14"/>
        <v>0.258552295960916</v>
      </c>
      <c r="DI16" s="325">
        <v>0.25823836905252301</v>
      </c>
      <c r="DJ16" s="325">
        <v>0</v>
      </c>
      <c r="DK16" s="325">
        <v>0.25825048551913399</v>
      </c>
      <c r="DL16" s="327">
        <v>0.25811551687775702</v>
      </c>
      <c r="DM16" s="325">
        <v>0</v>
      </c>
      <c r="DN16" s="325">
        <v>0</v>
      </c>
      <c r="DO16" s="325">
        <v>0.25929618611123001</v>
      </c>
      <c r="DP16" s="325">
        <v>0.25869752305461202</v>
      </c>
      <c r="DQ16" s="325">
        <v>0.25759623162414802</v>
      </c>
      <c r="DR16" s="325">
        <v>0.25768003471554402</v>
      </c>
      <c r="DS16" s="325">
        <v>0.25794578423197601</v>
      </c>
      <c r="DT16" s="325">
        <v>0.25785067332254402</v>
      </c>
      <c r="DU16" s="325">
        <v>0.25758172888722702</v>
      </c>
      <c r="DV16" s="325">
        <v>0.257915681722721</v>
      </c>
      <c r="DW16" s="325">
        <v>0.25897175520041998</v>
      </c>
      <c r="DX16" s="325">
        <v>0.25877223970802898</v>
      </c>
      <c r="DY16" s="325">
        <v>0.25878919755006802</v>
      </c>
      <c r="DZ16" s="325">
        <v>0.25951808307124502</v>
      </c>
      <c r="EA16" s="325">
        <v>0.25917936642641198</v>
      </c>
      <c r="EB16" s="325">
        <v>0.259033659867205</v>
      </c>
      <c r="EC16" s="325">
        <v>0.25963243023424998</v>
      </c>
      <c r="ED16" s="325">
        <v>0.25927237537268699</v>
      </c>
      <c r="EE16" s="325">
        <v>0.25910628687960702</v>
      </c>
      <c r="EF16" s="325">
        <v>0</v>
      </c>
      <c r="EG16" s="336"/>
      <c r="EH16" s="306">
        <v>850000</v>
      </c>
      <c r="EI16" s="241">
        <f>+工序盘点数据!AF16</f>
        <v>11670</v>
      </c>
      <c r="EJ16" s="241">
        <f t="shared" si="2"/>
        <v>709460</v>
      </c>
      <c r="EK16" s="241">
        <f t="shared" si="15"/>
        <v>721130</v>
      </c>
      <c r="EL16" s="245">
        <f t="shared" si="3"/>
        <v>0.95601209213317995</v>
      </c>
      <c r="EM16" s="245">
        <f t="shared" si="4"/>
        <v>2.5666662044291601E-2</v>
      </c>
      <c r="EN16" s="245">
        <f t="shared" si="5"/>
        <v>2.13831070680737E-3</v>
      </c>
      <c r="EO16" s="245">
        <f t="shared" si="16"/>
        <v>1.6182935115721199E-2</v>
      </c>
      <c r="EP16" s="241">
        <f>+工序盘点数据!BH16</f>
        <v>15482</v>
      </c>
      <c r="EQ16" s="245">
        <f t="shared" si="17"/>
        <v>2.1017849288363501E-2</v>
      </c>
    </row>
    <row r="17" spans="1:147" s="241" customFormat="1" ht="22.5" customHeight="1">
      <c r="A17" s="400" t="s">
        <v>173</v>
      </c>
      <c r="B17" s="260" t="s">
        <v>118</v>
      </c>
      <c r="C17" s="257">
        <f t="shared" si="6"/>
        <v>7252075</v>
      </c>
      <c r="D17" s="262">
        <v>824</v>
      </c>
      <c r="E17" s="262">
        <v>1913462</v>
      </c>
      <c r="F17" s="262"/>
      <c r="G17" s="262">
        <v>5337789</v>
      </c>
      <c r="H17" s="259">
        <f t="shared" si="0"/>
        <v>731692</v>
      </c>
      <c r="I17" s="272">
        <v>731692</v>
      </c>
      <c r="J17" s="270"/>
      <c r="K17" s="259">
        <f t="shared" si="7"/>
        <v>24822</v>
      </c>
      <c r="L17" s="259">
        <f t="shared" si="1"/>
        <v>5509</v>
      </c>
      <c r="M17" s="269">
        <v>2111</v>
      </c>
      <c r="N17" s="269">
        <v>641</v>
      </c>
      <c r="O17" s="269">
        <v>1289</v>
      </c>
      <c r="P17" s="269">
        <v>213</v>
      </c>
      <c r="Q17" s="269">
        <v>713</v>
      </c>
      <c r="R17" s="269">
        <v>308</v>
      </c>
      <c r="S17" s="269">
        <v>234</v>
      </c>
      <c r="T17" s="269">
        <v>0</v>
      </c>
      <c r="U17" s="269">
        <v>0</v>
      </c>
      <c r="V17" s="259">
        <f t="shared" si="8"/>
        <v>18059</v>
      </c>
      <c r="W17" s="269">
        <v>5812</v>
      </c>
      <c r="X17" s="269">
        <v>500</v>
      </c>
      <c r="Y17" s="269">
        <v>458</v>
      </c>
      <c r="Z17" s="269">
        <v>12</v>
      </c>
      <c r="AA17" s="269">
        <v>2173</v>
      </c>
      <c r="AB17" s="269">
        <v>4850</v>
      </c>
      <c r="AC17" s="269">
        <v>957</v>
      </c>
      <c r="AD17" s="269">
        <v>220</v>
      </c>
      <c r="AE17" s="269">
        <v>782</v>
      </c>
      <c r="AF17" s="269">
        <v>820</v>
      </c>
      <c r="AG17" s="269">
        <v>0</v>
      </c>
      <c r="AH17" s="269">
        <v>0</v>
      </c>
      <c r="AI17" s="269">
        <v>0</v>
      </c>
      <c r="AJ17" s="269">
        <v>432</v>
      </c>
      <c r="AK17" s="269">
        <v>926</v>
      </c>
      <c r="AL17" s="269">
        <v>34</v>
      </c>
      <c r="AM17" s="269">
        <v>9</v>
      </c>
      <c r="AN17" s="269">
        <v>74</v>
      </c>
      <c r="AO17" s="269">
        <v>0</v>
      </c>
      <c r="AP17" s="259">
        <f t="shared" si="9"/>
        <v>1254</v>
      </c>
      <c r="AQ17" s="269">
        <v>329</v>
      </c>
      <c r="AR17" s="269">
        <v>925</v>
      </c>
      <c r="AS17" s="259">
        <f t="shared" si="10"/>
        <v>1564</v>
      </c>
      <c r="AT17" s="270">
        <v>1054</v>
      </c>
      <c r="AU17" s="270">
        <v>139</v>
      </c>
      <c r="AV17" s="278">
        <v>0</v>
      </c>
      <c r="AW17" s="272">
        <v>371</v>
      </c>
      <c r="AX17" s="287">
        <f t="shared" si="11"/>
        <v>1591677</v>
      </c>
      <c r="AY17" s="271">
        <v>1332477</v>
      </c>
      <c r="AZ17" s="271"/>
      <c r="BA17" s="271">
        <v>86400</v>
      </c>
      <c r="BB17" s="271"/>
      <c r="BC17" s="271"/>
      <c r="BD17" s="271">
        <v>172800</v>
      </c>
      <c r="BE17" s="271"/>
      <c r="BF17" s="271"/>
      <c r="BG17" s="305"/>
      <c r="BH17" s="306"/>
      <c r="BI17" s="290"/>
      <c r="BJ17" s="303">
        <f t="shared" si="12"/>
        <v>758078</v>
      </c>
      <c r="BK17" s="307">
        <v>37130</v>
      </c>
      <c r="BL17" s="307">
        <v>0</v>
      </c>
      <c r="BM17" s="307">
        <v>47655</v>
      </c>
      <c r="BN17" s="307">
        <v>35676</v>
      </c>
      <c r="BO17" s="307">
        <v>0</v>
      </c>
      <c r="BP17" s="307">
        <v>0</v>
      </c>
      <c r="BQ17" s="307">
        <v>37745</v>
      </c>
      <c r="BR17" s="307">
        <v>28450</v>
      </c>
      <c r="BS17" s="307">
        <v>0</v>
      </c>
      <c r="BT17" s="307">
        <v>44454</v>
      </c>
      <c r="BU17" s="307">
        <v>43092</v>
      </c>
      <c r="BV17" s="307">
        <v>37163</v>
      </c>
      <c r="BW17" s="307">
        <v>41124</v>
      </c>
      <c r="BX17" s="307">
        <v>41257</v>
      </c>
      <c r="BY17" s="307">
        <v>44333</v>
      </c>
      <c r="BZ17" s="307">
        <v>36409</v>
      </c>
      <c r="CA17" s="307">
        <v>39500</v>
      </c>
      <c r="CB17" s="307">
        <v>47446</v>
      </c>
      <c r="CC17" s="307">
        <v>44116</v>
      </c>
      <c r="CD17" s="307">
        <v>43792</v>
      </c>
      <c r="CE17" s="307">
        <v>41021</v>
      </c>
      <c r="CF17" s="307">
        <v>36549</v>
      </c>
      <c r="CG17" s="307">
        <v>31166</v>
      </c>
      <c r="CH17" s="261"/>
      <c r="CI17" s="303">
        <f t="shared" si="13"/>
        <v>590569</v>
      </c>
      <c r="CJ17" s="261">
        <v>32323</v>
      </c>
      <c r="CK17" s="261"/>
      <c r="CL17" s="261">
        <v>19263</v>
      </c>
      <c r="CM17" s="261">
        <v>32852</v>
      </c>
      <c r="CN17" s="261"/>
      <c r="CO17" s="261"/>
      <c r="CP17" s="261">
        <v>34903</v>
      </c>
      <c r="CQ17" s="261">
        <v>21032</v>
      </c>
      <c r="CR17" s="261"/>
      <c r="CS17" s="261">
        <v>36680</v>
      </c>
      <c r="CT17" s="261">
        <v>38551</v>
      </c>
      <c r="CU17" s="261">
        <v>33709</v>
      </c>
      <c r="CV17" s="261">
        <v>25058</v>
      </c>
      <c r="CW17" s="261">
        <v>33480</v>
      </c>
      <c r="CX17" s="261">
        <v>34722</v>
      </c>
      <c r="CY17" s="261">
        <v>28950</v>
      </c>
      <c r="CZ17" s="261">
        <v>32375</v>
      </c>
      <c r="DA17" s="261">
        <v>35561</v>
      </c>
      <c r="DB17" s="261">
        <v>33514</v>
      </c>
      <c r="DC17" s="261">
        <v>36981</v>
      </c>
      <c r="DD17" s="261">
        <v>24812</v>
      </c>
      <c r="DE17" s="261">
        <v>29547</v>
      </c>
      <c r="DF17" s="261">
        <v>26256</v>
      </c>
      <c r="DG17" s="261"/>
      <c r="DH17" s="322">
        <f t="shared" si="14"/>
        <v>0.25864997561372899</v>
      </c>
      <c r="DI17" s="325">
        <v>0.258911371605625</v>
      </c>
      <c r="DJ17" s="325">
        <v>0</v>
      </c>
      <c r="DK17" s="327">
        <v>0.25815669360951099</v>
      </c>
      <c r="DL17" s="327">
        <v>0.25829121965177099</v>
      </c>
      <c r="DM17" s="325">
        <v>0</v>
      </c>
      <c r="DN17" s="325">
        <v>0</v>
      </c>
      <c r="DO17" s="325">
        <v>0.25925848425636799</v>
      </c>
      <c r="DP17" s="325">
        <v>0.25830944749046097</v>
      </c>
      <c r="DQ17" s="325">
        <v>0</v>
      </c>
      <c r="DR17" s="325">
        <v>0.25766539643562197</v>
      </c>
      <c r="DS17" s="325">
        <v>0.25832355212575497</v>
      </c>
      <c r="DT17" s="325">
        <v>0.258054917470111</v>
      </c>
      <c r="DU17" s="325">
        <v>0.25745356010056702</v>
      </c>
      <c r="DV17" s="325">
        <v>0.258188930316607</v>
      </c>
      <c r="DW17" s="325">
        <v>0.25859780991878301</v>
      </c>
      <c r="DX17" s="325">
        <v>0.25858810048359299</v>
      </c>
      <c r="DY17" s="325">
        <v>0.25904439360617798</v>
      </c>
      <c r="DZ17" s="325">
        <v>0.25975544835417103</v>
      </c>
      <c r="EA17" s="325">
        <v>0.25906287303813302</v>
      </c>
      <c r="EB17" s="325">
        <v>0.25909519780427798</v>
      </c>
      <c r="EC17" s="325">
        <v>0.259639823459686</v>
      </c>
      <c r="ED17" s="325">
        <v>0.25880001093173499</v>
      </c>
      <c r="EE17" s="325">
        <v>0.25884652255993501</v>
      </c>
      <c r="EF17" s="325">
        <v>0</v>
      </c>
      <c r="EG17" s="336"/>
      <c r="EH17" s="306">
        <v>690000</v>
      </c>
      <c r="EI17" s="241">
        <f>+工序盘点数据!AF17</f>
        <v>12513</v>
      </c>
      <c r="EJ17" s="241">
        <f t="shared" si="2"/>
        <v>758078</v>
      </c>
      <c r="EK17" s="241">
        <f t="shared" si="15"/>
        <v>770591</v>
      </c>
      <c r="EL17" s="245">
        <f t="shared" si="3"/>
        <v>0.94952056278882102</v>
      </c>
      <c r="EM17" s="245">
        <f t="shared" si="4"/>
        <v>3.2211640156710901E-2</v>
      </c>
      <c r="EN17" s="245">
        <f t="shared" si="5"/>
        <v>2.0296110388000901E-3</v>
      </c>
      <c r="EO17" s="245">
        <f t="shared" si="16"/>
        <v>1.6238186015668499E-2</v>
      </c>
      <c r="EP17" s="241">
        <f>+工序盘点数据!BH17</f>
        <v>15830</v>
      </c>
      <c r="EQ17" s="245">
        <f t="shared" si="17"/>
        <v>2.0129167456108099E-2</v>
      </c>
    </row>
    <row r="18" spans="1:147" s="241" customFormat="1" ht="22.5" customHeight="1">
      <c r="A18" s="400"/>
      <c r="B18" s="260" t="s">
        <v>119</v>
      </c>
      <c r="C18" s="257">
        <f t="shared" si="6"/>
        <v>8093919</v>
      </c>
      <c r="D18" s="261">
        <v>1489</v>
      </c>
      <c r="E18" s="261">
        <v>1932041</v>
      </c>
      <c r="F18" s="261"/>
      <c r="G18" s="261">
        <v>6160389</v>
      </c>
      <c r="H18" s="259">
        <f t="shared" si="0"/>
        <v>825223</v>
      </c>
      <c r="I18" s="272">
        <v>825223</v>
      </c>
      <c r="J18" s="270"/>
      <c r="K18" s="259">
        <f t="shared" si="7"/>
        <v>15774</v>
      </c>
      <c r="L18" s="259">
        <f t="shared" si="1"/>
        <v>2318</v>
      </c>
      <c r="M18" s="269">
        <v>241</v>
      </c>
      <c r="N18" s="269">
        <v>176</v>
      </c>
      <c r="O18" s="269">
        <v>1286</v>
      </c>
      <c r="P18" s="269">
        <v>49</v>
      </c>
      <c r="Q18" s="269">
        <v>382</v>
      </c>
      <c r="R18" s="269">
        <v>74</v>
      </c>
      <c r="S18" s="269">
        <v>110</v>
      </c>
      <c r="T18" s="269">
        <v>0</v>
      </c>
      <c r="U18" s="269">
        <v>0</v>
      </c>
      <c r="V18" s="259">
        <f t="shared" si="8"/>
        <v>10906</v>
      </c>
      <c r="W18" s="269">
        <v>3254</v>
      </c>
      <c r="X18" s="269">
        <v>52</v>
      </c>
      <c r="Y18" s="269">
        <v>243</v>
      </c>
      <c r="Z18" s="269">
        <v>2</v>
      </c>
      <c r="AA18" s="269">
        <v>910</v>
      </c>
      <c r="AB18" s="269">
        <v>2027</v>
      </c>
      <c r="AC18" s="269">
        <v>675</v>
      </c>
      <c r="AD18" s="269">
        <v>250</v>
      </c>
      <c r="AE18" s="269">
        <v>75</v>
      </c>
      <c r="AF18" s="269">
        <v>363</v>
      </c>
      <c r="AG18" s="269">
        <v>0</v>
      </c>
      <c r="AH18" s="269">
        <v>0</v>
      </c>
      <c r="AI18" s="269">
        <v>0</v>
      </c>
      <c r="AJ18" s="269">
        <v>528</v>
      </c>
      <c r="AK18" s="269">
        <v>794</v>
      </c>
      <c r="AL18" s="269">
        <v>0</v>
      </c>
      <c r="AM18" s="269">
        <v>0</v>
      </c>
      <c r="AN18" s="269">
        <v>1733</v>
      </c>
      <c r="AO18" s="269">
        <v>0</v>
      </c>
      <c r="AP18" s="259">
        <f t="shared" si="9"/>
        <v>2550</v>
      </c>
      <c r="AQ18" s="271">
        <v>110</v>
      </c>
      <c r="AR18" s="269">
        <v>2440</v>
      </c>
      <c r="AS18" s="259">
        <f t="shared" si="10"/>
        <v>2805</v>
      </c>
      <c r="AT18" s="270">
        <v>1990</v>
      </c>
      <c r="AU18" s="270">
        <v>573</v>
      </c>
      <c r="AV18" s="278">
        <v>0</v>
      </c>
      <c r="AW18" s="272">
        <v>242</v>
      </c>
      <c r="AX18" s="287">
        <f t="shared" si="11"/>
        <v>0</v>
      </c>
      <c r="AY18" s="271"/>
      <c r="AZ18" s="271"/>
      <c r="BA18" s="271"/>
      <c r="BB18" s="271"/>
      <c r="BC18" s="271"/>
      <c r="BD18" s="271"/>
      <c r="BE18" s="271"/>
      <c r="BF18" s="271"/>
      <c r="BG18" s="305"/>
      <c r="BH18" s="306"/>
      <c r="BI18" s="290"/>
      <c r="BJ18" s="303">
        <f t="shared" si="12"/>
        <v>843802</v>
      </c>
      <c r="BK18" s="307">
        <v>45320</v>
      </c>
      <c r="BL18" s="307">
        <v>0</v>
      </c>
      <c r="BM18" s="307">
        <v>36534</v>
      </c>
      <c r="BN18" s="307">
        <v>35165</v>
      </c>
      <c r="BO18" s="307">
        <v>0</v>
      </c>
      <c r="BP18" s="307">
        <v>0</v>
      </c>
      <c r="BQ18" s="307">
        <v>46320</v>
      </c>
      <c r="BR18" s="307">
        <v>29115</v>
      </c>
      <c r="BS18" s="307">
        <v>15311</v>
      </c>
      <c r="BT18" s="307">
        <v>43629</v>
      </c>
      <c r="BU18" s="307">
        <v>44963</v>
      </c>
      <c r="BV18" s="307">
        <v>42609</v>
      </c>
      <c r="BW18" s="307">
        <v>44208</v>
      </c>
      <c r="BX18" s="307">
        <v>36848</v>
      </c>
      <c r="BY18" s="307">
        <v>43366</v>
      </c>
      <c r="BZ18" s="307">
        <v>39661</v>
      </c>
      <c r="CA18" s="307">
        <v>47194</v>
      </c>
      <c r="CB18" s="307">
        <v>44456</v>
      </c>
      <c r="CC18" s="307">
        <v>43983</v>
      </c>
      <c r="CD18" s="307">
        <v>47033</v>
      </c>
      <c r="CE18" s="307">
        <v>44205</v>
      </c>
      <c r="CF18" s="307">
        <v>46721</v>
      </c>
      <c r="CG18" s="307">
        <v>43249</v>
      </c>
      <c r="CH18" s="261">
        <v>23912</v>
      </c>
      <c r="CI18" s="303">
        <f t="shared" si="13"/>
        <v>180285</v>
      </c>
      <c r="CJ18" s="261">
        <v>9144</v>
      </c>
      <c r="CK18" s="316"/>
      <c r="CL18" s="320">
        <v>8568</v>
      </c>
      <c r="CM18" s="320"/>
      <c r="CN18" s="320"/>
      <c r="CO18" s="261">
        <v>11272</v>
      </c>
      <c r="CP18" s="261">
        <v>9846</v>
      </c>
      <c r="CQ18" s="261">
        <v>8712</v>
      </c>
      <c r="CR18" s="261">
        <v>9865</v>
      </c>
      <c r="CS18" s="261">
        <v>10111</v>
      </c>
      <c r="CT18" s="261">
        <v>9161</v>
      </c>
      <c r="CU18" s="261">
        <v>7754</v>
      </c>
      <c r="CV18" s="261"/>
      <c r="CW18" s="261">
        <v>8322</v>
      </c>
      <c r="CX18" s="261">
        <v>9545</v>
      </c>
      <c r="CY18" s="261">
        <v>9317</v>
      </c>
      <c r="CZ18" s="261">
        <v>9766</v>
      </c>
      <c r="DA18" s="261">
        <v>9297</v>
      </c>
      <c r="DB18" s="261">
        <v>9765</v>
      </c>
      <c r="DC18" s="261">
        <v>11476</v>
      </c>
      <c r="DD18" s="261">
        <v>9242</v>
      </c>
      <c r="DE18" s="261">
        <v>6321</v>
      </c>
      <c r="DF18" s="261">
        <v>9680</v>
      </c>
      <c r="DG18" s="261">
        <v>3121</v>
      </c>
      <c r="DH18" s="322">
        <f t="shared" si="14"/>
        <v>0.258073421490501</v>
      </c>
      <c r="DI18" s="327">
        <v>0.25658441072993998</v>
      </c>
      <c r="DJ18" s="327">
        <v>0</v>
      </c>
      <c r="DK18" s="327">
        <v>0.257520102941176</v>
      </c>
      <c r="DL18" s="327">
        <v>0</v>
      </c>
      <c r="DM18" s="327">
        <v>0</v>
      </c>
      <c r="DN18" s="325">
        <v>0.25930071395763199</v>
      </c>
      <c r="DO18" s="325">
        <v>0.25899022604739902</v>
      </c>
      <c r="DP18" s="325">
        <v>0.257537396349862</v>
      </c>
      <c r="DQ18" s="325">
        <v>0.25710183973644202</v>
      </c>
      <c r="DR18" s="325">
        <v>0.25682991801008798</v>
      </c>
      <c r="DS18" s="325">
        <v>0.25701481366662998</v>
      </c>
      <c r="DT18" s="325">
        <v>0.25701415464739902</v>
      </c>
      <c r="DU18" s="325">
        <v>0</v>
      </c>
      <c r="DV18" s="325">
        <v>0.25800823741432899</v>
      </c>
      <c r="DW18" s="325">
        <v>0.25806928474983398</v>
      </c>
      <c r="DX18" s="325">
        <v>0.25799301137705299</v>
      </c>
      <c r="DY18" s="325">
        <v>0.25849062369444997</v>
      </c>
      <c r="DZ18" s="325">
        <v>0.25895288568264302</v>
      </c>
      <c r="EA18" s="325">
        <v>0.25861247752176098</v>
      </c>
      <c r="EB18" s="325">
        <v>0.25851008591843799</v>
      </c>
      <c r="EC18" s="325">
        <v>0.25889704695953297</v>
      </c>
      <c r="ED18" s="325">
        <v>0.25864392232241801</v>
      </c>
      <c r="EE18" s="325">
        <v>0.25856823481405</v>
      </c>
      <c r="EF18" s="325">
        <v>0.25904487737284398</v>
      </c>
      <c r="EG18" s="336"/>
      <c r="EH18" s="306">
        <v>690000</v>
      </c>
      <c r="EI18" s="241">
        <f>+工序盘点数据!AF18</f>
        <v>14203</v>
      </c>
      <c r="EJ18" s="241">
        <f t="shared" si="2"/>
        <v>843802</v>
      </c>
      <c r="EK18" s="241">
        <f t="shared" si="15"/>
        <v>858005</v>
      </c>
      <c r="EL18" s="245">
        <f t="shared" si="3"/>
        <v>0.96179276344543496</v>
      </c>
      <c r="EM18" s="245">
        <f t="shared" si="4"/>
        <v>1.8384508248786399E-2</v>
      </c>
      <c r="EN18" s="245">
        <f t="shared" si="5"/>
        <v>3.2692117178804302E-3</v>
      </c>
      <c r="EO18" s="245">
        <f t="shared" si="16"/>
        <v>1.6553516587898699E-2</v>
      </c>
      <c r="EP18" s="241">
        <f>+工序盘点数据!BH18</f>
        <v>18916</v>
      </c>
      <c r="EQ18" s="245">
        <f t="shared" si="17"/>
        <v>2.1570928282023099E-2</v>
      </c>
    </row>
    <row r="19" spans="1:147" s="241" customFormat="1" ht="22.5" customHeight="1">
      <c r="A19" s="400" t="s">
        <v>174</v>
      </c>
      <c r="B19" s="260" t="s">
        <v>118</v>
      </c>
      <c r="C19" s="257">
        <f t="shared" si="6"/>
        <v>7405874</v>
      </c>
      <c r="D19" s="262">
        <v>1300</v>
      </c>
      <c r="E19" s="262">
        <v>1953480</v>
      </c>
      <c r="F19" s="262"/>
      <c r="G19" s="262">
        <v>5451094</v>
      </c>
      <c r="H19" s="259">
        <f t="shared" si="0"/>
        <v>814216</v>
      </c>
      <c r="I19" s="272">
        <v>814216</v>
      </c>
      <c r="J19" s="272"/>
      <c r="K19" s="259">
        <f t="shared" si="7"/>
        <v>19454</v>
      </c>
      <c r="L19" s="259">
        <f t="shared" si="1"/>
        <v>3383</v>
      </c>
      <c r="M19" s="269">
        <v>432</v>
      </c>
      <c r="N19" s="269">
        <v>992</v>
      </c>
      <c r="O19" s="269">
        <v>740</v>
      </c>
      <c r="P19" s="269">
        <v>70</v>
      </c>
      <c r="Q19" s="269">
        <v>663</v>
      </c>
      <c r="R19" s="269">
        <v>251</v>
      </c>
      <c r="S19" s="269">
        <v>235</v>
      </c>
      <c r="T19" s="269">
        <v>0</v>
      </c>
      <c r="U19" s="269">
        <v>0</v>
      </c>
      <c r="V19" s="259">
        <f t="shared" si="8"/>
        <v>15514</v>
      </c>
      <c r="W19" s="269">
        <v>4598</v>
      </c>
      <c r="X19" s="269">
        <v>110</v>
      </c>
      <c r="Y19" s="269">
        <v>405</v>
      </c>
      <c r="Z19" s="269">
        <v>9</v>
      </c>
      <c r="AA19" s="269">
        <v>2061</v>
      </c>
      <c r="AB19" s="269">
        <v>2750</v>
      </c>
      <c r="AC19" s="269">
        <v>1183</v>
      </c>
      <c r="AD19" s="269">
        <v>292</v>
      </c>
      <c r="AE19" s="269">
        <v>2142</v>
      </c>
      <c r="AF19" s="269">
        <v>361</v>
      </c>
      <c r="AG19" s="269">
        <v>0</v>
      </c>
      <c r="AH19" s="269">
        <v>0</v>
      </c>
      <c r="AI19" s="269">
        <v>0</v>
      </c>
      <c r="AJ19" s="269">
        <v>274</v>
      </c>
      <c r="AK19" s="269">
        <v>493</v>
      </c>
      <c r="AL19" s="269">
        <v>40</v>
      </c>
      <c r="AM19" s="269">
        <v>6</v>
      </c>
      <c r="AN19" s="269">
        <v>790</v>
      </c>
      <c r="AO19" s="269">
        <v>0</v>
      </c>
      <c r="AP19" s="259">
        <f t="shared" si="9"/>
        <v>557</v>
      </c>
      <c r="AQ19" s="279">
        <v>306</v>
      </c>
      <c r="AR19" s="280">
        <v>251</v>
      </c>
      <c r="AS19" s="259">
        <f t="shared" si="10"/>
        <v>1985</v>
      </c>
      <c r="AT19" s="271">
        <v>1440</v>
      </c>
      <c r="AU19" s="271">
        <v>160</v>
      </c>
      <c r="AV19" s="278">
        <v>0</v>
      </c>
      <c r="AW19" s="272">
        <v>385</v>
      </c>
      <c r="AX19" s="287">
        <f t="shared" si="11"/>
        <v>1521000</v>
      </c>
      <c r="AY19" s="271">
        <v>1348200</v>
      </c>
      <c r="AZ19" s="271"/>
      <c r="BA19" s="271">
        <v>172800</v>
      </c>
      <c r="BB19" s="271"/>
      <c r="BC19" s="271"/>
      <c r="BD19" s="271"/>
      <c r="BE19" s="271"/>
      <c r="BF19" s="271"/>
      <c r="BG19" s="305"/>
      <c r="BH19" s="306"/>
      <c r="BI19" s="290"/>
      <c r="BJ19" s="303">
        <f t="shared" si="12"/>
        <v>835655</v>
      </c>
      <c r="BK19" s="308">
        <v>38366</v>
      </c>
      <c r="BL19" s="308">
        <v>25978</v>
      </c>
      <c r="BM19" s="308">
        <v>40535</v>
      </c>
      <c r="BN19" s="308">
        <v>38180</v>
      </c>
      <c r="BO19" s="308">
        <v>0</v>
      </c>
      <c r="BP19" s="308">
        <v>0</v>
      </c>
      <c r="BQ19" s="308">
        <v>42588</v>
      </c>
      <c r="BR19" s="308">
        <v>40368</v>
      </c>
      <c r="BS19" s="308">
        <v>39432</v>
      </c>
      <c r="BT19" s="308">
        <v>45187</v>
      </c>
      <c r="BU19" s="308">
        <v>43118</v>
      </c>
      <c r="BV19" s="308">
        <v>46987</v>
      </c>
      <c r="BW19" s="308">
        <v>45610</v>
      </c>
      <c r="BX19" s="308">
        <v>39484</v>
      </c>
      <c r="BY19" s="308">
        <v>43188</v>
      </c>
      <c r="BZ19" s="308">
        <v>17880</v>
      </c>
      <c r="CA19" s="308">
        <v>35441</v>
      </c>
      <c r="CB19" s="308">
        <v>39662</v>
      </c>
      <c r="CC19" s="308">
        <v>40978</v>
      </c>
      <c r="CD19" s="308">
        <v>46170</v>
      </c>
      <c r="CE19" s="308">
        <v>38103</v>
      </c>
      <c r="CF19" s="308">
        <v>27610</v>
      </c>
      <c r="CG19" s="308">
        <v>29072</v>
      </c>
      <c r="CH19" s="289">
        <v>31718</v>
      </c>
      <c r="CI19" s="303">
        <f t="shared" si="13"/>
        <v>715616</v>
      </c>
      <c r="CJ19" s="289">
        <v>36093</v>
      </c>
      <c r="CK19" s="289">
        <v>32307</v>
      </c>
      <c r="CL19" s="289">
        <v>37513</v>
      </c>
      <c r="CM19" s="289">
        <v>36149</v>
      </c>
      <c r="CN19" s="289"/>
      <c r="CO19" s="289"/>
      <c r="CP19" s="289">
        <v>39637</v>
      </c>
      <c r="CQ19" s="289">
        <v>34209</v>
      </c>
      <c r="CR19" s="289">
        <v>36140</v>
      </c>
      <c r="CS19" s="289">
        <v>41498</v>
      </c>
      <c r="CT19" s="289">
        <v>39818</v>
      </c>
      <c r="CU19" s="289">
        <v>45581</v>
      </c>
      <c r="CV19" s="289">
        <v>25452</v>
      </c>
      <c r="CW19" s="289">
        <v>36559</v>
      </c>
      <c r="CX19" s="289">
        <v>42179</v>
      </c>
      <c r="CY19" s="289">
        <v>12464</v>
      </c>
      <c r="CZ19" s="289">
        <v>32623</v>
      </c>
      <c r="DA19" s="289">
        <v>34131</v>
      </c>
      <c r="DB19" s="289">
        <v>19131</v>
      </c>
      <c r="DC19" s="289">
        <v>39770</v>
      </c>
      <c r="DD19" s="289">
        <v>29212</v>
      </c>
      <c r="DE19" s="289">
        <v>15880</v>
      </c>
      <c r="DF19" s="289">
        <v>27137</v>
      </c>
      <c r="DG19" s="289">
        <v>22133</v>
      </c>
      <c r="DH19" s="322">
        <f t="shared" si="14"/>
        <v>0.25776357305627101</v>
      </c>
      <c r="DI19" s="326">
        <v>0.25794328434367902</v>
      </c>
      <c r="DJ19" s="326">
        <v>0.25720865988795</v>
      </c>
      <c r="DK19" s="326">
        <v>0.25725004149856401</v>
      </c>
      <c r="DL19" s="327">
        <v>0.25773225696423102</v>
      </c>
      <c r="DM19" s="327">
        <v>0</v>
      </c>
      <c r="DN19" s="326">
        <v>0</v>
      </c>
      <c r="DO19" s="326">
        <v>0.25923386520170599</v>
      </c>
      <c r="DP19" s="326">
        <v>0.25867447657870901</v>
      </c>
      <c r="DQ19" s="326">
        <v>0.25753612805755499</v>
      </c>
      <c r="DR19" s="326">
        <v>0.25718545460022202</v>
      </c>
      <c r="DS19" s="326">
        <v>0.257508290508975</v>
      </c>
      <c r="DT19" s="326">
        <v>0.25725294149822098</v>
      </c>
      <c r="DU19" s="326">
        <v>0.256358128111983</v>
      </c>
      <c r="DV19" s="326">
        <v>0.25736538280587501</v>
      </c>
      <c r="DW19" s="326">
        <v>0.25740814238913301</v>
      </c>
      <c r="DX19" s="326">
        <v>0.25693833624839602</v>
      </c>
      <c r="DY19" s="326">
        <v>0.25773055758207503</v>
      </c>
      <c r="DZ19" s="326">
        <v>0.25872078514983698</v>
      </c>
      <c r="EA19" s="326">
        <v>0.25791099168888199</v>
      </c>
      <c r="EB19" s="326">
        <v>0.25821579587628901</v>
      </c>
      <c r="EC19" s="326">
        <v>0.25786034102423699</v>
      </c>
      <c r="ED19" s="325">
        <v>0.25826154962216602</v>
      </c>
      <c r="EE19" s="326">
        <v>0.25825045189224999</v>
      </c>
      <c r="EF19" s="326">
        <v>0.25809382180454499</v>
      </c>
      <c r="EG19" s="336"/>
      <c r="EH19" s="306">
        <v>855000</v>
      </c>
      <c r="EI19" s="241">
        <f>+工序盘点数据!AF19</f>
        <v>12460</v>
      </c>
      <c r="EJ19" s="241">
        <f t="shared" si="2"/>
        <v>835655</v>
      </c>
      <c r="EK19" s="241">
        <f t="shared" si="15"/>
        <v>848115</v>
      </c>
      <c r="EL19" s="245">
        <f t="shared" si="3"/>
        <v>0.96003018458581701</v>
      </c>
      <c r="EM19" s="245">
        <f t="shared" si="4"/>
        <v>2.2937927049987299E-2</v>
      </c>
      <c r="EN19" s="245">
        <f t="shared" si="5"/>
        <v>2.3404844861840699E-3</v>
      </c>
      <c r="EO19" s="245">
        <f t="shared" si="16"/>
        <v>1.4691403878011801E-2</v>
      </c>
      <c r="EP19" s="241">
        <f>+工序盘点数据!BH19</f>
        <v>14549</v>
      </c>
      <c r="EQ19" s="245">
        <f t="shared" si="17"/>
        <v>1.68651989650664E-2</v>
      </c>
    </row>
    <row r="20" spans="1:147" s="241" customFormat="1" ht="22.5" customHeight="1">
      <c r="A20" s="400"/>
      <c r="B20" s="260" t="s">
        <v>119</v>
      </c>
      <c r="C20" s="257">
        <f t="shared" si="6"/>
        <v>8215855</v>
      </c>
      <c r="D20" s="261">
        <v>698</v>
      </c>
      <c r="E20" s="261">
        <v>1972063</v>
      </c>
      <c r="F20" s="261"/>
      <c r="G20" s="261">
        <v>6243094</v>
      </c>
      <c r="H20" s="259">
        <f t="shared" si="0"/>
        <v>794456</v>
      </c>
      <c r="I20" s="272">
        <v>794456</v>
      </c>
      <c r="J20" s="272"/>
      <c r="K20" s="259">
        <f t="shared" si="7"/>
        <v>16352</v>
      </c>
      <c r="L20" s="259">
        <f t="shared" si="1"/>
        <v>1804</v>
      </c>
      <c r="M20" s="269">
        <v>425</v>
      </c>
      <c r="N20" s="269">
        <v>241</v>
      </c>
      <c r="O20" s="269">
        <v>469</v>
      </c>
      <c r="P20" s="269">
        <v>8</v>
      </c>
      <c r="Q20" s="269">
        <v>305</v>
      </c>
      <c r="R20" s="269">
        <v>150</v>
      </c>
      <c r="S20" s="269">
        <v>206</v>
      </c>
      <c r="T20" s="269">
        <v>0</v>
      </c>
      <c r="U20" s="269">
        <v>0</v>
      </c>
      <c r="V20" s="259">
        <f t="shared" si="8"/>
        <v>12993</v>
      </c>
      <c r="W20" s="269">
        <v>3549</v>
      </c>
      <c r="X20" s="269">
        <v>6</v>
      </c>
      <c r="Y20" s="269">
        <v>324</v>
      </c>
      <c r="Z20" s="269">
        <v>1</v>
      </c>
      <c r="AA20" s="269">
        <v>1278</v>
      </c>
      <c r="AB20" s="269">
        <v>1762</v>
      </c>
      <c r="AC20" s="269">
        <v>959</v>
      </c>
      <c r="AD20" s="269">
        <v>166</v>
      </c>
      <c r="AE20" s="269">
        <v>253</v>
      </c>
      <c r="AF20" s="269">
        <v>1437</v>
      </c>
      <c r="AG20" s="269">
        <v>0</v>
      </c>
      <c r="AH20" s="269">
        <v>0</v>
      </c>
      <c r="AI20" s="269">
        <v>0</v>
      </c>
      <c r="AJ20" s="269">
        <v>301</v>
      </c>
      <c r="AK20" s="269">
        <v>807</v>
      </c>
      <c r="AL20" s="269">
        <v>0</v>
      </c>
      <c r="AM20" s="269">
        <v>0</v>
      </c>
      <c r="AN20" s="269">
        <v>2150</v>
      </c>
      <c r="AO20" s="269">
        <v>0</v>
      </c>
      <c r="AP20" s="259">
        <f t="shared" si="9"/>
        <v>1555</v>
      </c>
      <c r="AQ20" s="279">
        <v>378</v>
      </c>
      <c r="AR20" s="280">
        <v>1177</v>
      </c>
      <c r="AS20" s="259">
        <f t="shared" si="10"/>
        <v>2231</v>
      </c>
      <c r="AT20" s="271">
        <v>1321</v>
      </c>
      <c r="AU20" s="271">
        <v>322</v>
      </c>
      <c r="AV20" s="278">
        <v>0</v>
      </c>
      <c r="AW20" s="272">
        <v>588</v>
      </c>
      <c r="AX20" s="287">
        <f t="shared" si="11"/>
        <v>0</v>
      </c>
      <c r="AY20" s="271"/>
      <c r="AZ20" s="271"/>
      <c r="BA20" s="271"/>
      <c r="BB20" s="271"/>
      <c r="BC20" s="271"/>
      <c r="BD20" s="271"/>
      <c r="BE20" s="271"/>
      <c r="BF20" s="271"/>
      <c r="BG20" s="305"/>
      <c r="BH20" s="306"/>
      <c r="BI20" s="290"/>
      <c r="BJ20" s="303">
        <f t="shared" si="12"/>
        <v>813039</v>
      </c>
      <c r="BK20" s="307">
        <v>43152</v>
      </c>
      <c r="BL20" s="307">
        <v>40595</v>
      </c>
      <c r="BM20" s="307">
        <v>40210</v>
      </c>
      <c r="BN20" s="307">
        <v>40729</v>
      </c>
      <c r="BO20" s="307">
        <v>0</v>
      </c>
      <c r="BP20" s="307">
        <v>0</v>
      </c>
      <c r="BQ20" s="307">
        <v>44722</v>
      </c>
      <c r="BR20" s="307">
        <v>6130</v>
      </c>
      <c r="BS20" s="307">
        <v>2997</v>
      </c>
      <c r="BT20" s="307">
        <v>42726</v>
      </c>
      <c r="BU20" s="307">
        <v>43831</v>
      </c>
      <c r="BV20" s="307">
        <v>43328</v>
      </c>
      <c r="BW20" s="307">
        <v>40790</v>
      </c>
      <c r="BX20" s="307">
        <v>29554</v>
      </c>
      <c r="BY20" s="307">
        <v>43169</v>
      </c>
      <c r="BZ20" s="307">
        <v>36291</v>
      </c>
      <c r="CA20" s="307">
        <v>44174</v>
      </c>
      <c r="CB20" s="307">
        <v>44490</v>
      </c>
      <c r="CC20" s="307">
        <v>45795</v>
      </c>
      <c r="CD20" s="307">
        <v>47330</v>
      </c>
      <c r="CE20" s="307">
        <v>40705</v>
      </c>
      <c r="CF20" s="307">
        <v>38276</v>
      </c>
      <c r="CG20" s="307">
        <v>29821</v>
      </c>
      <c r="CH20" s="261">
        <v>24224</v>
      </c>
      <c r="CI20" s="303">
        <f t="shared" si="13"/>
        <v>639126</v>
      </c>
      <c r="CJ20" s="316">
        <v>34622</v>
      </c>
      <c r="CK20" s="261">
        <v>31039</v>
      </c>
      <c r="CL20" s="261">
        <v>32870</v>
      </c>
      <c r="CM20" s="261">
        <v>32806</v>
      </c>
      <c r="CN20" s="261"/>
      <c r="CO20" s="261"/>
      <c r="CP20" s="261">
        <v>38613</v>
      </c>
      <c r="CQ20" s="261">
        <v>3496</v>
      </c>
      <c r="CR20" s="261">
        <v>4666</v>
      </c>
      <c r="CS20" s="261">
        <v>35758</v>
      </c>
      <c r="CT20" s="261">
        <v>35871</v>
      </c>
      <c r="CU20" s="261">
        <v>41974</v>
      </c>
      <c r="CV20" s="261">
        <v>26339</v>
      </c>
      <c r="CW20" s="261">
        <v>19153</v>
      </c>
      <c r="CX20" s="261">
        <v>36963</v>
      </c>
      <c r="CY20" s="261">
        <v>32334</v>
      </c>
      <c r="CZ20" s="261">
        <v>36893</v>
      </c>
      <c r="DA20" s="261">
        <v>39007</v>
      </c>
      <c r="DB20" s="261">
        <v>37453</v>
      </c>
      <c r="DC20" s="261">
        <v>43463</v>
      </c>
      <c r="DD20" s="261">
        <v>25245</v>
      </c>
      <c r="DE20" s="261">
        <v>23237</v>
      </c>
      <c r="DF20" s="261">
        <v>17638</v>
      </c>
      <c r="DG20" s="261">
        <v>9686</v>
      </c>
      <c r="DH20" s="322">
        <f t="shared" si="14"/>
        <v>0.25783302094003302</v>
      </c>
      <c r="DI20" s="327">
        <v>0.258791037085146</v>
      </c>
      <c r="DJ20" s="327">
        <v>0.25805223657334297</v>
      </c>
      <c r="DK20" s="327">
        <v>0.25795289205962801</v>
      </c>
      <c r="DL20" s="327">
        <v>0.25777413771870999</v>
      </c>
      <c r="DM20" s="327">
        <v>0</v>
      </c>
      <c r="DN20" s="327">
        <v>0</v>
      </c>
      <c r="DO20" s="325">
        <v>0.25901958236863198</v>
      </c>
      <c r="DP20" s="325">
        <v>0.25821516590389099</v>
      </c>
      <c r="DQ20" s="325">
        <v>0.25727386326618101</v>
      </c>
      <c r="DR20" s="325">
        <v>0.257712220685407</v>
      </c>
      <c r="DS20" s="325">
        <v>0.25782164375122002</v>
      </c>
      <c r="DT20" s="325">
        <v>0.257348120185596</v>
      </c>
      <c r="DU20" s="325">
        <v>0.25690000000000002</v>
      </c>
      <c r="DV20" s="325">
        <v>0.25686960470415299</v>
      </c>
      <c r="DW20" s="325">
        <v>0.25708132279971202</v>
      </c>
      <c r="DX20" s="325">
        <v>0.257894576266469</v>
      </c>
      <c r="DY20" s="325">
        <v>0.25815718418128097</v>
      </c>
      <c r="DZ20" s="325">
        <v>0.25834826313206</v>
      </c>
      <c r="EA20" s="325">
        <v>0.25738404975228502</v>
      </c>
      <c r="EB20" s="325">
        <v>0.25762309562156299</v>
      </c>
      <c r="EC20" s="325">
        <v>0.258074439136463</v>
      </c>
      <c r="ED20" s="325">
        <v>0.25770756457448801</v>
      </c>
      <c r="EE20" s="325">
        <v>0.25781745808437001</v>
      </c>
      <c r="EF20" s="325">
        <v>0.25766318963456197</v>
      </c>
      <c r="EG20" s="336"/>
      <c r="EH20" s="306">
        <v>855000</v>
      </c>
      <c r="EI20" s="241">
        <f>+工序盘点数据!AF20</f>
        <v>13593</v>
      </c>
      <c r="EJ20" s="241">
        <f t="shared" si="2"/>
        <v>813039</v>
      </c>
      <c r="EK20" s="241">
        <f t="shared" si="15"/>
        <v>826632</v>
      </c>
      <c r="EL20" s="245">
        <f t="shared" si="3"/>
        <v>0.96107578704913399</v>
      </c>
      <c r="EM20" s="245">
        <f t="shared" si="4"/>
        <v>1.97814747070038E-2</v>
      </c>
      <c r="EN20" s="245">
        <f t="shared" si="5"/>
        <v>2.69890350240494E-3</v>
      </c>
      <c r="EO20" s="245">
        <f t="shared" si="16"/>
        <v>1.64438347414569E-2</v>
      </c>
      <c r="EP20" s="241">
        <f>+工序盘点数据!BH20</f>
        <v>19854</v>
      </c>
      <c r="EQ20" s="245">
        <f t="shared" si="17"/>
        <v>2.3454611180810998E-2</v>
      </c>
    </row>
    <row r="21" spans="1:147" s="241" customFormat="1" ht="22.5" customHeight="1">
      <c r="A21" s="400" t="s">
        <v>175</v>
      </c>
      <c r="B21" s="260" t="s">
        <v>118</v>
      </c>
      <c r="C21" s="257">
        <f t="shared" si="6"/>
        <v>7541182</v>
      </c>
      <c r="D21" s="262">
        <v>730</v>
      </c>
      <c r="E21" s="262">
        <v>1993104</v>
      </c>
      <c r="F21" s="262"/>
      <c r="G21" s="262">
        <v>5547348</v>
      </c>
      <c r="H21" s="259">
        <f t="shared" si="0"/>
        <v>820456</v>
      </c>
      <c r="I21" s="272">
        <v>820456</v>
      </c>
      <c r="J21" s="270"/>
      <c r="K21" s="259">
        <f t="shared" si="7"/>
        <v>18975</v>
      </c>
      <c r="L21" s="259">
        <f t="shared" si="1"/>
        <v>1266</v>
      </c>
      <c r="M21" s="269">
        <v>129</v>
      </c>
      <c r="N21" s="269">
        <v>159</v>
      </c>
      <c r="O21" s="269">
        <v>654</v>
      </c>
      <c r="P21" s="269">
        <v>11</v>
      </c>
      <c r="Q21" s="269">
        <v>248</v>
      </c>
      <c r="R21" s="269">
        <v>32</v>
      </c>
      <c r="S21" s="269">
        <v>33</v>
      </c>
      <c r="T21" s="269">
        <v>0</v>
      </c>
      <c r="U21" s="269">
        <v>0</v>
      </c>
      <c r="V21" s="259">
        <f t="shared" si="8"/>
        <v>17255</v>
      </c>
      <c r="W21" s="269">
        <v>3732</v>
      </c>
      <c r="X21" s="269">
        <v>82</v>
      </c>
      <c r="Y21" s="269">
        <v>448</v>
      </c>
      <c r="Z21" s="269">
        <v>3</v>
      </c>
      <c r="AA21" s="269">
        <v>1957</v>
      </c>
      <c r="AB21" s="269">
        <v>3940</v>
      </c>
      <c r="AC21" s="269">
        <v>1225</v>
      </c>
      <c r="AD21" s="269">
        <v>241</v>
      </c>
      <c r="AE21" s="269">
        <v>2026</v>
      </c>
      <c r="AF21" s="269">
        <v>277</v>
      </c>
      <c r="AG21" s="269">
        <v>0</v>
      </c>
      <c r="AH21" s="269">
        <v>0</v>
      </c>
      <c r="AI21" s="269">
        <v>0</v>
      </c>
      <c r="AJ21" s="269">
        <v>243</v>
      </c>
      <c r="AK21" s="269">
        <v>494</v>
      </c>
      <c r="AL21" s="269">
        <v>51</v>
      </c>
      <c r="AM21" s="269">
        <v>11</v>
      </c>
      <c r="AN21" s="269">
        <v>2525</v>
      </c>
      <c r="AO21" s="269">
        <v>0</v>
      </c>
      <c r="AP21" s="259">
        <f t="shared" si="9"/>
        <v>454</v>
      </c>
      <c r="AQ21" s="271">
        <v>138</v>
      </c>
      <c r="AR21" s="269">
        <v>316</v>
      </c>
      <c r="AS21" s="259">
        <f t="shared" si="10"/>
        <v>2066</v>
      </c>
      <c r="AT21" s="271">
        <v>1565</v>
      </c>
      <c r="AU21" s="271">
        <v>152</v>
      </c>
      <c r="AV21" s="278">
        <v>0</v>
      </c>
      <c r="AW21" s="272">
        <v>349</v>
      </c>
      <c r="AX21" s="287">
        <f t="shared" si="11"/>
        <v>1512900</v>
      </c>
      <c r="AY21" s="271">
        <v>1210500</v>
      </c>
      <c r="AZ21" s="271"/>
      <c r="BA21" s="271">
        <v>216000</v>
      </c>
      <c r="BB21" s="271"/>
      <c r="BC21" s="271"/>
      <c r="BD21" s="271">
        <v>86400</v>
      </c>
      <c r="BE21" s="271"/>
      <c r="BF21" s="271"/>
      <c r="BG21" s="305"/>
      <c r="BH21" s="306"/>
      <c r="BI21" s="290"/>
      <c r="BJ21" s="303">
        <f t="shared" si="12"/>
        <v>841497</v>
      </c>
      <c r="BK21" s="308">
        <v>27585</v>
      </c>
      <c r="BL21" s="308">
        <v>39360</v>
      </c>
      <c r="BM21" s="308">
        <v>28540</v>
      </c>
      <c r="BN21" s="308">
        <v>41896</v>
      </c>
      <c r="BO21" s="308">
        <v>0</v>
      </c>
      <c r="BP21" s="308">
        <v>13048</v>
      </c>
      <c r="BQ21" s="308">
        <v>42099</v>
      </c>
      <c r="BR21" s="308">
        <v>22249</v>
      </c>
      <c r="BS21" s="308">
        <v>41581</v>
      </c>
      <c r="BT21" s="308">
        <v>44784</v>
      </c>
      <c r="BU21" s="308">
        <v>39912</v>
      </c>
      <c r="BV21" s="308">
        <v>43178</v>
      </c>
      <c r="BW21" s="308">
        <v>40270</v>
      </c>
      <c r="BX21" s="308">
        <v>39315</v>
      </c>
      <c r="BY21" s="308">
        <v>41177</v>
      </c>
      <c r="BZ21" s="308">
        <v>39753</v>
      </c>
      <c r="CA21" s="308">
        <v>42194</v>
      </c>
      <c r="CB21" s="308">
        <v>39799</v>
      </c>
      <c r="CC21" s="308">
        <v>37439</v>
      </c>
      <c r="CD21" s="308">
        <v>43018</v>
      </c>
      <c r="CE21" s="308">
        <v>38350</v>
      </c>
      <c r="CF21" s="308">
        <v>33744</v>
      </c>
      <c r="CG21" s="308">
        <v>34740</v>
      </c>
      <c r="CH21" s="289">
        <v>27466</v>
      </c>
      <c r="CI21" s="303">
        <f t="shared" si="13"/>
        <v>719833</v>
      </c>
      <c r="CJ21" s="289">
        <v>26569</v>
      </c>
      <c r="CK21" s="289">
        <v>37314</v>
      </c>
      <c r="CL21" s="289">
        <v>18180</v>
      </c>
      <c r="CM21" s="289">
        <v>40446</v>
      </c>
      <c r="CN21" s="289"/>
      <c r="CO21" s="289"/>
      <c r="CP21" s="289">
        <v>40242</v>
      </c>
      <c r="CQ21" s="289">
        <v>21284</v>
      </c>
      <c r="CR21" s="289">
        <v>36352</v>
      </c>
      <c r="CS21" s="289">
        <v>39957</v>
      </c>
      <c r="CT21" s="289">
        <v>37712</v>
      </c>
      <c r="CU21" s="289">
        <v>41454</v>
      </c>
      <c r="CV21" s="289">
        <v>31168</v>
      </c>
      <c r="CW21" s="289">
        <v>37758</v>
      </c>
      <c r="CX21" s="289">
        <v>39942</v>
      </c>
      <c r="CY21" s="289">
        <v>34317</v>
      </c>
      <c r="CZ21" s="289">
        <v>39469</v>
      </c>
      <c r="DA21" s="289">
        <v>38401</v>
      </c>
      <c r="DB21" s="289">
        <v>36784</v>
      </c>
      <c r="DC21" s="289">
        <v>40997</v>
      </c>
      <c r="DD21" s="289">
        <v>26996</v>
      </c>
      <c r="DE21" s="289">
        <v>15477</v>
      </c>
      <c r="DF21" s="289">
        <v>25991</v>
      </c>
      <c r="DG21" s="289">
        <v>13023</v>
      </c>
      <c r="DH21" s="322">
        <f t="shared" si="14"/>
        <v>0.257919845301194</v>
      </c>
      <c r="DI21" s="326">
        <v>0.25811637022161799</v>
      </c>
      <c r="DJ21" s="326">
        <v>0.258249730609727</v>
      </c>
      <c r="DK21" s="326">
        <v>0.25828900289588103</v>
      </c>
      <c r="DL21" s="327">
        <v>0.257743236265638</v>
      </c>
      <c r="DM21" s="326">
        <v>0</v>
      </c>
      <c r="DN21" s="326">
        <v>0</v>
      </c>
      <c r="DO21" s="326">
        <v>0.258590233299408</v>
      </c>
      <c r="DP21" s="326">
        <v>0.25840671311783397</v>
      </c>
      <c r="DQ21" s="326">
        <v>0.25742126347931299</v>
      </c>
      <c r="DR21" s="326">
        <v>0.25734637879574301</v>
      </c>
      <c r="DS21" s="326">
        <v>0.25783097910479402</v>
      </c>
      <c r="DT21" s="326">
        <v>0.257383338085589</v>
      </c>
      <c r="DU21" s="326">
        <v>0.25693481752567199</v>
      </c>
      <c r="DV21" s="326">
        <v>0.25751393776153397</v>
      </c>
      <c r="DW21" s="326">
        <v>0.25740837366555103</v>
      </c>
      <c r="DX21" s="326">
        <v>0.25806079657312703</v>
      </c>
      <c r="DY21" s="326">
        <v>0.258472331627353</v>
      </c>
      <c r="DZ21" s="326">
        <v>0.25896525353046801</v>
      </c>
      <c r="EA21" s="326">
        <v>0.25796882204219301</v>
      </c>
      <c r="EB21" s="326">
        <v>0.25798629623198499</v>
      </c>
      <c r="EC21" s="326">
        <v>0.25838135349681501</v>
      </c>
      <c r="ED21" s="326">
        <v>0.25825072526975501</v>
      </c>
      <c r="EE21" s="326">
        <v>0.257809219652957</v>
      </c>
      <c r="EF21" s="326">
        <v>0.25735387857220798</v>
      </c>
      <c r="EG21" s="336"/>
      <c r="EH21" s="306">
        <v>855000</v>
      </c>
      <c r="EI21" s="241">
        <f>+工序盘点数据!AF21</f>
        <v>12505</v>
      </c>
      <c r="EJ21" s="241">
        <f t="shared" si="2"/>
        <v>841497</v>
      </c>
      <c r="EK21" s="241">
        <f t="shared" si="15"/>
        <v>854002</v>
      </c>
      <c r="EL21" s="245">
        <f t="shared" si="3"/>
        <v>0.96071906154786502</v>
      </c>
      <c r="EM21" s="245">
        <f t="shared" si="4"/>
        <v>2.2218917520099499E-2</v>
      </c>
      <c r="EN21" s="245">
        <f t="shared" si="5"/>
        <v>2.4191980815033202E-3</v>
      </c>
      <c r="EO21" s="245">
        <f t="shared" si="16"/>
        <v>1.4642822850532001E-2</v>
      </c>
      <c r="EP21" s="241">
        <f>+工序盘点数据!BH21</f>
        <v>22409</v>
      </c>
      <c r="EQ21" s="245">
        <f t="shared" si="17"/>
        <v>2.55690537886905E-2</v>
      </c>
    </row>
    <row r="22" spans="1:147" s="241" customFormat="1" ht="22.5" customHeight="1">
      <c r="A22" s="400"/>
      <c r="B22" s="260" t="s">
        <v>119</v>
      </c>
      <c r="C22" s="257">
        <f t="shared" si="6"/>
        <v>8469433</v>
      </c>
      <c r="D22" s="261">
        <v>1633</v>
      </c>
      <c r="E22" s="261">
        <v>2013252</v>
      </c>
      <c r="F22" s="261"/>
      <c r="G22" s="261">
        <v>6454548</v>
      </c>
      <c r="H22" s="259">
        <f t="shared" si="0"/>
        <v>910586</v>
      </c>
      <c r="I22" s="272">
        <v>910586</v>
      </c>
      <c r="J22" s="270"/>
      <c r="K22" s="259">
        <f t="shared" si="7"/>
        <v>18582</v>
      </c>
      <c r="L22" s="259">
        <f t="shared" si="1"/>
        <v>2672</v>
      </c>
      <c r="M22" s="269">
        <v>539</v>
      </c>
      <c r="N22" s="269">
        <v>464</v>
      </c>
      <c r="O22" s="269">
        <v>881</v>
      </c>
      <c r="P22" s="269">
        <v>199</v>
      </c>
      <c r="Q22" s="269">
        <v>238</v>
      </c>
      <c r="R22" s="269">
        <v>149</v>
      </c>
      <c r="S22" s="269">
        <v>202</v>
      </c>
      <c r="T22" s="269">
        <v>0</v>
      </c>
      <c r="U22" s="269">
        <v>0</v>
      </c>
      <c r="V22" s="259">
        <f t="shared" si="8"/>
        <v>15212</v>
      </c>
      <c r="W22" s="269">
        <v>1717</v>
      </c>
      <c r="X22" s="269">
        <v>155</v>
      </c>
      <c r="Y22" s="269">
        <v>527</v>
      </c>
      <c r="Z22" s="269">
        <v>0</v>
      </c>
      <c r="AA22" s="269">
        <v>1668</v>
      </c>
      <c r="AB22" s="269">
        <v>4061</v>
      </c>
      <c r="AC22" s="269">
        <v>1437</v>
      </c>
      <c r="AD22" s="269">
        <v>181</v>
      </c>
      <c r="AE22" s="269">
        <v>563</v>
      </c>
      <c r="AF22" s="269">
        <v>1175</v>
      </c>
      <c r="AG22" s="269">
        <v>0</v>
      </c>
      <c r="AH22" s="269">
        <v>0</v>
      </c>
      <c r="AI22" s="269">
        <v>0</v>
      </c>
      <c r="AJ22" s="269">
        <v>411</v>
      </c>
      <c r="AK22" s="269">
        <v>678</v>
      </c>
      <c r="AL22" s="269">
        <v>3</v>
      </c>
      <c r="AM22" s="269">
        <v>0</v>
      </c>
      <c r="AN22" s="269">
        <v>2636</v>
      </c>
      <c r="AO22" s="269">
        <v>0</v>
      </c>
      <c r="AP22" s="259">
        <f t="shared" si="9"/>
        <v>698</v>
      </c>
      <c r="AQ22" s="271">
        <v>418</v>
      </c>
      <c r="AR22" s="269">
        <v>280</v>
      </c>
      <c r="AS22" s="259">
        <f t="shared" si="10"/>
        <v>1566</v>
      </c>
      <c r="AT22" s="270">
        <v>1096</v>
      </c>
      <c r="AU22" s="270">
        <v>79</v>
      </c>
      <c r="AV22" s="278">
        <v>0</v>
      </c>
      <c r="AW22" s="272">
        <v>391</v>
      </c>
      <c r="AX22" s="287">
        <f t="shared" si="11"/>
        <v>0</v>
      </c>
      <c r="AY22" s="271"/>
      <c r="AZ22" s="271"/>
      <c r="BA22" s="271"/>
      <c r="BB22" s="271"/>
      <c r="BC22" s="271"/>
      <c r="BD22" s="271"/>
      <c r="BE22" s="271"/>
      <c r="BF22" s="271"/>
      <c r="BG22" s="305"/>
      <c r="BH22" s="306"/>
      <c r="BI22" s="290"/>
      <c r="BJ22" s="303">
        <f t="shared" si="12"/>
        <v>930734</v>
      </c>
      <c r="BK22" s="307">
        <v>44710</v>
      </c>
      <c r="BL22" s="307">
        <v>46010</v>
      </c>
      <c r="BM22" s="307">
        <v>34153</v>
      </c>
      <c r="BN22" s="307">
        <v>36036</v>
      </c>
      <c r="BO22" s="307">
        <v>0</v>
      </c>
      <c r="BP22" s="307">
        <v>33251</v>
      </c>
      <c r="BQ22" s="307">
        <v>44972</v>
      </c>
      <c r="BR22" s="307">
        <v>19617</v>
      </c>
      <c r="BS22" s="307">
        <v>32610</v>
      </c>
      <c r="BT22" s="307">
        <v>48008</v>
      </c>
      <c r="BU22" s="307">
        <v>44972</v>
      </c>
      <c r="BV22" s="307">
        <v>45922</v>
      </c>
      <c r="BW22" s="307">
        <v>46154</v>
      </c>
      <c r="BX22" s="307">
        <v>44352</v>
      </c>
      <c r="BY22" s="307">
        <v>45538</v>
      </c>
      <c r="BZ22" s="307">
        <v>41387</v>
      </c>
      <c r="CA22" s="307">
        <v>44463</v>
      </c>
      <c r="CB22" s="307">
        <v>47017</v>
      </c>
      <c r="CC22" s="307">
        <v>44355</v>
      </c>
      <c r="CD22" s="307">
        <v>47679</v>
      </c>
      <c r="CE22" s="307">
        <v>46386</v>
      </c>
      <c r="CF22" s="307">
        <v>43435</v>
      </c>
      <c r="CG22" s="307">
        <v>22040</v>
      </c>
      <c r="CH22" s="261">
        <v>27667</v>
      </c>
      <c r="CI22" s="303">
        <f t="shared" si="13"/>
        <v>773975</v>
      </c>
      <c r="CJ22" s="261">
        <v>39678</v>
      </c>
      <c r="CK22" s="261">
        <v>29079</v>
      </c>
      <c r="CL22" s="261">
        <v>27675</v>
      </c>
      <c r="CM22" s="261">
        <v>30138</v>
      </c>
      <c r="CN22" s="261"/>
      <c r="CO22" s="261">
        <v>29742</v>
      </c>
      <c r="CP22" s="261">
        <v>39672</v>
      </c>
      <c r="CQ22" s="261">
        <v>16648</v>
      </c>
      <c r="CR22" s="261">
        <v>20449</v>
      </c>
      <c r="CS22" s="261">
        <v>38527</v>
      </c>
      <c r="CT22" s="261">
        <v>39753</v>
      </c>
      <c r="CU22" s="261">
        <v>39818</v>
      </c>
      <c r="CV22" s="261">
        <v>33372</v>
      </c>
      <c r="CW22" s="261">
        <v>37241</v>
      </c>
      <c r="CX22" s="261">
        <v>39037</v>
      </c>
      <c r="CY22" s="261">
        <v>37954</v>
      </c>
      <c r="CZ22" s="261">
        <v>39064</v>
      </c>
      <c r="DA22" s="261">
        <v>42195</v>
      </c>
      <c r="DB22" s="261">
        <v>40299</v>
      </c>
      <c r="DC22" s="261">
        <v>42889</v>
      </c>
      <c r="DD22" s="261">
        <v>34146</v>
      </c>
      <c r="DE22" s="261">
        <v>36294</v>
      </c>
      <c r="DF22" s="261">
        <v>17298</v>
      </c>
      <c r="DG22" s="261">
        <v>23007</v>
      </c>
      <c r="DH22" s="322">
        <f t="shared" si="14"/>
        <v>0.25810674195503602</v>
      </c>
      <c r="DI22" s="327">
        <v>0.25862466243258198</v>
      </c>
      <c r="DJ22" s="327">
        <v>0.25821394061006198</v>
      </c>
      <c r="DK22" s="327">
        <v>0.257443167903884</v>
      </c>
      <c r="DL22" s="327">
        <v>0.25738271292056603</v>
      </c>
      <c r="DM22" s="327">
        <v>0</v>
      </c>
      <c r="DN22" s="327">
        <v>0.257534799591151</v>
      </c>
      <c r="DO22" s="325">
        <v>0.25879156674732801</v>
      </c>
      <c r="DP22" s="325">
        <v>0.25890011046371902</v>
      </c>
      <c r="DQ22" s="325">
        <v>0.25772362692552198</v>
      </c>
      <c r="DR22" s="325">
        <v>0.25729937077478299</v>
      </c>
      <c r="DS22" s="325">
        <v>0.25741077513646798</v>
      </c>
      <c r="DT22" s="325">
        <v>0.25733707203124201</v>
      </c>
      <c r="DU22" s="325">
        <v>0.25744334067490698</v>
      </c>
      <c r="DV22" s="325">
        <v>0.25732786312306399</v>
      </c>
      <c r="DW22" s="325">
        <v>0.25787476827625</v>
      </c>
      <c r="DX22" s="325">
        <v>0.25832948737945899</v>
      </c>
      <c r="DY22" s="325">
        <v>0.258659826899447</v>
      </c>
      <c r="DZ22" s="325">
        <v>0.25911193752814299</v>
      </c>
      <c r="EA22" s="325">
        <v>0.258406494404328</v>
      </c>
      <c r="EB22" s="325">
        <v>0.25845075448250099</v>
      </c>
      <c r="EC22" s="325">
        <v>0.25862881766531898</v>
      </c>
      <c r="ED22" s="325">
        <v>0.258104444225492</v>
      </c>
      <c r="EE22" s="325">
        <v>0.25926783298647299</v>
      </c>
      <c r="EF22" s="325">
        <v>0.258692234059199</v>
      </c>
      <c r="EG22" s="336"/>
      <c r="EH22" s="306">
        <v>855000</v>
      </c>
      <c r="EI22" s="241">
        <f>+工序盘点数据!AF22</f>
        <v>13066</v>
      </c>
      <c r="EJ22" s="241">
        <f t="shared" si="2"/>
        <v>930734</v>
      </c>
      <c r="EK22" s="241">
        <f t="shared" si="15"/>
        <v>943800</v>
      </c>
      <c r="EL22" s="245">
        <f t="shared" si="3"/>
        <v>0.96480822208094896</v>
      </c>
      <c r="EM22" s="245">
        <f t="shared" si="4"/>
        <v>1.9688493324857E-2</v>
      </c>
      <c r="EN22" s="245">
        <f t="shared" si="5"/>
        <v>1.6592498410680199E-3</v>
      </c>
      <c r="EO22" s="245">
        <f t="shared" si="16"/>
        <v>1.3844034753125701E-2</v>
      </c>
      <c r="EP22" s="241">
        <f>+工序盘点数据!BH22</f>
        <v>18888</v>
      </c>
      <c r="EQ22" s="245">
        <f t="shared" si="17"/>
        <v>1.9620063821300399E-2</v>
      </c>
    </row>
    <row r="23" spans="1:147" s="241" customFormat="1" ht="22.5" customHeight="1">
      <c r="A23" s="400" t="s">
        <v>176</v>
      </c>
      <c r="B23" s="260" t="s">
        <v>118</v>
      </c>
      <c r="C23" s="257">
        <f t="shared" si="6"/>
        <v>7646929</v>
      </c>
      <c r="D23" s="262">
        <v>7347</v>
      </c>
      <c r="E23" s="262">
        <v>2044034</v>
      </c>
      <c r="F23" s="262"/>
      <c r="G23" s="262">
        <v>5595548</v>
      </c>
      <c r="H23" s="259">
        <f t="shared" si="0"/>
        <v>800678</v>
      </c>
      <c r="I23" s="272">
        <v>800678</v>
      </c>
      <c r="J23" s="270"/>
      <c r="K23" s="259">
        <f t="shared" si="7"/>
        <v>27098</v>
      </c>
      <c r="L23" s="259">
        <f t="shared" si="1"/>
        <v>4055</v>
      </c>
      <c r="M23" s="269">
        <v>932</v>
      </c>
      <c r="N23" s="269">
        <v>686</v>
      </c>
      <c r="O23" s="269">
        <v>1022</v>
      </c>
      <c r="P23" s="269">
        <v>24</v>
      </c>
      <c r="Q23" s="269">
        <v>723</v>
      </c>
      <c r="R23" s="269">
        <v>433</v>
      </c>
      <c r="S23" s="269">
        <v>235</v>
      </c>
      <c r="T23" s="269">
        <v>0</v>
      </c>
      <c r="U23" s="269">
        <v>0</v>
      </c>
      <c r="V23" s="259">
        <f t="shared" si="8"/>
        <v>21521</v>
      </c>
      <c r="W23" s="269">
        <v>5010</v>
      </c>
      <c r="X23" s="269">
        <v>5415</v>
      </c>
      <c r="Y23" s="269">
        <v>334</v>
      </c>
      <c r="Z23" s="269">
        <v>30</v>
      </c>
      <c r="AA23" s="269">
        <v>1514</v>
      </c>
      <c r="AB23" s="269">
        <v>3103</v>
      </c>
      <c r="AC23" s="269">
        <v>923</v>
      </c>
      <c r="AD23" s="269">
        <v>200</v>
      </c>
      <c r="AE23" s="269">
        <v>2367</v>
      </c>
      <c r="AF23" s="269">
        <v>605</v>
      </c>
      <c r="AG23" s="269">
        <v>0</v>
      </c>
      <c r="AH23" s="269">
        <v>0</v>
      </c>
      <c r="AI23" s="269">
        <v>0</v>
      </c>
      <c r="AJ23" s="269">
        <v>268</v>
      </c>
      <c r="AK23" s="269">
        <v>389</v>
      </c>
      <c r="AL23" s="269">
        <v>36</v>
      </c>
      <c r="AM23" s="269">
        <v>8</v>
      </c>
      <c r="AN23" s="269">
        <v>1319</v>
      </c>
      <c r="AO23" s="269">
        <v>0</v>
      </c>
      <c r="AP23" s="259">
        <f t="shared" si="9"/>
        <v>1522</v>
      </c>
      <c r="AQ23" s="271">
        <v>473</v>
      </c>
      <c r="AR23" s="269">
        <v>1049</v>
      </c>
      <c r="AS23" s="259">
        <f t="shared" si="10"/>
        <v>3684</v>
      </c>
      <c r="AT23" s="271">
        <v>2800</v>
      </c>
      <c r="AU23" s="271">
        <v>354</v>
      </c>
      <c r="AV23" s="278">
        <v>0</v>
      </c>
      <c r="AW23" s="272">
        <v>530</v>
      </c>
      <c r="AX23" s="287">
        <f t="shared" si="11"/>
        <v>1651909</v>
      </c>
      <c r="AY23" s="271">
        <v>1651909</v>
      </c>
      <c r="AZ23" s="271"/>
      <c r="BA23" s="271"/>
      <c r="BB23" s="271"/>
      <c r="BC23" s="271"/>
      <c r="BD23" s="271"/>
      <c r="BE23" s="271"/>
      <c r="BF23" s="271"/>
      <c r="BG23" s="305"/>
      <c r="BH23" s="306"/>
      <c r="BI23" s="290"/>
      <c r="BJ23" s="303">
        <f t="shared" si="12"/>
        <v>831460</v>
      </c>
      <c r="BK23" s="308">
        <v>23876</v>
      </c>
      <c r="BL23" s="308">
        <v>39420</v>
      </c>
      <c r="BM23" s="308">
        <v>38347</v>
      </c>
      <c r="BN23" s="308">
        <v>37056</v>
      </c>
      <c r="BO23" s="308">
        <v>0</v>
      </c>
      <c r="BP23" s="308">
        <v>34133</v>
      </c>
      <c r="BQ23" s="308">
        <v>17800</v>
      </c>
      <c r="BR23" s="308">
        <v>38059</v>
      </c>
      <c r="BS23" s="308">
        <v>16346</v>
      </c>
      <c r="BT23" s="308">
        <v>40257</v>
      </c>
      <c r="BU23" s="308">
        <v>38407</v>
      </c>
      <c r="BV23" s="308">
        <v>35844</v>
      </c>
      <c r="BW23" s="308">
        <v>41834</v>
      </c>
      <c r="BX23" s="308">
        <v>40653</v>
      </c>
      <c r="BY23" s="308">
        <v>44004</v>
      </c>
      <c r="BZ23" s="308">
        <v>41836</v>
      </c>
      <c r="CA23" s="308">
        <v>39380</v>
      </c>
      <c r="CB23" s="308">
        <v>43502</v>
      </c>
      <c r="CC23" s="308">
        <v>44234</v>
      </c>
      <c r="CD23" s="308">
        <v>42660</v>
      </c>
      <c r="CE23" s="308">
        <v>34332</v>
      </c>
      <c r="CF23" s="308">
        <v>39180</v>
      </c>
      <c r="CG23" s="308">
        <v>27300</v>
      </c>
      <c r="CH23" s="289">
        <v>33000</v>
      </c>
      <c r="CI23" s="303">
        <f t="shared" si="13"/>
        <v>718592</v>
      </c>
      <c r="CJ23" s="289">
        <v>19832</v>
      </c>
      <c r="CK23" s="289">
        <v>35812</v>
      </c>
      <c r="CL23" s="289">
        <v>31687</v>
      </c>
      <c r="CM23" s="289">
        <v>37697</v>
      </c>
      <c r="CN23" s="289"/>
      <c r="CO23" s="289">
        <v>24126</v>
      </c>
      <c r="CP23" s="289">
        <v>11056</v>
      </c>
      <c r="CQ23" s="289">
        <v>34101</v>
      </c>
      <c r="CR23" s="289">
        <v>9543</v>
      </c>
      <c r="CS23" s="289">
        <v>38270</v>
      </c>
      <c r="CT23" s="289">
        <v>35139</v>
      </c>
      <c r="CU23" s="289">
        <v>27283</v>
      </c>
      <c r="CV23" s="289">
        <v>32998</v>
      </c>
      <c r="CW23" s="289">
        <v>36298</v>
      </c>
      <c r="CX23" s="289">
        <v>41226</v>
      </c>
      <c r="CY23" s="289">
        <v>34644</v>
      </c>
      <c r="CZ23" s="289">
        <v>34969</v>
      </c>
      <c r="DA23" s="289">
        <v>40612</v>
      </c>
      <c r="DB23" s="289">
        <v>37884</v>
      </c>
      <c r="DC23" s="289">
        <v>35760</v>
      </c>
      <c r="DD23" s="289">
        <v>27413</v>
      </c>
      <c r="DE23" s="289">
        <v>37747</v>
      </c>
      <c r="DF23" s="289">
        <v>24712</v>
      </c>
      <c r="DG23" s="289">
        <v>29783</v>
      </c>
      <c r="DH23" s="322">
        <f t="shared" si="14"/>
        <v>0.25830727319311197</v>
      </c>
      <c r="DI23" s="326">
        <v>0.25805052100321402</v>
      </c>
      <c r="DJ23" s="326">
        <v>0.25809558735700799</v>
      </c>
      <c r="DK23" s="326">
        <v>0.25940000000000002</v>
      </c>
      <c r="DL23" s="325">
        <v>0.25761757053877099</v>
      </c>
      <c r="DM23" s="326">
        <v>0</v>
      </c>
      <c r="DN23" s="326">
        <v>0.25742396627417502</v>
      </c>
      <c r="DO23" s="326">
        <v>0.25905512625927801</v>
      </c>
      <c r="DP23" s="326">
        <v>0.25892554103985199</v>
      </c>
      <c r="DQ23" s="326">
        <v>0.25747045529067802</v>
      </c>
      <c r="DR23" s="326">
        <v>0.25766842168359799</v>
      </c>
      <c r="DS23" s="326">
        <v>0.25866680682432602</v>
      </c>
      <c r="DT23" s="326">
        <v>0.25718023985631999</v>
      </c>
      <c r="DU23" s="326">
        <v>0.25786131204921497</v>
      </c>
      <c r="DV23" s="326">
        <v>0.257958233511488</v>
      </c>
      <c r="DW23" s="326">
        <v>0.25855420722359701</v>
      </c>
      <c r="DX23" s="326">
        <v>0.25792846100334799</v>
      </c>
      <c r="DY23" s="326">
        <v>0.25862717975921601</v>
      </c>
      <c r="DZ23" s="326">
        <v>0.25918389872745701</v>
      </c>
      <c r="EA23" s="326">
        <v>0.259031877078441</v>
      </c>
      <c r="EB23" s="326">
        <v>0.25852587376957498</v>
      </c>
      <c r="EC23" s="326">
        <v>0.258444493297732</v>
      </c>
      <c r="ED23" s="326">
        <v>0.25768190210807901</v>
      </c>
      <c r="EE23" s="326">
        <v>0.258882819197152</v>
      </c>
      <c r="EF23" s="326">
        <v>0.258322371282041</v>
      </c>
      <c r="EG23" s="336"/>
      <c r="EH23" s="306">
        <v>855000</v>
      </c>
      <c r="EI23" s="241">
        <f>+工序盘点数据!AF23</f>
        <v>9894</v>
      </c>
      <c r="EJ23" s="241">
        <f t="shared" si="2"/>
        <v>831460</v>
      </c>
      <c r="EK23" s="241">
        <f t="shared" si="15"/>
        <v>841354</v>
      </c>
      <c r="EL23" s="245">
        <f t="shared" si="3"/>
        <v>0.95165411943129796</v>
      </c>
      <c r="EM23" s="245">
        <f t="shared" si="4"/>
        <v>3.2207608212476597E-2</v>
      </c>
      <c r="EN23" s="245">
        <f t="shared" si="5"/>
        <v>4.3786563087594502E-3</v>
      </c>
      <c r="EO23" s="245">
        <f t="shared" si="16"/>
        <v>1.1759616047466301E-2</v>
      </c>
      <c r="EP23" s="241">
        <f>+工序盘点数据!BH23</f>
        <v>24058</v>
      </c>
      <c r="EQ23" s="245">
        <f t="shared" si="17"/>
        <v>2.7799475856586198E-2</v>
      </c>
    </row>
    <row r="24" spans="1:147" s="241" customFormat="1" ht="22.5" customHeight="1">
      <c r="A24" s="400"/>
      <c r="B24" s="260" t="s">
        <v>119</v>
      </c>
      <c r="C24" s="257">
        <f t="shared" si="6"/>
        <v>8431621</v>
      </c>
      <c r="D24" s="261">
        <v>2988</v>
      </c>
      <c r="E24" s="261">
        <v>2062685</v>
      </c>
      <c r="F24" s="261"/>
      <c r="G24" s="261">
        <v>6365948</v>
      </c>
      <c r="H24" s="259">
        <f t="shared" si="0"/>
        <v>768154</v>
      </c>
      <c r="I24" s="272">
        <v>768154</v>
      </c>
      <c r="J24" s="270"/>
      <c r="K24" s="259">
        <f t="shared" si="7"/>
        <v>17120</v>
      </c>
      <c r="L24" s="259">
        <f t="shared" si="1"/>
        <v>2726</v>
      </c>
      <c r="M24" s="269">
        <v>673</v>
      </c>
      <c r="N24" s="269">
        <v>273</v>
      </c>
      <c r="O24" s="269">
        <v>1226</v>
      </c>
      <c r="P24" s="269">
        <v>38</v>
      </c>
      <c r="Q24" s="269">
        <v>210</v>
      </c>
      <c r="R24" s="269">
        <v>112</v>
      </c>
      <c r="S24" s="269">
        <v>194</v>
      </c>
      <c r="T24" s="269">
        <v>0</v>
      </c>
      <c r="U24" s="269">
        <v>0</v>
      </c>
      <c r="V24" s="259">
        <f t="shared" si="8"/>
        <v>13694</v>
      </c>
      <c r="W24" s="269">
        <v>2163</v>
      </c>
      <c r="X24" s="269">
        <v>43</v>
      </c>
      <c r="Y24" s="269">
        <v>399</v>
      </c>
      <c r="Z24" s="269">
        <v>0</v>
      </c>
      <c r="AA24" s="269">
        <v>1196</v>
      </c>
      <c r="AB24" s="269">
        <v>3163</v>
      </c>
      <c r="AC24" s="269">
        <v>1955</v>
      </c>
      <c r="AD24" s="269">
        <v>148</v>
      </c>
      <c r="AE24" s="269">
        <v>481</v>
      </c>
      <c r="AF24" s="269">
        <v>433</v>
      </c>
      <c r="AG24" s="269">
        <v>0</v>
      </c>
      <c r="AH24" s="269">
        <v>0</v>
      </c>
      <c r="AI24" s="269">
        <v>0</v>
      </c>
      <c r="AJ24" s="269">
        <v>484</v>
      </c>
      <c r="AK24" s="269">
        <v>710</v>
      </c>
      <c r="AL24" s="269">
        <v>0</v>
      </c>
      <c r="AM24" s="269">
        <v>0</v>
      </c>
      <c r="AN24" s="269">
        <v>2519</v>
      </c>
      <c r="AO24" s="269">
        <v>0</v>
      </c>
      <c r="AP24" s="259">
        <f t="shared" si="9"/>
        <v>700</v>
      </c>
      <c r="AQ24" s="271">
        <v>384</v>
      </c>
      <c r="AR24" s="269">
        <v>316</v>
      </c>
      <c r="AS24" s="259">
        <f t="shared" si="10"/>
        <v>1531</v>
      </c>
      <c r="AT24" s="270">
        <v>973</v>
      </c>
      <c r="AU24" s="270">
        <v>133</v>
      </c>
      <c r="AV24" s="278">
        <v>0</v>
      </c>
      <c r="AW24" s="272">
        <v>425</v>
      </c>
      <c r="AX24" s="287">
        <f t="shared" si="11"/>
        <v>0</v>
      </c>
      <c r="AY24" s="271"/>
      <c r="AZ24" s="271"/>
      <c r="BA24" s="271"/>
      <c r="BB24" s="271"/>
      <c r="BD24" s="271"/>
      <c r="BE24" s="271"/>
      <c r="BF24" s="271"/>
      <c r="BG24" s="305"/>
      <c r="BH24" s="306"/>
      <c r="BI24" s="290"/>
      <c r="BJ24" s="303">
        <f t="shared" si="12"/>
        <v>786805</v>
      </c>
      <c r="BK24" s="307">
        <v>42081</v>
      </c>
      <c r="BL24" s="307">
        <v>42170</v>
      </c>
      <c r="BM24" s="307">
        <v>39750</v>
      </c>
      <c r="BN24" s="307">
        <v>26839</v>
      </c>
      <c r="BO24" s="307">
        <v>0</v>
      </c>
      <c r="BP24" s="307">
        <v>38690</v>
      </c>
      <c r="BQ24" s="307">
        <v>41410</v>
      </c>
      <c r="BR24" s="307">
        <v>23153</v>
      </c>
      <c r="BS24" s="307">
        <v>42205</v>
      </c>
      <c r="BT24" s="307">
        <v>44839</v>
      </c>
      <c r="BU24" s="307">
        <v>44786</v>
      </c>
      <c r="BV24" s="307">
        <v>43646</v>
      </c>
      <c r="BW24" s="307">
        <v>40524</v>
      </c>
      <c r="BX24" s="307">
        <v>36068</v>
      </c>
      <c r="BY24" s="307">
        <v>39568</v>
      </c>
      <c r="BZ24" s="307">
        <v>4740</v>
      </c>
      <c r="CA24" s="307">
        <v>0</v>
      </c>
      <c r="CB24" s="307">
        <v>37545</v>
      </c>
      <c r="CC24" s="307">
        <v>44956</v>
      </c>
      <c r="CD24" s="307">
        <v>46393</v>
      </c>
      <c r="CE24" s="307">
        <v>38467</v>
      </c>
      <c r="CF24" s="307">
        <v>34355</v>
      </c>
      <c r="CG24" s="307">
        <v>34620</v>
      </c>
      <c r="CH24" s="261"/>
      <c r="CI24" s="303">
        <f t="shared" si="13"/>
        <v>703266</v>
      </c>
      <c r="CJ24" s="261">
        <v>35669</v>
      </c>
      <c r="CK24" s="261">
        <v>35117</v>
      </c>
      <c r="CL24" s="261">
        <v>39612</v>
      </c>
      <c r="CM24" s="261">
        <v>28264</v>
      </c>
      <c r="CN24" s="261"/>
      <c r="CO24" s="261">
        <v>30602</v>
      </c>
      <c r="CP24" s="261">
        <v>34236</v>
      </c>
      <c r="CQ24" s="261">
        <v>36297</v>
      </c>
      <c r="CR24" s="261">
        <v>27570</v>
      </c>
      <c r="CS24" s="261">
        <v>38035</v>
      </c>
      <c r="CT24" s="261">
        <v>40986</v>
      </c>
      <c r="CU24" s="261">
        <v>36471</v>
      </c>
      <c r="CV24" s="261">
        <v>31651</v>
      </c>
      <c r="CW24" s="261">
        <v>33056</v>
      </c>
      <c r="CX24" s="261">
        <v>38945</v>
      </c>
      <c r="CY24" s="261">
        <v>5843</v>
      </c>
      <c r="CZ24" s="261"/>
      <c r="DA24" s="261">
        <v>38766</v>
      </c>
      <c r="DB24" s="261">
        <v>39337</v>
      </c>
      <c r="DC24" s="261">
        <v>43684</v>
      </c>
      <c r="DD24" s="261">
        <v>30005</v>
      </c>
      <c r="DE24" s="261">
        <v>31850</v>
      </c>
      <c r="DF24" s="261">
        <v>27270</v>
      </c>
      <c r="DG24" s="261"/>
      <c r="DH24" s="322">
        <f t="shared" si="14"/>
        <v>0.25853663695386198</v>
      </c>
      <c r="DI24" s="325">
        <v>0.25872539277804302</v>
      </c>
      <c r="DJ24" s="325">
        <v>0.258363061565623</v>
      </c>
      <c r="DK24" s="325">
        <v>0.26147314091336099</v>
      </c>
      <c r="DL24" s="325">
        <v>0.257785622806396</v>
      </c>
      <c r="DM24" s="325">
        <v>0</v>
      </c>
      <c r="DN24" s="325">
        <v>0.25791339657344797</v>
      </c>
      <c r="DO24" s="325">
        <v>0.258570645068191</v>
      </c>
      <c r="DP24" s="325">
        <v>0.25907992919525102</v>
      </c>
      <c r="DQ24" s="325">
        <v>0.25828379238302501</v>
      </c>
      <c r="DR24" s="325">
        <v>0.25811075070329997</v>
      </c>
      <c r="DS24" s="325">
        <v>0.25836205841629201</v>
      </c>
      <c r="DT24" s="325">
        <v>0.25855634364289498</v>
      </c>
      <c r="DU24" s="325">
        <v>0.25807277890590902</v>
      </c>
      <c r="DV24" s="325">
        <v>0.258031807752792</v>
      </c>
      <c r="DW24" s="325">
        <v>0.25872711400173398</v>
      </c>
      <c r="DX24" s="325">
        <v>0.259011849503887</v>
      </c>
      <c r="DY24" s="325">
        <v>0</v>
      </c>
      <c r="DZ24" s="325">
        <v>0.258658859619253</v>
      </c>
      <c r="EA24" s="325">
        <v>0.25876207809013002</v>
      </c>
      <c r="EB24" s="325">
        <v>0.25831150984342099</v>
      </c>
      <c r="EC24" s="325">
        <v>0.25851040938064201</v>
      </c>
      <c r="ED24" s="325">
        <v>0.25746181175052102</v>
      </c>
      <c r="EE24" s="325">
        <v>0.25796771907449001</v>
      </c>
      <c r="EF24" s="325">
        <v>0</v>
      </c>
      <c r="EG24" s="336"/>
      <c r="EH24" s="306">
        <v>855000</v>
      </c>
      <c r="EI24" s="241">
        <f>+工序盘点数据!AF24</f>
        <v>13544</v>
      </c>
      <c r="EJ24" s="241">
        <f t="shared" si="2"/>
        <v>786805</v>
      </c>
      <c r="EK24" s="241">
        <f t="shared" si="15"/>
        <v>800349</v>
      </c>
      <c r="EL24" s="245">
        <f t="shared" si="3"/>
        <v>0.95977379868032597</v>
      </c>
      <c r="EM24" s="245">
        <f t="shared" si="4"/>
        <v>2.1390668320945001E-2</v>
      </c>
      <c r="EN24" s="245">
        <f t="shared" si="5"/>
        <v>1.9129154906172201E-3</v>
      </c>
      <c r="EO24" s="245">
        <f t="shared" si="16"/>
        <v>1.6922617508112098E-2</v>
      </c>
      <c r="EP24" s="241">
        <f>+工序盘点数据!BH24</f>
        <v>36795</v>
      </c>
      <c r="EQ24" s="245">
        <f t="shared" si="17"/>
        <v>4.3953011668243502E-2</v>
      </c>
    </row>
    <row r="25" spans="1:147" s="241" customFormat="1" ht="22.5" customHeight="1">
      <c r="A25" s="400" t="s">
        <v>177</v>
      </c>
      <c r="B25" s="260" t="s">
        <v>118</v>
      </c>
      <c r="C25" s="257">
        <f t="shared" si="6"/>
        <v>7020429</v>
      </c>
      <c r="D25" s="262">
        <v>634</v>
      </c>
      <c r="E25" s="262">
        <v>2083277</v>
      </c>
      <c r="F25" s="262"/>
      <c r="G25" s="262">
        <v>4936518</v>
      </c>
      <c r="H25" s="259">
        <f t="shared" si="0"/>
        <v>687382</v>
      </c>
      <c r="I25" s="272">
        <v>687382</v>
      </c>
      <c r="J25" s="270"/>
      <c r="K25" s="259">
        <f t="shared" si="7"/>
        <v>17970</v>
      </c>
      <c r="L25" s="259">
        <f t="shared" si="1"/>
        <v>4933</v>
      </c>
      <c r="M25" s="269">
        <v>489</v>
      </c>
      <c r="N25" s="269">
        <v>650</v>
      </c>
      <c r="O25" s="269">
        <v>2107</v>
      </c>
      <c r="P25" s="269">
        <v>9</v>
      </c>
      <c r="Q25" s="269">
        <v>794</v>
      </c>
      <c r="R25" s="269">
        <v>605</v>
      </c>
      <c r="S25" s="269">
        <v>279</v>
      </c>
      <c r="T25" s="269">
        <v>0</v>
      </c>
      <c r="U25" s="269">
        <v>0</v>
      </c>
      <c r="V25" s="259">
        <f t="shared" si="8"/>
        <v>12447</v>
      </c>
      <c r="W25" s="269">
        <v>2938</v>
      </c>
      <c r="X25" s="269">
        <v>92</v>
      </c>
      <c r="Y25" s="269">
        <v>277</v>
      </c>
      <c r="Z25" s="269">
        <v>3</v>
      </c>
      <c r="AA25" s="269">
        <v>1313</v>
      </c>
      <c r="AB25" s="269">
        <v>1916</v>
      </c>
      <c r="AC25" s="269">
        <v>2096</v>
      </c>
      <c r="AD25" s="269">
        <v>153</v>
      </c>
      <c r="AE25" s="269">
        <v>594</v>
      </c>
      <c r="AF25" s="269">
        <v>193</v>
      </c>
      <c r="AG25" s="269">
        <v>16</v>
      </c>
      <c r="AH25" s="269">
        <v>0</v>
      </c>
      <c r="AI25" s="269">
        <v>0</v>
      </c>
      <c r="AJ25" s="269">
        <v>456</v>
      </c>
      <c r="AK25" s="269">
        <v>636</v>
      </c>
      <c r="AL25" s="269">
        <v>336</v>
      </c>
      <c r="AM25" s="269">
        <v>25</v>
      </c>
      <c r="AN25" s="269">
        <v>1403</v>
      </c>
      <c r="AO25" s="269">
        <v>0</v>
      </c>
      <c r="AP25" s="259">
        <f t="shared" si="9"/>
        <v>590</v>
      </c>
      <c r="AQ25" s="271">
        <v>338</v>
      </c>
      <c r="AR25" s="269">
        <v>252</v>
      </c>
      <c r="AS25" s="259">
        <f t="shared" si="10"/>
        <v>2622</v>
      </c>
      <c r="AT25" s="271">
        <v>2003</v>
      </c>
      <c r="AU25" s="271">
        <v>194</v>
      </c>
      <c r="AV25" s="278">
        <v>0</v>
      </c>
      <c r="AW25" s="272">
        <v>425</v>
      </c>
      <c r="AX25" s="287">
        <f t="shared" si="11"/>
        <v>2116800</v>
      </c>
      <c r="AY25" s="271">
        <v>2030400</v>
      </c>
      <c r="AZ25" s="271"/>
      <c r="BA25" s="271">
        <v>86400</v>
      </c>
      <c r="BB25" s="271"/>
      <c r="BC25" s="271"/>
      <c r="BD25" s="271"/>
      <c r="BE25" s="271"/>
      <c r="BF25" s="271"/>
      <c r="BG25" s="305"/>
      <c r="BH25" s="306"/>
      <c r="BI25" s="290"/>
      <c r="BJ25" s="303">
        <f t="shared" si="12"/>
        <v>707974</v>
      </c>
      <c r="BK25" s="308">
        <v>5904</v>
      </c>
      <c r="BL25" s="308">
        <v>29000</v>
      </c>
      <c r="BM25" s="308">
        <v>26785</v>
      </c>
      <c r="BN25" s="308">
        <v>28960</v>
      </c>
      <c r="BO25" s="308">
        <v>0</v>
      </c>
      <c r="BP25" s="308">
        <v>38373</v>
      </c>
      <c r="BQ25" s="308">
        <v>42959</v>
      </c>
      <c r="BR25" s="308">
        <v>10143</v>
      </c>
      <c r="BS25" s="308">
        <v>37855</v>
      </c>
      <c r="BT25" s="308">
        <v>40765</v>
      </c>
      <c r="BU25" s="308">
        <v>34951</v>
      </c>
      <c r="BV25" s="308">
        <v>34196</v>
      </c>
      <c r="BW25" s="308">
        <v>37731</v>
      </c>
      <c r="BX25" s="308">
        <v>37626</v>
      </c>
      <c r="BY25" s="308">
        <v>33328</v>
      </c>
      <c r="BZ25" s="308">
        <v>27000</v>
      </c>
      <c r="CA25" s="308">
        <v>29924</v>
      </c>
      <c r="CB25" s="308">
        <v>37066</v>
      </c>
      <c r="CC25" s="308">
        <v>38360</v>
      </c>
      <c r="CD25" s="308">
        <v>44486</v>
      </c>
      <c r="CE25" s="308">
        <v>39265</v>
      </c>
      <c r="CF25" s="308">
        <v>37973</v>
      </c>
      <c r="CG25" s="308">
        <v>15324</v>
      </c>
      <c r="CH25" s="289"/>
      <c r="CI25" s="303">
        <f t="shared" si="13"/>
        <v>631055</v>
      </c>
      <c r="CJ25" s="289">
        <v>2112</v>
      </c>
      <c r="CK25" s="289">
        <v>32760</v>
      </c>
      <c r="CL25" s="289">
        <v>25103</v>
      </c>
      <c r="CM25" s="289">
        <v>27255</v>
      </c>
      <c r="CN25" s="289"/>
      <c r="CO25" s="289">
        <v>28557</v>
      </c>
      <c r="CP25" s="289">
        <v>41276</v>
      </c>
      <c r="CQ25" s="289">
        <v>11326</v>
      </c>
      <c r="CR25" s="289">
        <v>36551</v>
      </c>
      <c r="CS25" s="289">
        <v>39103</v>
      </c>
      <c r="CT25" s="289">
        <v>33806</v>
      </c>
      <c r="CU25" s="289">
        <v>33287</v>
      </c>
      <c r="CV25" s="289">
        <v>35395</v>
      </c>
      <c r="CW25" s="289">
        <v>34781</v>
      </c>
      <c r="CX25" s="289">
        <v>33360</v>
      </c>
      <c r="CY25" s="289">
        <v>18611</v>
      </c>
      <c r="CZ25" s="289">
        <v>15047</v>
      </c>
      <c r="DA25" s="289">
        <v>33492</v>
      </c>
      <c r="DB25" s="289">
        <v>36363</v>
      </c>
      <c r="DC25" s="289">
        <v>44433</v>
      </c>
      <c r="DD25" s="289">
        <v>34313</v>
      </c>
      <c r="DE25" s="289">
        <v>28420</v>
      </c>
      <c r="DF25" s="289">
        <v>5704</v>
      </c>
      <c r="DG25" s="289"/>
      <c r="DH25" s="322">
        <f t="shared" si="14"/>
        <v>0.25868773465482198</v>
      </c>
      <c r="DI25" s="326">
        <v>0.26098825426136402</v>
      </c>
      <c r="DJ25" s="326">
        <v>0.25830117454212498</v>
      </c>
      <c r="DK25" s="326">
        <v>0.26257979173804002</v>
      </c>
      <c r="DL25" s="326">
        <v>0.258116404990202</v>
      </c>
      <c r="DM25" s="326">
        <v>0</v>
      </c>
      <c r="DN25" s="326">
        <v>0.25813194880414603</v>
      </c>
      <c r="DO25" s="326">
        <v>0.25887887304971402</v>
      </c>
      <c r="DP25" s="326">
        <v>0.25799790402613498</v>
      </c>
      <c r="DQ25" s="326">
        <v>0.25807140737226503</v>
      </c>
      <c r="DR25" s="326">
        <v>0.25859572797483599</v>
      </c>
      <c r="DS25" s="326">
        <v>0.25926804380879098</v>
      </c>
      <c r="DT25" s="326">
        <v>0.25860988938624702</v>
      </c>
      <c r="DU25" s="326">
        <v>0.25817976327116599</v>
      </c>
      <c r="DV25" s="326">
        <v>0.25815828113512701</v>
      </c>
      <c r="DW25" s="326">
        <v>0.25855200815313201</v>
      </c>
      <c r="DX25" s="326">
        <v>0.25787088184407098</v>
      </c>
      <c r="DY25" s="326">
        <v>0.25848656941582998</v>
      </c>
      <c r="DZ25" s="326">
        <v>0.25901157676460101</v>
      </c>
      <c r="EA25" s="326">
        <v>0.25916950603635502</v>
      </c>
      <c r="EB25" s="326">
        <v>0.25910968091283498</v>
      </c>
      <c r="EC25" s="326">
        <v>0.25889627322006298</v>
      </c>
      <c r="ED25" s="326">
        <v>0.25701789414478698</v>
      </c>
      <c r="EE25" s="326">
        <v>0.25919752471949598</v>
      </c>
      <c r="EF25" s="326"/>
      <c r="EG25" s="336"/>
      <c r="EH25" s="306">
        <v>830000</v>
      </c>
      <c r="EI25" s="241">
        <f>+工序盘点数据!AF25</f>
        <v>12772</v>
      </c>
      <c r="EJ25" s="241">
        <f t="shared" si="2"/>
        <v>707974</v>
      </c>
      <c r="EK25" s="241">
        <f t="shared" si="15"/>
        <v>720746</v>
      </c>
      <c r="EL25" s="245">
        <f t="shared" si="3"/>
        <v>0.95370907365424196</v>
      </c>
      <c r="EM25" s="245">
        <f t="shared" si="4"/>
        <v>2.4932500492545199E-2</v>
      </c>
      <c r="EN25" s="245">
        <f t="shared" si="5"/>
        <v>3.6378974007486701E-3</v>
      </c>
      <c r="EO25" s="245">
        <f t="shared" si="16"/>
        <v>1.7720528452464499E-2</v>
      </c>
      <c r="EP25" s="241">
        <f>+工序盘点数据!BH25</f>
        <v>27634</v>
      </c>
      <c r="EQ25" s="245">
        <f t="shared" si="17"/>
        <v>3.6925091531040399E-2</v>
      </c>
    </row>
    <row r="26" spans="1:147" s="241" customFormat="1" ht="22.5" customHeight="1">
      <c r="A26" s="400"/>
      <c r="B26" s="260" t="s">
        <v>119</v>
      </c>
      <c r="C26" s="257">
        <f t="shared" si="6"/>
        <v>7782889</v>
      </c>
      <c r="D26" s="261">
        <v>3356</v>
      </c>
      <c r="E26" s="262">
        <v>2105015</v>
      </c>
      <c r="F26" s="261"/>
      <c r="G26" s="263">
        <v>5674518</v>
      </c>
      <c r="H26" s="259">
        <f t="shared" si="0"/>
        <v>742678</v>
      </c>
      <c r="I26" s="272">
        <v>742678</v>
      </c>
      <c r="J26" s="270"/>
      <c r="K26" s="259">
        <f t="shared" si="7"/>
        <v>19470</v>
      </c>
      <c r="L26" s="259">
        <f t="shared" si="1"/>
        <v>3234</v>
      </c>
      <c r="M26" s="269">
        <v>191</v>
      </c>
      <c r="N26" s="269">
        <v>113</v>
      </c>
      <c r="O26" s="269">
        <v>2276</v>
      </c>
      <c r="P26" s="269">
        <v>16</v>
      </c>
      <c r="Q26" s="269">
        <v>328</v>
      </c>
      <c r="R26" s="269">
        <v>123</v>
      </c>
      <c r="S26" s="269">
        <v>187</v>
      </c>
      <c r="T26" s="269">
        <v>0</v>
      </c>
      <c r="U26" s="269">
        <v>0</v>
      </c>
      <c r="V26" s="259">
        <f t="shared" si="8"/>
        <v>12907</v>
      </c>
      <c r="W26" s="269">
        <v>2095</v>
      </c>
      <c r="X26" s="269">
        <v>29</v>
      </c>
      <c r="Y26" s="269">
        <v>465</v>
      </c>
      <c r="Z26" s="269">
        <v>69</v>
      </c>
      <c r="AA26" s="269">
        <v>1777</v>
      </c>
      <c r="AB26" s="269">
        <v>2228</v>
      </c>
      <c r="AC26" s="269">
        <v>800</v>
      </c>
      <c r="AD26" s="269">
        <v>681</v>
      </c>
      <c r="AE26" s="269">
        <v>785</v>
      </c>
      <c r="AF26" s="269">
        <v>690</v>
      </c>
      <c r="AG26" s="269">
        <v>1</v>
      </c>
      <c r="AH26" s="269">
        <v>0</v>
      </c>
      <c r="AI26" s="269">
        <v>0</v>
      </c>
      <c r="AJ26" s="269">
        <v>556</v>
      </c>
      <c r="AK26" s="269">
        <v>463</v>
      </c>
      <c r="AL26" s="269">
        <v>3</v>
      </c>
      <c r="AM26" s="269">
        <v>0</v>
      </c>
      <c r="AN26" s="269">
        <v>2265</v>
      </c>
      <c r="AO26" s="269">
        <v>0</v>
      </c>
      <c r="AP26" s="259">
        <f t="shared" si="9"/>
        <v>3329</v>
      </c>
      <c r="AQ26" s="271">
        <v>357</v>
      </c>
      <c r="AR26" s="269">
        <v>2972</v>
      </c>
      <c r="AS26" s="259">
        <f t="shared" si="10"/>
        <v>2268</v>
      </c>
      <c r="AT26" s="270">
        <v>1684</v>
      </c>
      <c r="AU26" s="270">
        <v>275</v>
      </c>
      <c r="AV26" s="278">
        <v>0</v>
      </c>
      <c r="AW26" s="272">
        <v>309</v>
      </c>
      <c r="AX26" s="287">
        <f t="shared" si="11"/>
        <v>0</v>
      </c>
      <c r="AY26" s="271"/>
      <c r="AZ26" s="271"/>
      <c r="BA26" s="271"/>
      <c r="BB26" s="271"/>
      <c r="BC26" s="271"/>
      <c r="BD26" s="271"/>
      <c r="BE26" s="271"/>
      <c r="BF26" s="271"/>
      <c r="BG26" s="305"/>
      <c r="BH26" s="306"/>
      <c r="BI26" s="290"/>
      <c r="BJ26" s="303">
        <f t="shared" si="12"/>
        <v>764416</v>
      </c>
      <c r="BK26" s="307">
        <v>22390</v>
      </c>
      <c r="BL26" s="307">
        <v>34590</v>
      </c>
      <c r="BM26" s="307">
        <v>31692</v>
      </c>
      <c r="BN26" s="307">
        <v>33000</v>
      </c>
      <c r="BO26" s="307">
        <v>0</v>
      </c>
      <c r="BP26" s="307">
        <v>32112</v>
      </c>
      <c r="BQ26" s="307">
        <v>40274</v>
      </c>
      <c r="BR26" s="307">
        <v>40119</v>
      </c>
      <c r="BS26" s="307">
        <v>36594</v>
      </c>
      <c r="BT26" s="307">
        <v>40532</v>
      </c>
      <c r="BU26" s="307">
        <v>42529</v>
      </c>
      <c r="BV26" s="307">
        <v>42845</v>
      </c>
      <c r="BW26" s="307">
        <v>37058</v>
      </c>
      <c r="BX26" s="307">
        <v>40128</v>
      </c>
      <c r="BY26" s="307">
        <v>40719</v>
      </c>
      <c r="BZ26" s="307">
        <v>23331</v>
      </c>
      <c r="CA26" s="307">
        <v>29437</v>
      </c>
      <c r="CB26" s="307">
        <v>38588</v>
      </c>
      <c r="CC26" s="307">
        <v>46030</v>
      </c>
      <c r="CD26" s="307">
        <v>45051</v>
      </c>
      <c r="CE26" s="307">
        <v>35743</v>
      </c>
      <c r="CF26" s="307">
        <v>31654</v>
      </c>
      <c r="CG26" s="307"/>
      <c r="CH26" s="261"/>
      <c r="CI26" s="303">
        <f t="shared" si="13"/>
        <v>634602</v>
      </c>
      <c r="CJ26" s="261"/>
      <c r="CK26" s="261">
        <v>30935</v>
      </c>
      <c r="CL26" s="261">
        <v>33593</v>
      </c>
      <c r="CM26" s="261">
        <v>25610</v>
      </c>
      <c r="CN26" s="261"/>
      <c r="CO26" s="261">
        <v>26117</v>
      </c>
      <c r="CP26" s="261">
        <v>36645</v>
      </c>
      <c r="CQ26" s="261">
        <v>32180</v>
      </c>
      <c r="CR26" s="261">
        <v>22072</v>
      </c>
      <c r="CS26" s="261">
        <v>38591</v>
      </c>
      <c r="CT26" s="261">
        <v>35305</v>
      </c>
      <c r="CU26" s="261">
        <v>36379</v>
      </c>
      <c r="CV26" s="261">
        <v>29496</v>
      </c>
      <c r="CW26" s="261">
        <v>35979</v>
      </c>
      <c r="CX26" s="261">
        <v>37381</v>
      </c>
      <c r="CY26" s="261">
        <v>13052</v>
      </c>
      <c r="CZ26" s="261">
        <v>24460</v>
      </c>
      <c r="DA26" s="261">
        <v>35921</v>
      </c>
      <c r="DB26" s="261">
        <v>40892</v>
      </c>
      <c r="DC26" s="261">
        <v>43269</v>
      </c>
      <c r="DD26" s="261">
        <v>34394</v>
      </c>
      <c r="DE26" s="261">
        <v>22331</v>
      </c>
      <c r="DF26" s="261"/>
      <c r="DG26" s="261"/>
      <c r="DH26" s="322">
        <f t="shared" si="14"/>
        <v>0.25886907009885801</v>
      </c>
      <c r="DI26" s="325">
        <v>0.26224222797303798</v>
      </c>
      <c r="DJ26" s="325">
        <v>0.258256380559724</v>
      </c>
      <c r="DK26" s="325">
        <v>0.26369354728663802</v>
      </c>
      <c r="DL26" s="325">
        <v>0.2596</v>
      </c>
      <c r="DM26" s="325">
        <v>0</v>
      </c>
      <c r="DN26" s="325">
        <v>0.258238629207029</v>
      </c>
      <c r="DO26" s="325">
        <v>0.25837767695456398</v>
      </c>
      <c r="DP26" s="325">
        <v>0.25838771095907498</v>
      </c>
      <c r="DQ26" s="325">
        <v>0.25796721756875002</v>
      </c>
      <c r="DR26" s="325">
        <v>0.25833797694774202</v>
      </c>
      <c r="DS26" s="325">
        <v>0.25973712683755801</v>
      </c>
      <c r="DT26" s="325">
        <v>0.25835812551197102</v>
      </c>
      <c r="DU26" s="325">
        <v>0.25825030229118401</v>
      </c>
      <c r="DV26" s="325">
        <v>0.25787679663169999</v>
      </c>
      <c r="DW26" s="325">
        <v>0.25830159292153798</v>
      </c>
      <c r="DX26" s="325">
        <v>0.25892520548574899</v>
      </c>
      <c r="DY26" s="325">
        <v>0.25907165973017199</v>
      </c>
      <c r="DZ26" s="325">
        <v>0.25947888125998803</v>
      </c>
      <c r="EA26" s="325">
        <v>0.25934160008991403</v>
      </c>
      <c r="EB26" s="325">
        <v>0.25863417086135498</v>
      </c>
      <c r="EC26" s="325">
        <v>0.258049974239693</v>
      </c>
      <c r="ED26" s="325">
        <v>0.25811027705969197</v>
      </c>
      <c r="EE26" s="325">
        <v>0</v>
      </c>
      <c r="EF26" s="325"/>
      <c r="EG26" s="336"/>
      <c r="EH26" s="306">
        <v>830000</v>
      </c>
      <c r="EI26" s="241">
        <f>+工序盘点数据!AF26</f>
        <v>13488</v>
      </c>
      <c r="EJ26" s="241">
        <f t="shared" si="2"/>
        <v>764416</v>
      </c>
      <c r="EK26" s="241">
        <f t="shared" si="15"/>
        <v>777904</v>
      </c>
      <c r="EL26" s="245">
        <f t="shared" si="3"/>
        <v>0.95471677739155503</v>
      </c>
      <c r="EM26" s="245">
        <f t="shared" si="4"/>
        <v>2.5028795326929799E-2</v>
      </c>
      <c r="EN26" s="245">
        <f t="shared" si="5"/>
        <v>2.9155268516423598E-3</v>
      </c>
      <c r="EO26" s="245">
        <f t="shared" si="16"/>
        <v>1.73389004298731E-2</v>
      </c>
      <c r="EP26" s="241">
        <f>+工序盘点数据!BH26</f>
        <v>16103</v>
      </c>
      <c r="EQ26" s="245">
        <f t="shared" si="17"/>
        <v>2.0280677626267798E-2</v>
      </c>
    </row>
    <row r="27" spans="1:147" s="241" customFormat="1" ht="22.5" customHeight="1">
      <c r="A27" s="400" t="s">
        <v>178</v>
      </c>
      <c r="B27" s="260" t="s">
        <v>118</v>
      </c>
      <c r="C27" s="257">
        <f t="shared" si="6"/>
        <v>6794751</v>
      </c>
      <c r="D27" s="262">
        <v>810</v>
      </c>
      <c r="E27" s="262">
        <v>2130671</v>
      </c>
      <c r="F27" s="262"/>
      <c r="G27" s="262">
        <v>4663270</v>
      </c>
      <c r="H27" s="259">
        <f t="shared" si="0"/>
        <v>774446</v>
      </c>
      <c r="I27" s="272">
        <v>774446</v>
      </c>
      <c r="J27" s="262"/>
      <c r="K27" s="259">
        <f t="shared" si="7"/>
        <v>23162</v>
      </c>
      <c r="L27" s="259">
        <f t="shared" si="1"/>
        <v>3968</v>
      </c>
      <c r="M27" s="269">
        <v>274</v>
      </c>
      <c r="N27" s="269">
        <v>715</v>
      </c>
      <c r="O27" s="269">
        <v>1528</v>
      </c>
      <c r="P27" s="269">
        <v>31</v>
      </c>
      <c r="Q27" s="269">
        <v>832</v>
      </c>
      <c r="R27" s="269">
        <v>368</v>
      </c>
      <c r="S27" s="269">
        <v>220</v>
      </c>
      <c r="T27" s="269">
        <v>0</v>
      </c>
      <c r="U27" s="269">
        <v>0</v>
      </c>
      <c r="V27" s="259">
        <f t="shared" si="8"/>
        <v>18636</v>
      </c>
      <c r="W27" s="269">
        <v>3792</v>
      </c>
      <c r="X27" s="269">
        <v>36</v>
      </c>
      <c r="Y27" s="269">
        <v>410</v>
      </c>
      <c r="Z27" s="269">
        <v>5</v>
      </c>
      <c r="AA27" s="269">
        <v>1263</v>
      </c>
      <c r="AB27" s="269">
        <v>2869</v>
      </c>
      <c r="AC27" s="269">
        <v>1162</v>
      </c>
      <c r="AD27" s="269">
        <v>253</v>
      </c>
      <c r="AE27" s="269">
        <v>2627</v>
      </c>
      <c r="AF27" s="269">
        <v>347</v>
      </c>
      <c r="AG27" s="269">
        <v>0</v>
      </c>
      <c r="AH27" s="269">
        <v>0</v>
      </c>
      <c r="AI27" s="269">
        <v>0</v>
      </c>
      <c r="AJ27" s="269">
        <v>193</v>
      </c>
      <c r="AK27" s="269">
        <v>360</v>
      </c>
      <c r="AL27" s="269">
        <v>22</v>
      </c>
      <c r="AM27" s="269">
        <v>5</v>
      </c>
      <c r="AN27" s="269">
        <v>5292</v>
      </c>
      <c r="AO27" s="269">
        <v>0</v>
      </c>
      <c r="AP27" s="259">
        <f t="shared" si="9"/>
        <v>558</v>
      </c>
      <c r="AQ27" s="271">
        <v>347</v>
      </c>
      <c r="AR27" s="269">
        <v>211</v>
      </c>
      <c r="AS27" s="259">
        <f t="shared" si="10"/>
        <v>2494</v>
      </c>
      <c r="AT27" s="271">
        <v>1930</v>
      </c>
      <c r="AU27" s="241">
        <v>164</v>
      </c>
      <c r="AV27" s="278">
        <v>0</v>
      </c>
      <c r="AW27" s="272">
        <v>400</v>
      </c>
      <c r="AX27" s="287">
        <f t="shared" si="11"/>
        <v>1786050</v>
      </c>
      <c r="AY27" s="271">
        <v>1405050</v>
      </c>
      <c r="AZ27" s="271"/>
      <c r="BA27" s="271">
        <v>251400</v>
      </c>
      <c r="BB27" s="271"/>
      <c r="BC27" s="271"/>
      <c r="BD27" s="271">
        <v>129600</v>
      </c>
      <c r="BE27" s="271"/>
      <c r="BF27" s="271"/>
      <c r="BG27" s="305"/>
      <c r="BH27" s="306"/>
      <c r="BI27" s="290"/>
      <c r="BJ27" s="303">
        <f t="shared" si="12"/>
        <v>800102</v>
      </c>
      <c r="BK27" s="308">
        <v>29266</v>
      </c>
      <c r="BL27" s="308">
        <v>37120</v>
      </c>
      <c r="BM27" s="308">
        <v>29460</v>
      </c>
      <c r="BN27" s="308">
        <v>27485</v>
      </c>
      <c r="BO27" s="308">
        <v>0</v>
      </c>
      <c r="BP27" s="308">
        <v>37547</v>
      </c>
      <c r="BQ27" s="308">
        <v>43096</v>
      </c>
      <c r="BR27" s="308">
        <v>44760</v>
      </c>
      <c r="BS27" s="308">
        <v>44090</v>
      </c>
      <c r="BT27" s="308">
        <v>42595</v>
      </c>
      <c r="BU27" s="308">
        <v>38524</v>
      </c>
      <c r="BV27" s="308">
        <v>41560</v>
      </c>
      <c r="BW27" s="308">
        <v>40875</v>
      </c>
      <c r="BX27" s="308">
        <v>33404</v>
      </c>
      <c r="BY27" s="308">
        <v>43408</v>
      </c>
      <c r="BZ27" s="308">
        <v>40108</v>
      </c>
      <c r="CA27" s="308">
        <v>35967</v>
      </c>
      <c r="CB27" s="308">
        <v>28755</v>
      </c>
      <c r="CC27" s="308">
        <v>44986</v>
      </c>
      <c r="CD27" s="308">
        <v>42883</v>
      </c>
      <c r="CE27" s="308">
        <v>37291</v>
      </c>
      <c r="CF27" s="308">
        <v>36922</v>
      </c>
      <c r="CG27" s="308"/>
      <c r="CH27" s="289"/>
      <c r="CI27" s="303">
        <f t="shared" si="13"/>
        <v>669020</v>
      </c>
      <c r="CJ27" s="289">
        <v>24588</v>
      </c>
      <c r="CK27" s="289">
        <v>37272</v>
      </c>
      <c r="CL27" s="289">
        <v>30103</v>
      </c>
      <c r="CM27" s="289">
        <v>23811</v>
      </c>
      <c r="CN27" s="289"/>
      <c r="CO27" s="289">
        <v>29604</v>
      </c>
      <c r="CP27" s="289">
        <v>38339</v>
      </c>
      <c r="CQ27" s="289">
        <v>34278</v>
      </c>
      <c r="CR27" s="289">
        <v>34126</v>
      </c>
      <c r="CS27" s="289">
        <v>36879</v>
      </c>
      <c r="CT27" s="289">
        <v>34881</v>
      </c>
      <c r="CU27" s="289">
        <v>40162</v>
      </c>
      <c r="CV27" s="289">
        <v>23342</v>
      </c>
      <c r="CW27" s="289">
        <v>26787</v>
      </c>
      <c r="CX27" s="289">
        <v>38081</v>
      </c>
      <c r="CY27" s="289">
        <v>34262</v>
      </c>
      <c r="CZ27" s="289">
        <v>29019</v>
      </c>
      <c r="DA27" s="289">
        <v>21782</v>
      </c>
      <c r="DB27" s="289">
        <v>37841</v>
      </c>
      <c r="DC27" s="289">
        <v>37067</v>
      </c>
      <c r="DD27" s="289">
        <v>27251</v>
      </c>
      <c r="DE27" s="289">
        <v>29545</v>
      </c>
      <c r="DF27" s="289"/>
      <c r="DG27" s="289"/>
      <c r="DH27" s="322">
        <f t="shared" si="14"/>
        <v>0.25850849671083598</v>
      </c>
      <c r="DI27" s="326">
        <v>0.26019999999999999</v>
      </c>
      <c r="DJ27" s="326">
        <v>0.25820083813586597</v>
      </c>
      <c r="DK27" s="326">
        <v>0.2616</v>
      </c>
      <c r="DL27" s="326">
        <v>0.2611</v>
      </c>
      <c r="DM27" s="326">
        <v>0</v>
      </c>
      <c r="DN27" s="326">
        <v>0.25771113795433098</v>
      </c>
      <c r="DO27" s="326">
        <v>0.25812246200996403</v>
      </c>
      <c r="DP27" s="326">
        <v>0.25821433272069599</v>
      </c>
      <c r="DQ27" s="326">
        <v>0.25780970945906201</v>
      </c>
      <c r="DR27" s="326">
        <v>0.25822897277583501</v>
      </c>
      <c r="DS27" s="326">
        <v>0.25947461417718398</v>
      </c>
      <c r="DT27" s="326">
        <v>0.25826141636372701</v>
      </c>
      <c r="DU27" s="326">
        <v>0.25743026317367801</v>
      </c>
      <c r="DV27" s="326">
        <v>0.25750000000000001</v>
      </c>
      <c r="DW27" s="326">
        <v>0.25771995468923697</v>
      </c>
      <c r="DX27" s="326">
        <v>0.25823959801475899</v>
      </c>
      <c r="DY27" s="326">
        <v>0.25812391807423501</v>
      </c>
      <c r="DZ27" s="326">
        <v>0.25833302854402401</v>
      </c>
      <c r="EA27" s="326">
        <v>0.258536035901202</v>
      </c>
      <c r="EB27" s="326">
        <v>0.25883713020269</v>
      </c>
      <c r="EC27" s="326">
        <v>0.258152627837965</v>
      </c>
      <c r="ED27" s="326">
        <v>0.25772511996451902</v>
      </c>
      <c r="EE27" s="326">
        <v>0.25716389241670801</v>
      </c>
      <c r="EF27" s="326"/>
      <c r="EG27" s="336"/>
      <c r="EH27" s="306">
        <v>875000</v>
      </c>
      <c r="EI27" s="241">
        <f>+工序盘点数据!AF27</f>
        <v>14346</v>
      </c>
      <c r="EJ27" s="241">
        <f t="shared" si="2"/>
        <v>800102</v>
      </c>
      <c r="EK27" s="241">
        <f t="shared" si="15"/>
        <v>814448</v>
      </c>
      <c r="EL27" s="245">
        <f t="shared" si="3"/>
        <v>0.95088452547001201</v>
      </c>
      <c r="EM27" s="245">
        <f t="shared" si="4"/>
        <v>2.84388935819107E-2</v>
      </c>
      <c r="EN27" s="245">
        <f t="shared" si="5"/>
        <v>3.06219672710842E-3</v>
      </c>
      <c r="EO27" s="245">
        <f t="shared" si="16"/>
        <v>1.7614384220969299E-2</v>
      </c>
      <c r="EP27" s="241">
        <f>+工序盘点数据!BH27</f>
        <v>19392</v>
      </c>
      <c r="EQ27" s="245">
        <f t="shared" si="17"/>
        <v>2.3256260193802201E-2</v>
      </c>
    </row>
    <row r="28" spans="1:147" s="241" customFormat="1" ht="22.5" customHeight="1">
      <c r="A28" s="400"/>
      <c r="B28" s="260" t="s">
        <v>119</v>
      </c>
      <c r="C28" s="257">
        <f t="shared" si="6"/>
        <v>7694726</v>
      </c>
      <c r="D28" s="261">
        <v>1827</v>
      </c>
      <c r="E28" s="261">
        <v>2156629</v>
      </c>
      <c r="F28" s="261"/>
      <c r="G28" s="261">
        <v>5536270</v>
      </c>
      <c r="H28" s="259">
        <f t="shared" si="0"/>
        <v>876056</v>
      </c>
      <c r="I28" s="272">
        <v>876056</v>
      </c>
      <c r="J28" s="262"/>
      <c r="K28" s="259">
        <f t="shared" si="7"/>
        <v>23009</v>
      </c>
      <c r="L28" s="259">
        <f t="shared" si="1"/>
        <v>2332</v>
      </c>
      <c r="M28" s="269">
        <v>412</v>
      </c>
      <c r="N28" s="269">
        <v>343</v>
      </c>
      <c r="O28" s="269">
        <v>741</v>
      </c>
      <c r="P28" s="269">
        <v>27</v>
      </c>
      <c r="Q28" s="269">
        <v>434</v>
      </c>
      <c r="R28" s="269">
        <v>159</v>
      </c>
      <c r="S28" s="269">
        <v>204</v>
      </c>
      <c r="T28" s="269">
        <v>12</v>
      </c>
      <c r="U28" s="269">
        <v>0</v>
      </c>
      <c r="V28" s="259">
        <f t="shared" si="8"/>
        <v>19977</v>
      </c>
      <c r="W28" s="269">
        <v>2964</v>
      </c>
      <c r="X28" s="269">
        <v>4</v>
      </c>
      <c r="Y28" s="269">
        <v>347</v>
      </c>
      <c r="Z28" s="269">
        <v>0</v>
      </c>
      <c r="AA28" s="269">
        <v>2330</v>
      </c>
      <c r="AB28" s="269">
        <v>2499</v>
      </c>
      <c r="AC28" s="269">
        <v>439</v>
      </c>
      <c r="AD28" s="269">
        <v>247</v>
      </c>
      <c r="AE28" s="269">
        <v>1167</v>
      </c>
      <c r="AF28" s="269">
        <v>474</v>
      </c>
      <c r="AG28" s="269">
        <v>0</v>
      </c>
      <c r="AH28" s="269">
        <v>0</v>
      </c>
      <c r="AI28" s="269">
        <v>0</v>
      </c>
      <c r="AJ28" s="269">
        <v>464</v>
      </c>
      <c r="AK28" s="269">
        <v>592</v>
      </c>
      <c r="AL28" s="269">
        <v>0</v>
      </c>
      <c r="AM28" s="269">
        <v>0</v>
      </c>
      <c r="AN28" s="269">
        <v>8450</v>
      </c>
      <c r="AO28" s="269">
        <v>0</v>
      </c>
      <c r="AP28" s="259">
        <f t="shared" si="9"/>
        <v>700</v>
      </c>
      <c r="AQ28" s="271">
        <v>396</v>
      </c>
      <c r="AR28" s="269">
        <v>304</v>
      </c>
      <c r="AS28" s="259">
        <f t="shared" si="10"/>
        <v>2949</v>
      </c>
      <c r="AT28" s="270">
        <v>2405</v>
      </c>
      <c r="AU28" s="270">
        <v>175</v>
      </c>
      <c r="AV28" s="278">
        <v>0</v>
      </c>
      <c r="AW28" s="272">
        <v>369</v>
      </c>
      <c r="AX28" s="287">
        <f t="shared" si="11"/>
        <v>0</v>
      </c>
      <c r="AY28" s="271"/>
      <c r="AZ28" s="271"/>
      <c r="BA28" s="271"/>
      <c r="BB28" s="271"/>
      <c r="BC28" s="271"/>
      <c r="BD28" s="271"/>
      <c r="BE28" s="271"/>
      <c r="BF28" s="271"/>
      <c r="BG28" s="305"/>
      <c r="BH28" s="306"/>
      <c r="BI28" s="290"/>
      <c r="BJ28" s="303">
        <f t="shared" si="12"/>
        <v>902014</v>
      </c>
      <c r="BK28" s="307">
        <v>41000</v>
      </c>
      <c r="BL28" s="307">
        <v>42170</v>
      </c>
      <c r="BM28" s="307">
        <v>36130</v>
      </c>
      <c r="BN28" s="307">
        <v>40840</v>
      </c>
      <c r="BO28" s="307">
        <v>0</v>
      </c>
      <c r="BP28" s="307">
        <v>38522</v>
      </c>
      <c r="BQ28" s="307">
        <v>36245</v>
      </c>
      <c r="BR28" s="307">
        <v>44992</v>
      </c>
      <c r="BS28" s="307">
        <v>40231</v>
      </c>
      <c r="BT28" s="307">
        <v>46486</v>
      </c>
      <c r="BU28" s="307">
        <v>40100</v>
      </c>
      <c r="BV28" s="307">
        <v>44723</v>
      </c>
      <c r="BW28" s="307">
        <v>39181</v>
      </c>
      <c r="BX28" s="307">
        <v>41883</v>
      </c>
      <c r="BY28" s="307">
        <v>47014</v>
      </c>
      <c r="BZ28" s="307">
        <v>45166</v>
      </c>
      <c r="CA28" s="307">
        <v>47500</v>
      </c>
      <c r="CB28" s="307">
        <v>46630</v>
      </c>
      <c r="CC28" s="307">
        <v>46635</v>
      </c>
      <c r="CD28" s="307">
        <v>48191</v>
      </c>
      <c r="CE28" s="307">
        <v>42607</v>
      </c>
      <c r="CF28" s="307">
        <v>45768</v>
      </c>
      <c r="CG28" s="307"/>
      <c r="CH28" s="261"/>
      <c r="CI28" s="303">
        <f t="shared" si="13"/>
        <v>724957</v>
      </c>
      <c r="CJ28" s="261">
        <v>30384</v>
      </c>
      <c r="CK28" s="261">
        <v>31714</v>
      </c>
      <c r="CL28" s="261">
        <v>32535</v>
      </c>
      <c r="CM28" s="261">
        <v>30198</v>
      </c>
      <c r="CN28" s="261"/>
      <c r="CO28" s="261">
        <v>26625</v>
      </c>
      <c r="CP28" s="261">
        <v>34090</v>
      </c>
      <c r="CQ28" s="261">
        <v>37776</v>
      </c>
      <c r="CR28" s="261">
        <v>26051</v>
      </c>
      <c r="CS28" s="261">
        <v>35532</v>
      </c>
      <c r="CT28" s="261">
        <v>34732</v>
      </c>
      <c r="CU28" s="261">
        <v>37307</v>
      </c>
      <c r="CV28" s="261">
        <v>26442</v>
      </c>
      <c r="CW28" s="261">
        <v>29818</v>
      </c>
      <c r="CX28" s="261">
        <v>41229</v>
      </c>
      <c r="CY28" s="261">
        <v>39284</v>
      </c>
      <c r="CZ28" s="261">
        <v>40126</v>
      </c>
      <c r="DA28" s="261">
        <v>39838</v>
      </c>
      <c r="DB28" s="261">
        <v>39046</v>
      </c>
      <c r="DC28" s="261">
        <v>42067</v>
      </c>
      <c r="DD28" s="261">
        <v>31853</v>
      </c>
      <c r="DE28" s="261">
        <v>38310</v>
      </c>
      <c r="DF28" s="261"/>
      <c r="DG28" s="261"/>
      <c r="DH28" s="322">
        <f t="shared" si="14"/>
        <v>0.258572066870976</v>
      </c>
      <c r="DI28" s="325">
        <v>0.25845784126513999</v>
      </c>
      <c r="DJ28" s="325">
        <v>0.25852301912058001</v>
      </c>
      <c r="DK28" s="325">
        <v>0.26155399966190301</v>
      </c>
      <c r="DL28" s="325">
        <v>0.261048959633088</v>
      </c>
      <c r="DM28" s="325">
        <v>0</v>
      </c>
      <c r="DN28" s="325">
        <v>0.25746580078951398</v>
      </c>
      <c r="DO28" s="325">
        <v>0.25816805274273902</v>
      </c>
      <c r="DP28" s="325">
        <v>0.25821287277636601</v>
      </c>
      <c r="DQ28" s="325">
        <v>0.25736544474295597</v>
      </c>
      <c r="DR28" s="325">
        <v>0.25763264873162001</v>
      </c>
      <c r="DS28" s="325">
        <v>0.258998740226344</v>
      </c>
      <c r="DT28" s="325">
        <v>0.25772305897016701</v>
      </c>
      <c r="DU28" s="325">
        <v>0.25750000000000001</v>
      </c>
      <c r="DV28" s="325">
        <v>0.25750000000000001</v>
      </c>
      <c r="DW28" s="325">
        <v>0.25894481481481502</v>
      </c>
      <c r="DX28" s="325">
        <v>0.25851426624907398</v>
      </c>
      <c r="DY28" s="325">
        <v>0.259186144170862</v>
      </c>
      <c r="DZ28" s="325">
        <v>0.25926714605896101</v>
      </c>
      <c r="EA28" s="325">
        <v>0.25893906103057901</v>
      </c>
      <c r="EB28" s="325">
        <v>0.258548116076735</v>
      </c>
      <c r="EC28" s="325">
        <v>0.25814239875529199</v>
      </c>
      <c r="ED28" s="325">
        <v>0.25770873715272902</v>
      </c>
      <c r="EE28" s="325">
        <v>0</v>
      </c>
      <c r="EF28" s="325">
        <v>0</v>
      </c>
      <c r="EG28" s="336"/>
      <c r="EH28" s="306">
        <v>875000</v>
      </c>
      <c r="EI28" s="241">
        <f>+工序盘点数据!AF28</f>
        <v>12940</v>
      </c>
      <c r="EJ28" s="241">
        <f t="shared" si="2"/>
        <v>902014</v>
      </c>
      <c r="EK28" s="241">
        <f t="shared" si="15"/>
        <v>914954</v>
      </c>
      <c r="EL28" s="245">
        <f t="shared" si="3"/>
        <v>0.95748638729378699</v>
      </c>
      <c r="EM28" s="245">
        <f t="shared" si="4"/>
        <v>2.5147712344008501E-2</v>
      </c>
      <c r="EN28" s="245">
        <f t="shared" si="5"/>
        <v>3.22311285594686E-3</v>
      </c>
      <c r="EO28" s="245">
        <f t="shared" si="16"/>
        <v>1.4142787506257099E-2</v>
      </c>
      <c r="EP28" s="241">
        <f>+工序盘点数据!BH28</f>
        <v>17401</v>
      </c>
      <c r="EQ28" s="245">
        <f t="shared" si="17"/>
        <v>1.86634919102702E-2</v>
      </c>
    </row>
    <row r="29" spans="1:147" s="241" customFormat="1" ht="22.5" customHeight="1">
      <c r="A29" s="400" t="s">
        <v>179</v>
      </c>
      <c r="B29" s="260" t="s">
        <v>118</v>
      </c>
      <c r="C29" s="257">
        <f t="shared" si="6"/>
        <v>7166028</v>
      </c>
      <c r="D29" s="262">
        <v>999</v>
      </c>
      <c r="E29" s="262">
        <v>2179877</v>
      </c>
      <c r="F29" s="262"/>
      <c r="G29" s="262">
        <v>4985152</v>
      </c>
      <c r="H29" s="259">
        <f t="shared" si="0"/>
        <v>891194</v>
      </c>
      <c r="I29" s="272">
        <v>891194</v>
      </c>
      <c r="J29" s="271"/>
      <c r="K29" s="259">
        <f t="shared" si="7"/>
        <v>20832</v>
      </c>
      <c r="L29" s="259">
        <f t="shared" si="1"/>
        <v>3097</v>
      </c>
      <c r="M29" s="269">
        <v>884</v>
      </c>
      <c r="N29" s="269">
        <v>536</v>
      </c>
      <c r="O29" s="269">
        <v>542</v>
      </c>
      <c r="P29" s="269">
        <v>23</v>
      </c>
      <c r="Q29" s="269">
        <v>647</v>
      </c>
      <c r="R29" s="269">
        <v>218</v>
      </c>
      <c r="S29" s="269">
        <v>247</v>
      </c>
      <c r="T29" s="269">
        <v>0</v>
      </c>
      <c r="U29" s="269">
        <v>0</v>
      </c>
      <c r="V29" s="259">
        <f t="shared" si="8"/>
        <v>17105</v>
      </c>
      <c r="W29" s="269">
        <v>4207</v>
      </c>
      <c r="X29" s="269">
        <v>53</v>
      </c>
      <c r="Y29" s="269">
        <v>380</v>
      </c>
      <c r="Z29" s="269">
        <v>5</v>
      </c>
      <c r="AA29" s="269">
        <v>1443</v>
      </c>
      <c r="AB29" s="269">
        <v>1925</v>
      </c>
      <c r="AC29" s="269">
        <v>642</v>
      </c>
      <c r="AD29" s="269">
        <v>182</v>
      </c>
      <c r="AE29" s="269">
        <v>1910</v>
      </c>
      <c r="AF29" s="269">
        <v>95</v>
      </c>
      <c r="AG29" s="269">
        <v>0</v>
      </c>
      <c r="AH29" s="269">
        <v>0</v>
      </c>
      <c r="AI29" s="269">
        <v>0</v>
      </c>
      <c r="AJ29" s="269">
        <v>205</v>
      </c>
      <c r="AK29" s="269">
        <v>451</v>
      </c>
      <c r="AL29" s="269">
        <v>12</v>
      </c>
      <c r="AM29" s="269">
        <v>28</v>
      </c>
      <c r="AN29" s="269">
        <v>5567</v>
      </c>
      <c r="AO29" s="269">
        <v>0</v>
      </c>
      <c r="AP29" s="259">
        <f t="shared" si="9"/>
        <v>630</v>
      </c>
      <c r="AQ29" s="271">
        <v>404</v>
      </c>
      <c r="AR29" s="269">
        <v>226</v>
      </c>
      <c r="AS29" s="259">
        <f t="shared" si="10"/>
        <v>2416</v>
      </c>
      <c r="AT29" s="271">
        <v>1839</v>
      </c>
      <c r="AU29" s="271">
        <v>107</v>
      </c>
      <c r="AV29" s="278">
        <v>0</v>
      </c>
      <c r="AW29" s="272">
        <v>470</v>
      </c>
      <c r="AX29" s="287">
        <f t="shared" si="11"/>
        <v>1441139</v>
      </c>
      <c r="AY29" s="271">
        <v>1127611</v>
      </c>
      <c r="AZ29" s="271"/>
      <c r="BA29" s="271">
        <v>227128</v>
      </c>
      <c r="BB29" s="271"/>
      <c r="BC29" s="271"/>
      <c r="BD29" s="271">
        <v>86400</v>
      </c>
      <c r="BE29" s="271"/>
      <c r="BF29" s="271"/>
      <c r="BG29" s="305"/>
      <c r="BH29" s="306"/>
      <c r="BI29" s="290"/>
      <c r="BJ29" s="303">
        <f t="shared" si="12"/>
        <v>914442</v>
      </c>
      <c r="BK29" s="308">
        <v>36009</v>
      </c>
      <c r="BL29" s="308">
        <v>39310</v>
      </c>
      <c r="BM29" s="308">
        <v>36994</v>
      </c>
      <c r="BN29" s="308">
        <v>34540</v>
      </c>
      <c r="BO29" s="308">
        <v>21380</v>
      </c>
      <c r="BP29" s="308">
        <v>40342</v>
      </c>
      <c r="BQ29" s="308">
        <v>46295</v>
      </c>
      <c r="BR29" s="308">
        <v>45644</v>
      </c>
      <c r="BS29" s="308">
        <v>44113</v>
      </c>
      <c r="BT29" s="308">
        <v>46883</v>
      </c>
      <c r="BU29" s="308">
        <v>42756</v>
      </c>
      <c r="BV29" s="308">
        <v>41463</v>
      </c>
      <c r="BW29" s="308">
        <v>41332</v>
      </c>
      <c r="BX29" s="308">
        <v>41386</v>
      </c>
      <c r="BY29" s="308">
        <v>35015</v>
      </c>
      <c r="BZ29" s="308">
        <v>47414</v>
      </c>
      <c r="CA29" s="308">
        <v>45958</v>
      </c>
      <c r="CB29" s="308">
        <v>46167</v>
      </c>
      <c r="CC29" s="308">
        <v>46977</v>
      </c>
      <c r="CD29" s="308">
        <v>46299</v>
      </c>
      <c r="CE29" s="308">
        <v>42165</v>
      </c>
      <c r="CF29" s="308">
        <v>46000</v>
      </c>
      <c r="CG29" s="308"/>
      <c r="CH29" s="289"/>
      <c r="CI29" s="303">
        <f t="shared" si="13"/>
        <v>770487</v>
      </c>
      <c r="CJ29" s="289">
        <v>31069</v>
      </c>
      <c r="CK29" s="289">
        <v>29117</v>
      </c>
      <c r="CL29" s="289">
        <v>32838</v>
      </c>
      <c r="CM29" s="289">
        <v>34869</v>
      </c>
      <c r="CN29" s="289">
        <v>13907</v>
      </c>
      <c r="CO29" s="289">
        <v>29706</v>
      </c>
      <c r="CP29" s="289">
        <v>42270</v>
      </c>
      <c r="CQ29" s="289">
        <v>38607</v>
      </c>
      <c r="CR29" s="289">
        <v>37466</v>
      </c>
      <c r="CS29" s="289">
        <v>41684</v>
      </c>
      <c r="CT29" s="289">
        <v>37686</v>
      </c>
      <c r="CU29" s="289">
        <v>39205</v>
      </c>
      <c r="CV29" s="289">
        <v>23770</v>
      </c>
      <c r="CW29" s="289">
        <v>29821</v>
      </c>
      <c r="CX29" s="289">
        <v>34502</v>
      </c>
      <c r="CY29" s="289">
        <v>41100</v>
      </c>
      <c r="CZ29" s="289">
        <v>40889</v>
      </c>
      <c r="DA29" s="289">
        <v>43765</v>
      </c>
      <c r="DB29" s="289">
        <v>41509</v>
      </c>
      <c r="DC29" s="289">
        <v>40587</v>
      </c>
      <c r="DD29" s="289">
        <v>28097</v>
      </c>
      <c r="DE29" s="289">
        <v>38023</v>
      </c>
      <c r="DF29" s="289"/>
      <c r="DG29" s="289"/>
      <c r="DH29" s="322">
        <f t="shared" si="14"/>
        <v>0.25889232047154298</v>
      </c>
      <c r="DI29" s="326">
        <v>0.25908915999871301</v>
      </c>
      <c r="DJ29" s="326">
        <v>0.25890000000000002</v>
      </c>
      <c r="DK29" s="326">
        <v>0.26</v>
      </c>
      <c r="DL29" s="326">
        <v>0.262157723536666</v>
      </c>
      <c r="DM29" s="326">
        <v>0.25825293039476499</v>
      </c>
      <c r="DN29" s="326">
        <v>0.25811115859891398</v>
      </c>
      <c r="DO29" s="326">
        <v>0.25843143397208401</v>
      </c>
      <c r="DP29" s="326">
        <v>0.25863345494340401</v>
      </c>
      <c r="DQ29" s="326">
        <v>0.25833776122350899</v>
      </c>
      <c r="DR29" s="326">
        <v>0.25849011359487201</v>
      </c>
      <c r="DS29" s="326">
        <v>0.25952472597251097</v>
      </c>
      <c r="DT29" s="326">
        <v>0.25846876362708798</v>
      </c>
      <c r="DU29" s="326">
        <v>0.25850000000000001</v>
      </c>
      <c r="DV29" s="326">
        <v>0.2586</v>
      </c>
      <c r="DW29" s="326">
        <v>0.25878302524491298</v>
      </c>
      <c r="DX29" s="326">
        <v>0.25839141690997602</v>
      </c>
      <c r="DY29" s="326">
        <v>0.259049622514613</v>
      </c>
      <c r="DZ29" s="326">
        <v>0.25941156154461398</v>
      </c>
      <c r="EA29" s="326">
        <v>0.25895369746320102</v>
      </c>
      <c r="EB29" s="326">
        <v>0.25873765545617999</v>
      </c>
      <c r="EC29" s="326">
        <v>0.25871274787343801</v>
      </c>
      <c r="ED29" s="326">
        <v>0.25777018901007098</v>
      </c>
      <c r="EE29" s="326"/>
      <c r="EF29" s="326"/>
      <c r="EG29" s="336"/>
      <c r="EH29" s="306">
        <v>880000</v>
      </c>
      <c r="EI29" s="241">
        <f>+工序盘点数据!AF29</f>
        <v>10820</v>
      </c>
      <c r="EJ29" s="241">
        <f t="shared" si="2"/>
        <v>914442</v>
      </c>
      <c r="EK29" s="241">
        <f t="shared" si="15"/>
        <v>925262</v>
      </c>
      <c r="EL29" s="245">
        <f t="shared" si="3"/>
        <v>0.96318015870099505</v>
      </c>
      <c r="EM29" s="245">
        <f t="shared" si="4"/>
        <v>2.2514703943315499E-2</v>
      </c>
      <c r="EN29" s="245">
        <f t="shared" si="5"/>
        <v>2.6111523006456501E-3</v>
      </c>
      <c r="EO29" s="245">
        <f t="shared" si="16"/>
        <v>1.16939850550439E-2</v>
      </c>
      <c r="EP29" s="241">
        <f>+工序盘点数据!BH29</f>
        <v>17204</v>
      </c>
      <c r="EQ29" s="245">
        <f t="shared" si="17"/>
        <v>1.82542394102281E-2</v>
      </c>
    </row>
    <row r="30" spans="1:147" s="241" customFormat="1" ht="22.5" customHeight="1">
      <c r="A30" s="400"/>
      <c r="B30" s="260" t="s">
        <v>119</v>
      </c>
      <c r="C30" s="257">
        <f t="shared" si="6"/>
        <v>8092479</v>
      </c>
      <c r="D30" s="261">
        <v>1499</v>
      </c>
      <c r="E30" s="261">
        <v>2204028</v>
      </c>
      <c r="F30" s="261"/>
      <c r="G30" s="261">
        <v>5886952</v>
      </c>
      <c r="H30" s="259">
        <f t="shared" si="0"/>
        <v>904340</v>
      </c>
      <c r="I30" s="272">
        <v>904340</v>
      </c>
      <c r="J30" s="271"/>
      <c r="K30" s="259">
        <f t="shared" si="7"/>
        <v>23218</v>
      </c>
      <c r="L30" s="259">
        <f t="shared" si="1"/>
        <v>2583</v>
      </c>
      <c r="M30" s="269">
        <v>267</v>
      </c>
      <c r="N30" s="269">
        <v>610</v>
      </c>
      <c r="O30" s="269">
        <v>1117</v>
      </c>
      <c r="P30" s="269">
        <v>28</v>
      </c>
      <c r="Q30" s="269">
        <v>261</v>
      </c>
      <c r="R30" s="269">
        <v>89</v>
      </c>
      <c r="S30" s="269">
        <v>211</v>
      </c>
      <c r="T30" s="269">
        <v>0</v>
      </c>
      <c r="U30" s="269">
        <v>0</v>
      </c>
      <c r="V30" s="259">
        <f t="shared" si="8"/>
        <v>20071</v>
      </c>
      <c r="W30" s="269">
        <v>2548</v>
      </c>
      <c r="X30" s="269">
        <v>5</v>
      </c>
      <c r="Y30" s="269">
        <v>422</v>
      </c>
      <c r="Z30" s="269">
        <v>0</v>
      </c>
      <c r="AA30" s="269">
        <v>2211</v>
      </c>
      <c r="AB30" s="269">
        <v>2553</v>
      </c>
      <c r="AC30" s="269">
        <v>544</v>
      </c>
      <c r="AD30" s="269">
        <v>176</v>
      </c>
      <c r="AE30" s="269">
        <v>929</v>
      </c>
      <c r="AF30" s="269">
        <v>543</v>
      </c>
      <c r="AG30" s="269">
        <v>0</v>
      </c>
      <c r="AH30" s="269">
        <v>0</v>
      </c>
      <c r="AI30" s="269">
        <v>0</v>
      </c>
      <c r="AJ30" s="269">
        <v>340</v>
      </c>
      <c r="AK30" s="269">
        <v>421</v>
      </c>
      <c r="AL30" s="269">
        <v>0</v>
      </c>
      <c r="AM30" s="269">
        <v>0</v>
      </c>
      <c r="AN30" s="269">
        <v>9379</v>
      </c>
      <c r="AO30" s="269">
        <v>0</v>
      </c>
      <c r="AP30" s="259">
        <f t="shared" si="9"/>
        <v>564</v>
      </c>
      <c r="AQ30" s="271">
        <v>372</v>
      </c>
      <c r="AR30" s="269">
        <v>192</v>
      </c>
      <c r="AS30" s="259">
        <f t="shared" si="10"/>
        <v>933</v>
      </c>
      <c r="AT30" s="271">
        <v>483</v>
      </c>
      <c r="AU30" s="271">
        <v>42</v>
      </c>
      <c r="AV30" s="278">
        <v>0</v>
      </c>
      <c r="AW30" s="272">
        <v>408</v>
      </c>
      <c r="AX30" s="287">
        <f t="shared" si="11"/>
        <v>0</v>
      </c>
      <c r="AY30" s="271"/>
      <c r="AZ30" s="271"/>
      <c r="BA30" s="271"/>
      <c r="BB30" s="271"/>
      <c r="BC30" s="271"/>
      <c r="BD30" s="271"/>
      <c r="BE30" s="271"/>
      <c r="BF30" s="271"/>
      <c r="BG30" s="305"/>
      <c r="BH30" s="306"/>
      <c r="BI30" s="290"/>
      <c r="BJ30" s="303">
        <f t="shared" si="12"/>
        <v>928491</v>
      </c>
      <c r="BK30" s="308">
        <v>46028</v>
      </c>
      <c r="BL30" s="308">
        <v>40051</v>
      </c>
      <c r="BM30" s="308">
        <v>38699</v>
      </c>
      <c r="BN30" s="308">
        <v>24100</v>
      </c>
      <c r="BO30" s="308">
        <v>32360</v>
      </c>
      <c r="BP30" s="308">
        <v>38355</v>
      </c>
      <c r="BQ30" s="308">
        <v>45296</v>
      </c>
      <c r="BR30" s="308">
        <v>41915</v>
      </c>
      <c r="BS30" s="308">
        <v>40510</v>
      </c>
      <c r="BT30" s="308">
        <v>43147</v>
      </c>
      <c r="BU30" s="308">
        <v>45186</v>
      </c>
      <c r="BV30" s="308">
        <v>45322</v>
      </c>
      <c r="BW30" s="308">
        <v>45094</v>
      </c>
      <c r="BX30" s="308">
        <v>43646</v>
      </c>
      <c r="BY30" s="308">
        <v>41371</v>
      </c>
      <c r="BZ30" s="308">
        <v>40519</v>
      </c>
      <c r="CA30" s="308">
        <v>44955</v>
      </c>
      <c r="CB30" s="308">
        <v>48311</v>
      </c>
      <c r="CC30" s="308">
        <v>48462</v>
      </c>
      <c r="CD30" s="308">
        <v>45894</v>
      </c>
      <c r="CE30" s="308">
        <v>41636</v>
      </c>
      <c r="CF30" s="308">
        <v>47634</v>
      </c>
      <c r="CG30" s="308"/>
      <c r="CH30" s="289"/>
      <c r="CI30" s="303">
        <f t="shared" si="13"/>
        <v>777911</v>
      </c>
      <c r="CJ30" s="289">
        <v>30915</v>
      </c>
      <c r="CK30" s="289">
        <v>29752</v>
      </c>
      <c r="CL30" s="289">
        <v>28021</v>
      </c>
      <c r="CM30" s="289">
        <v>12740</v>
      </c>
      <c r="CN30" s="289">
        <v>29645</v>
      </c>
      <c r="CO30" s="289">
        <v>27871</v>
      </c>
      <c r="CP30" s="289">
        <v>53667</v>
      </c>
      <c r="CQ30" s="289">
        <v>36635</v>
      </c>
      <c r="CR30" s="289">
        <v>32076</v>
      </c>
      <c r="CS30" s="289">
        <v>44073</v>
      </c>
      <c r="CT30" s="289">
        <v>40555</v>
      </c>
      <c r="CU30" s="289">
        <v>41774</v>
      </c>
      <c r="CV30" s="289">
        <v>31517</v>
      </c>
      <c r="CW30" s="289">
        <v>36852</v>
      </c>
      <c r="CX30" s="289">
        <v>39830</v>
      </c>
      <c r="CY30" s="289">
        <v>33851</v>
      </c>
      <c r="CZ30" s="289">
        <v>37121</v>
      </c>
      <c r="DA30" s="289">
        <v>38901</v>
      </c>
      <c r="DB30" s="289">
        <v>41103</v>
      </c>
      <c r="DC30" s="289">
        <v>45346</v>
      </c>
      <c r="DD30" s="289">
        <v>31847</v>
      </c>
      <c r="DE30" s="289">
        <v>33819</v>
      </c>
      <c r="DF30" s="289"/>
      <c r="DG30" s="289"/>
      <c r="DH30" s="322">
        <f t="shared" si="14"/>
        <v>0.258867479619936</v>
      </c>
      <c r="DI30" s="326">
        <v>0.261895114116584</v>
      </c>
      <c r="DJ30" s="326">
        <v>0.26099458429491001</v>
      </c>
      <c r="DK30" s="326">
        <v>0.26133696410058399</v>
      </c>
      <c r="DL30" s="326">
        <v>0.26028619570584099</v>
      </c>
      <c r="DM30" s="326">
        <v>0.25846166618316702</v>
      </c>
      <c r="DN30" s="326">
        <v>0.25824306892468901</v>
      </c>
      <c r="DO30" s="326">
        <v>0.258540046900329</v>
      </c>
      <c r="DP30" s="326">
        <v>0.258917707438242</v>
      </c>
      <c r="DQ30" s="326">
        <v>0.25818658417925799</v>
      </c>
      <c r="DR30" s="326">
        <v>0.25821524504798898</v>
      </c>
      <c r="DS30" s="326">
        <v>0.25918988435458001</v>
      </c>
      <c r="DT30" s="326">
        <v>0.25804578632956099</v>
      </c>
      <c r="DU30" s="326">
        <v>0.25796375782692099</v>
      </c>
      <c r="DV30" s="326">
        <v>0.25874799713193197</v>
      </c>
      <c r="DW30" s="326">
        <v>0.25868769429633498</v>
      </c>
      <c r="DX30" s="326">
        <v>0.25821210832171598</v>
      </c>
      <c r="DY30" s="326">
        <v>0.25929033234557303</v>
      </c>
      <c r="DZ30" s="326">
        <v>0.25905947009074398</v>
      </c>
      <c r="EA30" s="326">
        <v>0.25864214582877199</v>
      </c>
      <c r="EB30" s="326">
        <v>0.25838239674943803</v>
      </c>
      <c r="EC30" s="326">
        <v>0.25821165826147202</v>
      </c>
      <c r="ED30" s="326">
        <v>0.25780464532175001</v>
      </c>
      <c r="EE30" s="326"/>
      <c r="EF30" s="326"/>
      <c r="EG30" s="336"/>
      <c r="EH30" s="306">
        <v>880000</v>
      </c>
      <c r="EI30" s="241">
        <f>+工序盘点数据!AF30</f>
        <v>11426</v>
      </c>
      <c r="EJ30" s="241">
        <f t="shared" si="2"/>
        <v>928491</v>
      </c>
      <c r="EK30" s="241">
        <f t="shared" si="15"/>
        <v>939917</v>
      </c>
      <c r="EL30" s="245">
        <f t="shared" si="3"/>
        <v>0.96214878547786697</v>
      </c>
      <c r="EM30" s="245">
        <f t="shared" si="4"/>
        <v>2.4702181150037701E-2</v>
      </c>
      <c r="EN30" s="245">
        <f t="shared" si="5"/>
        <v>9.9264083956349309E-4</v>
      </c>
      <c r="EO30" s="245">
        <f t="shared" si="16"/>
        <v>1.21563925325321E-2</v>
      </c>
      <c r="EP30" s="241">
        <f>+工序盘点数据!BH30</f>
        <v>13807</v>
      </c>
      <c r="EQ30" s="245">
        <f t="shared" si="17"/>
        <v>1.44769346267893E-2</v>
      </c>
    </row>
    <row r="31" spans="1:147" s="241" customFormat="1" ht="22.5" customHeight="1">
      <c r="A31" s="400" t="s">
        <v>180</v>
      </c>
      <c r="B31" s="260" t="s">
        <v>118</v>
      </c>
      <c r="C31" s="257">
        <f t="shared" si="6"/>
        <v>0</v>
      </c>
      <c r="D31" s="262"/>
      <c r="E31" s="262"/>
      <c r="F31" s="262"/>
      <c r="G31" s="262"/>
      <c r="H31" s="259">
        <f t="shared" si="0"/>
        <v>0</v>
      </c>
      <c r="I31" s="272"/>
      <c r="J31" s="262"/>
      <c r="K31" s="259">
        <f t="shared" si="7"/>
        <v>0</v>
      </c>
      <c r="L31" s="259">
        <f t="shared" si="1"/>
        <v>0</v>
      </c>
      <c r="M31" s="269"/>
      <c r="N31" s="269"/>
      <c r="O31" s="269"/>
      <c r="P31" s="269"/>
      <c r="Q31" s="269"/>
      <c r="R31" s="269"/>
      <c r="S31" s="269"/>
      <c r="T31" s="269"/>
      <c r="U31" s="269"/>
      <c r="V31" s="259">
        <f t="shared" si="8"/>
        <v>0</v>
      </c>
      <c r="W31" s="269"/>
      <c r="X31" s="269"/>
      <c r="Y31" s="269"/>
      <c r="Z31" s="269"/>
      <c r="AA31" s="269"/>
      <c r="AB31" s="269"/>
      <c r="AC31" s="269"/>
      <c r="AD31" s="269"/>
      <c r="AE31" s="269"/>
      <c r="AF31" s="269"/>
      <c r="AG31" s="269"/>
      <c r="AH31" s="269"/>
      <c r="AI31" s="269"/>
      <c r="AJ31" s="269"/>
      <c r="AK31" s="269"/>
      <c r="AL31" s="269"/>
      <c r="AM31" s="269"/>
      <c r="AN31" s="269"/>
      <c r="AO31" s="269"/>
      <c r="AP31" s="259">
        <f t="shared" si="9"/>
        <v>0</v>
      </c>
      <c r="AQ31" s="271"/>
      <c r="AR31" s="269"/>
      <c r="AS31" s="259">
        <f t="shared" si="10"/>
        <v>0</v>
      </c>
      <c r="AT31" s="271"/>
      <c r="AU31" s="271"/>
      <c r="AV31" s="278"/>
      <c r="AW31" s="272"/>
      <c r="AX31" s="287">
        <f t="shared" si="11"/>
        <v>0</v>
      </c>
      <c r="AY31" s="271"/>
      <c r="AZ31" s="271"/>
      <c r="BA31" s="271"/>
      <c r="BB31" s="271"/>
      <c r="BC31" s="271"/>
      <c r="BD31" s="271"/>
      <c r="BE31" s="271"/>
      <c r="BF31" s="271"/>
      <c r="BG31" s="305"/>
      <c r="BH31" s="306"/>
      <c r="BI31" s="290"/>
      <c r="BJ31" s="303">
        <f t="shared" si="12"/>
        <v>0</v>
      </c>
      <c r="BK31" s="308"/>
      <c r="BL31" s="308"/>
      <c r="BM31" s="308"/>
      <c r="BN31" s="308"/>
      <c r="BO31" s="308"/>
      <c r="BP31" s="308"/>
      <c r="BQ31" s="308"/>
      <c r="BR31" s="308"/>
      <c r="BS31" s="308"/>
      <c r="BT31" s="308"/>
      <c r="BU31" s="308"/>
      <c r="BV31" s="308"/>
      <c r="BW31" s="308"/>
      <c r="BX31" s="308"/>
      <c r="BY31" s="308"/>
      <c r="BZ31" s="308"/>
      <c r="CA31" s="308"/>
      <c r="CB31" s="308"/>
      <c r="CC31" s="308"/>
      <c r="CD31" s="308"/>
      <c r="CE31" s="308"/>
      <c r="CF31" s="308"/>
      <c r="CG31" s="308"/>
      <c r="CH31" s="289"/>
      <c r="CI31" s="303">
        <f t="shared" si="13"/>
        <v>0</v>
      </c>
      <c r="CJ31" s="289"/>
      <c r="CK31" s="289"/>
      <c r="CL31" s="289"/>
      <c r="CM31" s="289"/>
      <c r="CN31" s="289"/>
      <c r="CO31" s="289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89"/>
      <c r="DB31" s="289"/>
      <c r="DC31" s="289"/>
      <c r="DD31" s="289"/>
      <c r="DE31" s="289"/>
      <c r="DF31" s="289"/>
      <c r="DG31" s="289"/>
      <c r="DH31" s="322" t="str">
        <f t="shared" si="14"/>
        <v>0</v>
      </c>
      <c r="DI31" s="326"/>
      <c r="DJ31" s="326"/>
      <c r="DK31" s="326"/>
      <c r="DL31" s="326"/>
      <c r="DM31" s="326"/>
      <c r="DN31" s="326"/>
      <c r="DO31" s="326"/>
      <c r="DP31" s="326"/>
      <c r="DQ31" s="326"/>
      <c r="DR31" s="326"/>
      <c r="DS31" s="326"/>
      <c r="DT31" s="326"/>
      <c r="DU31" s="326"/>
      <c r="DV31" s="326"/>
      <c r="DW31" s="326"/>
      <c r="DX31" s="326"/>
      <c r="DY31" s="326"/>
      <c r="DZ31" s="326"/>
      <c r="EA31" s="326"/>
      <c r="EB31" s="326"/>
      <c r="EC31" s="326"/>
      <c r="ED31" s="326"/>
      <c r="EE31" s="326"/>
      <c r="EF31" s="326"/>
      <c r="EG31" s="336"/>
      <c r="EH31" s="306"/>
      <c r="EI31" s="241">
        <f>+工序盘点数据!AF31</f>
        <v>0</v>
      </c>
      <c r="EJ31" s="241">
        <f t="shared" si="2"/>
        <v>0</v>
      </c>
      <c r="EK31" s="241">
        <f t="shared" si="15"/>
        <v>0</v>
      </c>
      <c r="EL31" s="245" t="e">
        <f t="shared" si="3"/>
        <v>#DIV/0!</v>
      </c>
      <c r="EM31" s="245" t="e">
        <f t="shared" si="4"/>
        <v>#DIV/0!</v>
      </c>
      <c r="EN31" s="245" t="e">
        <f t="shared" si="5"/>
        <v>#DIV/0!</v>
      </c>
      <c r="EO31" s="245" t="e">
        <f t="shared" si="16"/>
        <v>#DIV/0!</v>
      </c>
      <c r="EP31" s="241">
        <f>+工序盘点数据!BH31</f>
        <v>0</v>
      </c>
      <c r="EQ31" s="245" t="e">
        <f t="shared" si="17"/>
        <v>#DIV/0!</v>
      </c>
    </row>
    <row r="32" spans="1:147" s="241" customFormat="1" ht="22.5" customHeight="1">
      <c r="A32" s="400"/>
      <c r="B32" s="260" t="s">
        <v>119</v>
      </c>
      <c r="C32" s="257">
        <f t="shared" si="6"/>
        <v>0</v>
      </c>
      <c r="D32" s="261"/>
      <c r="E32" s="261"/>
      <c r="F32" s="261"/>
      <c r="G32" s="261"/>
      <c r="H32" s="259">
        <f t="shared" si="0"/>
        <v>0</v>
      </c>
      <c r="I32" s="272"/>
      <c r="J32" s="262"/>
      <c r="K32" s="259">
        <f t="shared" si="7"/>
        <v>0</v>
      </c>
      <c r="L32" s="259">
        <f t="shared" si="1"/>
        <v>0</v>
      </c>
      <c r="M32" s="269"/>
      <c r="N32" s="269"/>
      <c r="O32" s="269"/>
      <c r="P32" s="269"/>
      <c r="Q32" s="269"/>
      <c r="R32" s="269"/>
      <c r="S32" s="269"/>
      <c r="T32" s="269"/>
      <c r="U32" s="269"/>
      <c r="V32" s="259">
        <f t="shared" si="8"/>
        <v>0</v>
      </c>
      <c r="W32" s="269"/>
      <c r="X32" s="269"/>
      <c r="Y32" s="269"/>
      <c r="Z32" s="269"/>
      <c r="AA32" s="269"/>
      <c r="AB32" s="269"/>
      <c r="AC32" s="269"/>
      <c r="AD32" s="269"/>
      <c r="AE32" s="269"/>
      <c r="AF32" s="269"/>
      <c r="AG32" s="269"/>
      <c r="AH32" s="269"/>
      <c r="AI32" s="269"/>
      <c r="AJ32" s="269"/>
      <c r="AK32" s="269"/>
      <c r="AL32" s="269"/>
      <c r="AM32" s="269"/>
      <c r="AN32" s="269"/>
      <c r="AO32" s="269"/>
      <c r="AP32" s="259">
        <f t="shared" si="9"/>
        <v>0</v>
      </c>
      <c r="AQ32" s="271"/>
      <c r="AR32" s="269"/>
      <c r="AS32" s="259">
        <f t="shared" si="10"/>
        <v>0</v>
      </c>
      <c r="AT32" s="271"/>
      <c r="AU32" s="271"/>
      <c r="AV32" s="278"/>
      <c r="AW32" s="272"/>
      <c r="AX32" s="287">
        <f t="shared" si="11"/>
        <v>0</v>
      </c>
      <c r="AY32" s="271"/>
      <c r="AZ32" s="271"/>
      <c r="BA32" s="271"/>
      <c r="BB32" s="271"/>
      <c r="BC32" s="271"/>
      <c r="BD32" s="271"/>
      <c r="BE32" s="271"/>
      <c r="BF32" s="271"/>
      <c r="BG32" s="305"/>
      <c r="BH32" s="306"/>
      <c r="BI32" s="290"/>
      <c r="BJ32" s="303">
        <f t="shared" si="12"/>
        <v>0</v>
      </c>
      <c r="BK32" s="308"/>
      <c r="BL32" s="308"/>
      <c r="BM32" s="308"/>
      <c r="BN32" s="308"/>
      <c r="BO32" s="308"/>
      <c r="BP32" s="308"/>
      <c r="BQ32" s="308"/>
      <c r="BR32" s="308"/>
      <c r="BS32" s="308"/>
      <c r="BT32" s="308"/>
      <c r="BU32" s="308"/>
      <c r="BV32" s="308"/>
      <c r="BW32" s="308"/>
      <c r="BX32" s="308"/>
      <c r="BY32" s="308"/>
      <c r="BZ32" s="308"/>
      <c r="CA32" s="308"/>
      <c r="CB32" s="308"/>
      <c r="CC32" s="308"/>
      <c r="CD32" s="308"/>
      <c r="CE32" s="308"/>
      <c r="CF32" s="308"/>
      <c r="CG32" s="308"/>
      <c r="CH32" s="289"/>
      <c r="CI32" s="303">
        <f t="shared" si="13"/>
        <v>0</v>
      </c>
      <c r="CJ32" s="289"/>
      <c r="CK32" s="289"/>
      <c r="CL32" s="289"/>
      <c r="CM32" s="289"/>
      <c r="CN32" s="289"/>
      <c r="CO32" s="289"/>
      <c r="CP32" s="289"/>
      <c r="CQ32" s="289"/>
      <c r="CR32" s="289"/>
      <c r="CS32" s="289"/>
      <c r="CT32" s="289"/>
      <c r="CU32" s="289"/>
      <c r="CV32" s="289"/>
      <c r="CW32" s="289"/>
      <c r="CX32" s="289"/>
      <c r="CY32" s="289"/>
      <c r="CZ32" s="289"/>
      <c r="DA32" s="289"/>
      <c r="DB32" s="289"/>
      <c r="DC32" s="289"/>
      <c r="DD32" s="289"/>
      <c r="DE32" s="289"/>
      <c r="DF32" s="289"/>
      <c r="DG32" s="289"/>
      <c r="DH32" s="322" t="str">
        <f t="shared" si="14"/>
        <v>0</v>
      </c>
      <c r="DI32" s="326"/>
      <c r="DJ32" s="326"/>
      <c r="DK32" s="326"/>
      <c r="DL32" s="326"/>
      <c r="DM32" s="326"/>
      <c r="DN32" s="326"/>
      <c r="DO32" s="326"/>
      <c r="DP32" s="326"/>
      <c r="DQ32" s="326"/>
      <c r="DR32" s="326"/>
      <c r="DS32" s="326"/>
      <c r="DT32" s="326"/>
      <c r="DU32" s="326"/>
      <c r="DV32" s="326"/>
      <c r="DW32" s="326"/>
      <c r="DX32" s="326"/>
      <c r="DY32" s="326"/>
      <c r="DZ32" s="326"/>
      <c r="EA32" s="326"/>
      <c r="EB32" s="326"/>
      <c r="EC32" s="326"/>
      <c r="ED32" s="326"/>
      <c r="EE32" s="326"/>
      <c r="EF32" s="326"/>
      <c r="EG32" s="336"/>
      <c r="EH32" s="306"/>
      <c r="EI32" s="241">
        <f>+工序盘点数据!AF32</f>
        <v>0</v>
      </c>
      <c r="EJ32" s="241">
        <f t="shared" si="2"/>
        <v>0</v>
      </c>
      <c r="EK32" s="241">
        <f t="shared" si="15"/>
        <v>0</v>
      </c>
      <c r="EL32" s="245" t="e">
        <f t="shared" si="3"/>
        <v>#DIV/0!</v>
      </c>
      <c r="EM32" s="245" t="e">
        <f t="shared" si="4"/>
        <v>#DIV/0!</v>
      </c>
      <c r="EN32" s="245" t="e">
        <f t="shared" si="5"/>
        <v>#DIV/0!</v>
      </c>
      <c r="EO32" s="245" t="e">
        <f t="shared" si="16"/>
        <v>#DIV/0!</v>
      </c>
      <c r="EP32" s="241">
        <f>+工序盘点数据!BH32</f>
        <v>0</v>
      </c>
      <c r="EQ32" s="245" t="e">
        <f t="shared" si="17"/>
        <v>#DIV/0!</v>
      </c>
    </row>
    <row r="33" spans="1:147" s="241" customFormat="1" ht="22.5" customHeight="1">
      <c r="A33" s="400" t="s">
        <v>181</v>
      </c>
      <c r="B33" s="260" t="s">
        <v>118</v>
      </c>
      <c r="C33" s="257">
        <f t="shared" si="6"/>
        <v>0</v>
      </c>
      <c r="D33" s="262"/>
      <c r="E33" s="262"/>
      <c r="F33" s="262"/>
      <c r="G33" s="262"/>
      <c r="H33" s="259">
        <f t="shared" si="0"/>
        <v>0</v>
      </c>
      <c r="I33" s="272"/>
      <c r="J33" s="262"/>
      <c r="K33" s="259">
        <f t="shared" si="7"/>
        <v>0</v>
      </c>
      <c r="L33" s="259">
        <f t="shared" si="1"/>
        <v>0</v>
      </c>
      <c r="M33" s="269"/>
      <c r="N33" s="269"/>
      <c r="O33" s="269"/>
      <c r="P33" s="269"/>
      <c r="Q33" s="269"/>
      <c r="R33" s="269"/>
      <c r="S33" s="269"/>
      <c r="T33" s="269"/>
      <c r="U33" s="269"/>
      <c r="V33" s="259">
        <f t="shared" si="8"/>
        <v>0</v>
      </c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69"/>
      <c r="AN33" s="269"/>
      <c r="AO33" s="269"/>
      <c r="AP33" s="259">
        <f t="shared" si="9"/>
        <v>0</v>
      </c>
      <c r="AQ33" s="271"/>
      <c r="AR33" s="269"/>
      <c r="AS33" s="259">
        <f t="shared" si="10"/>
        <v>0</v>
      </c>
      <c r="AT33" s="271"/>
      <c r="AU33" s="271"/>
      <c r="AV33" s="278"/>
      <c r="AW33" s="272"/>
      <c r="AX33" s="287">
        <f t="shared" si="11"/>
        <v>0</v>
      </c>
      <c r="AY33" s="271"/>
      <c r="AZ33" s="271"/>
      <c r="BA33" s="271"/>
      <c r="BB33" s="271"/>
      <c r="BC33" s="271"/>
      <c r="BD33" s="271"/>
      <c r="BE33" s="271"/>
      <c r="BF33" s="271"/>
      <c r="BG33" s="305"/>
      <c r="BH33" s="306"/>
      <c r="BI33" s="290"/>
      <c r="BJ33" s="303">
        <f t="shared" si="12"/>
        <v>0</v>
      </c>
      <c r="BK33" s="308"/>
      <c r="BL33" s="308"/>
      <c r="BM33" s="308"/>
      <c r="BN33" s="308"/>
      <c r="BO33" s="308"/>
      <c r="BP33" s="308"/>
      <c r="BQ33" s="308"/>
      <c r="BR33" s="308"/>
      <c r="BS33" s="308"/>
      <c r="BT33" s="308"/>
      <c r="BU33" s="308"/>
      <c r="BV33" s="308"/>
      <c r="BW33" s="308"/>
      <c r="BX33" s="308"/>
      <c r="BY33" s="308"/>
      <c r="BZ33" s="308"/>
      <c r="CA33" s="308"/>
      <c r="CB33" s="308"/>
      <c r="CC33" s="308"/>
      <c r="CD33" s="308"/>
      <c r="CE33" s="308"/>
      <c r="CF33" s="308"/>
      <c r="CG33" s="308"/>
      <c r="CH33" s="289"/>
      <c r="CI33" s="303">
        <f t="shared" si="13"/>
        <v>0</v>
      </c>
      <c r="CJ33" s="289"/>
      <c r="CK33" s="289"/>
      <c r="CL33" s="289"/>
      <c r="CM33" s="289"/>
      <c r="CN33" s="289"/>
      <c r="CO33" s="289"/>
      <c r="CP33" s="289"/>
      <c r="CQ33" s="289"/>
      <c r="CR33" s="289"/>
      <c r="CS33" s="289"/>
      <c r="CT33" s="289"/>
      <c r="CU33" s="289"/>
      <c r="CV33" s="289"/>
      <c r="CW33" s="289"/>
      <c r="CX33" s="289"/>
      <c r="CY33" s="289"/>
      <c r="CZ33" s="289"/>
      <c r="DA33" s="289"/>
      <c r="DB33" s="289"/>
      <c r="DC33" s="289"/>
      <c r="DD33" s="289"/>
      <c r="DE33" s="289"/>
      <c r="DF33" s="289"/>
      <c r="DG33" s="289"/>
      <c r="DH33" s="322" t="str">
        <f t="shared" si="14"/>
        <v>0</v>
      </c>
      <c r="DI33" s="326"/>
      <c r="DJ33" s="326"/>
      <c r="DK33" s="326"/>
      <c r="DL33" s="326"/>
      <c r="DM33" s="326"/>
      <c r="DN33" s="326"/>
      <c r="DO33" s="326"/>
      <c r="DP33" s="326"/>
      <c r="DQ33" s="326"/>
      <c r="DR33" s="326"/>
      <c r="DS33" s="326"/>
      <c r="DT33" s="326"/>
      <c r="DU33" s="326"/>
      <c r="DV33" s="326"/>
      <c r="DW33" s="326"/>
      <c r="DX33" s="326"/>
      <c r="DY33" s="326"/>
      <c r="DZ33" s="326"/>
      <c r="EA33" s="326"/>
      <c r="EB33" s="326"/>
      <c r="EC33" s="326"/>
      <c r="ED33" s="326"/>
      <c r="EE33" s="326"/>
      <c r="EF33" s="326"/>
      <c r="EG33" s="336"/>
      <c r="EH33" s="306"/>
      <c r="EI33" s="241">
        <f>+工序盘点数据!AF33</f>
        <v>0</v>
      </c>
      <c r="EJ33" s="241">
        <f t="shared" si="2"/>
        <v>0</v>
      </c>
      <c r="EK33" s="241">
        <f t="shared" si="15"/>
        <v>0</v>
      </c>
      <c r="EL33" s="245" t="e">
        <f t="shared" si="3"/>
        <v>#DIV/0!</v>
      </c>
      <c r="EM33" s="245" t="e">
        <f t="shared" si="4"/>
        <v>#DIV/0!</v>
      </c>
      <c r="EN33" s="245" t="e">
        <f t="shared" si="5"/>
        <v>#DIV/0!</v>
      </c>
      <c r="EO33" s="245" t="e">
        <f t="shared" si="16"/>
        <v>#DIV/0!</v>
      </c>
      <c r="EP33" s="241">
        <f>+工序盘点数据!BH33</f>
        <v>0</v>
      </c>
      <c r="EQ33" s="245" t="e">
        <f t="shared" si="17"/>
        <v>#DIV/0!</v>
      </c>
    </row>
    <row r="34" spans="1:147" s="241" customFormat="1" ht="22.5" customHeight="1">
      <c r="A34" s="400"/>
      <c r="B34" s="260" t="s">
        <v>119</v>
      </c>
      <c r="C34" s="257">
        <f t="shared" si="6"/>
        <v>0</v>
      </c>
      <c r="D34" s="261"/>
      <c r="E34" s="261"/>
      <c r="F34" s="261"/>
      <c r="G34" s="261"/>
      <c r="H34" s="259">
        <f t="shared" si="0"/>
        <v>0</v>
      </c>
      <c r="I34" s="272"/>
      <c r="J34" s="262"/>
      <c r="K34" s="259">
        <f t="shared" si="7"/>
        <v>0</v>
      </c>
      <c r="L34" s="259">
        <f t="shared" si="1"/>
        <v>0</v>
      </c>
      <c r="M34" s="269"/>
      <c r="N34" s="269"/>
      <c r="O34" s="269"/>
      <c r="P34" s="269"/>
      <c r="Q34" s="269"/>
      <c r="R34" s="269"/>
      <c r="S34" s="269"/>
      <c r="T34" s="269"/>
      <c r="U34" s="269"/>
      <c r="V34" s="259">
        <f t="shared" si="8"/>
        <v>0</v>
      </c>
      <c r="W34" s="269"/>
      <c r="X34" s="269"/>
      <c r="Y34" s="269"/>
      <c r="Z34" s="269"/>
      <c r="AA34" s="269"/>
      <c r="AB34" s="269"/>
      <c r="AC34" s="269"/>
      <c r="AD34" s="269"/>
      <c r="AE34" s="269"/>
      <c r="AF34" s="269"/>
      <c r="AG34" s="269"/>
      <c r="AH34" s="269"/>
      <c r="AI34" s="269"/>
      <c r="AJ34" s="269"/>
      <c r="AK34" s="269"/>
      <c r="AL34" s="269"/>
      <c r="AM34" s="269"/>
      <c r="AN34" s="269"/>
      <c r="AO34" s="269"/>
      <c r="AP34" s="259">
        <f t="shared" si="9"/>
        <v>0</v>
      </c>
      <c r="AQ34" s="271"/>
      <c r="AR34" s="269"/>
      <c r="AS34" s="259">
        <f t="shared" si="10"/>
        <v>0</v>
      </c>
      <c r="AT34" s="271"/>
      <c r="AU34" s="271"/>
      <c r="AV34" s="278"/>
      <c r="AW34" s="272"/>
      <c r="AX34" s="287">
        <f t="shared" si="11"/>
        <v>0</v>
      </c>
      <c r="AY34" s="271"/>
      <c r="AZ34" s="271"/>
      <c r="BA34" s="271"/>
      <c r="BB34" s="271"/>
      <c r="BC34" s="271"/>
      <c r="BD34" s="271"/>
      <c r="BE34" s="271"/>
      <c r="BF34" s="271"/>
      <c r="BG34" s="305"/>
      <c r="BH34" s="306"/>
      <c r="BI34" s="290"/>
      <c r="BJ34" s="303">
        <f t="shared" si="12"/>
        <v>0</v>
      </c>
      <c r="BK34" s="308"/>
      <c r="BL34" s="308"/>
      <c r="BM34" s="308"/>
      <c r="BN34" s="308"/>
      <c r="BO34" s="308"/>
      <c r="BP34" s="308"/>
      <c r="BQ34" s="308"/>
      <c r="BR34" s="308"/>
      <c r="BS34" s="308"/>
      <c r="BT34" s="308"/>
      <c r="BU34" s="308"/>
      <c r="BV34" s="308"/>
      <c r="BW34" s="308"/>
      <c r="BX34" s="308"/>
      <c r="BY34" s="308"/>
      <c r="BZ34" s="308"/>
      <c r="CA34" s="308"/>
      <c r="CB34" s="308"/>
      <c r="CC34" s="308"/>
      <c r="CD34" s="308"/>
      <c r="CE34" s="308"/>
      <c r="CF34" s="308"/>
      <c r="CG34" s="308"/>
      <c r="CH34" s="289"/>
      <c r="CI34" s="303">
        <f t="shared" si="13"/>
        <v>0</v>
      </c>
      <c r="CJ34" s="289"/>
      <c r="CK34" s="289"/>
      <c r="CL34" s="289"/>
      <c r="CM34" s="289"/>
      <c r="CN34" s="289"/>
      <c r="CO34" s="289"/>
      <c r="CP34" s="289"/>
      <c r="CQ34" s="289"/>
      <c r="CR34" s="289"/>
      <c r="CS34" s="289"/>
      <c r="CT34" s="289"/>
      <c r="CU34" s="289"/>
      <c r="CV34" s="289"/>
      <c r="CW34" s="289"/>
      <c r="CX34" s="289"/>
      <c r="CY34" s="289"/>
      <c r="CZ34" s="289"/>
      <c r="DA34" s="289"/>
      <c r="DB34" s="289"/>
      <c r="DC34" s="289"/>
      <c r="DD34" s="289"/>
      <c r="DE34" s="289"/>
      <c r="DF34" s="289"/>
      <c r="DG34" s="289"/>
      <c r="DH34" s="322" t="str">
        <f t="shared" si="14"/>
        <v>0</v>
      </c>
      <c r="DI34" s="326"/>
      <c r="DJ34" s="326"/>
      <c r="DK34" s="326"/>
      <c r="DL34" s="326"/>
      <c r="DM34" s="326"/>
      <c r="DN34" s="326"/>
      <c r="DO34" s="326"/>
      <c r="DP34" s="326"/>
      <c r="DQ34" s="326"/>
      <c r="DR34" s="326"/>
      <c r="DS34" s="326"/>
      <c r="DT34" s="326"/>
      <c r="DU34" s="326"/>
      <c r="DV34" s="326"/>
      <c r="DW34" s="326"/>
      <c r="DX34" s="326"/>
      <c r="DY34" s="326"/>
      <c r="DZ34" s="326"/>
      <c r="EA34" s="326"/>
      <c r="EB34" s="326"/>
      <c r="EC34" s="326"/>
      <c r="ED34" s="326"/>
      <c r="EE34" s="326"/>
      <c r="EF34" s="326"/>
      <c r="EG34" s="336"/>
      <c r="EH34" s="306"/>
      <c r="EI34" s="241">
        <f>+工序盘点数据!AF34</f>
        <v>0</v>
      </c>
      <c r="EJ34" s="241">
        <f t="shared" si="2"/>
        <v>0</v>
      </c>
      <c r="EK34" s="241">
        <f t="shared" si="15"/>
        <v>0</v>
      </c>
      <c r="EL34" s="245" t="e">
        <f t="shared" si="3"/>
        <v>#DIV/0!</v>
      </c>
      <c r="EM34" s="245" t="e">
        <f t="shared" si="4"/>
        <v>#DIV/0!</v>
      </c>
      <c r="EN34" s="245" t="e">
        <f t="shared" si="5"/>
        <v>#DIV/0!</v>
      </c>
      <c r="EO34" s="245" t="e">
        <f t="shared" si="16"/>
        <v>#DIV/0!</v>
      </c>
      <c r="EP34" s="241">
        <f>+工序盘点数据!BH34</f>
        <v>0</v>
      </c>
      <c r="EQ34" s="245" t="e">
        <f t="shared" si="17"/>
        <v>#DIV/0!</v>
      </c>
    </row>
    <row r="35" spans="1:147" s="241" customFormat="1" ht="22.5" customHeight="1">
      <c r="A35" s="400" t="s">
        <v>182</v>
      </c>
      <c r="B35" s="260" t="s">
        <v>118</v>
      </c>
      <c r="C35" s="257">
        <f t="shared" si="6"/>
        <v>0</v>
      </c>
      <c r="D35" s="262"/>
      <c r="E35" s="262"/>
      <c r="F35" s="262"/>
      <c r="G35" s="262"/>
      <c r="H35" s="259">
        <f t="shared" si="0"/>
        <v>0</v>
      </c>
      <c r="I35" s="272"/>
      <c r="J35" s="262"/>
      <c r="K35" s="259">
        <f t="shared" si="7"/>
        <v>0</v>
      </c>
      <c r="L35" s="259">
        <f t="shared" si="1"/>
        <v>0</v>
      </c>
      <c r="M35" s="269"/>
      <c r="N35" s="269"/>
      <c r="O35" s="269"/>
      <c r="P35" s="269"/>
      <c r="Q35" s="269"/>
      <c r="R35" s="269"/>
      <c r="S35" s="269"/>
      <c r="T35" s="269"/>
      <c r="U35" s="269"/>
      <c r="V35" s="259">
        <f t="shared" si="8"/>
        <v>0</v>
      </c>
      <c r="W35" s="269"/>
      <c r="X35" s="269"/>
      <c r="Y35" s="269"/>
      <c r="Z35" s="269"/>
      <c r="AA35" s="269"/>
      <c r="AB35" s="269"/>
      <c r="AC35" s="269"/>
      <c r="AD35" s="269"/>
      <c r="AE35" s="269"/>
      <c r="AF35" s="269"/>
      <c r="AG35" s="269"/>
      <c r="AH35" s="269"/>
      <c r="AI35" s="269"/>
      <c r="AJ35" s="269"/>
      <c r="AK35" s="269"/>
      <c r="AL35" s="269"/>
      <c r="AM35" s="269"/>
      <c r="AN35" s="269"/>
      <c r="AO35" s="269"/>
      <c r="AP35" s="259">
        <f t="shared" si="9"/>
        <v>0</v>
      </c>
      <c r="AQ35" s="271"/>
      <c r="AR35" s="269"/>
      <c r="AS35" s="259">
        <f t="shared" si="10"/>
        <v>0</v>
      </c>
      <c r="AT35" s="271"/>
      <c r="AU35" s="278"/>
      <c r="AV35" s="278"/>
      <c r="AW35" s="278"/>
      <c r="AX35" s="287">
        <f t="shared" si="11"/>
        <v>0</v>
      </c>
      <c r="AY35" s="271"/>
      <c r="AZ35" s="271"/>
      <c r="BA35" s="271"/>
      <c r="BB35" s="271"/>
      <c r="BC35" s="271"/>
      <c r="BD35" s="271"/>
      <c r="BE35" s="271"/>
      <c r="BF35" s="271"/>
      <c r="BG35" s="305"/>
      <c r="BH35" s="306"/>
      <c r="BI35" s="290"/>
      <c r="BJ35" s="303">
        <f t="shared" si="12"/>
        <v>0</v>
      </c>
      <c r="BK35" s="308"/>
      <c r="BL35" s="308"/>
      <c r="BM35" s="308"/>
      <c r="BN35" s="308"/>
      <c r="BO35" s="308"/>
      <c r="BP35" s="308"/>
      <c r="BQ35" s="308"/>
      <c r="BR35" s="308"/>
      <c r="BS35" s="308"/>
      <c r="BT35" s="308"/>
      <c r="BU35" s="308"/>
      <c r="BV35" s="308"/>
      <c r="BW35" s="308"/>
      <c r="BX35" s="308"/>
      <c r="BY35" s="308"/>
      <c r="BZ35" s="308"/>
      <c r="CA35" s="308"/>
      <c r="CB35" s="308"/>
      <c r="CC35" s="308"/>
      <c r="CD35" s="308"/>
      <c r="CE35" s="308"/>
      <c r="CF35" s="308"/>
      <c r="CG35" s="308"/>
      <c r="CH35" s="289"/>
      <c r="CI35" s="303">
        <f t="shared" si="13"/>
        <v>0</v>
      </c>
      <c r="CJ35" s="289"/>
      <c r="CK35" s="289"/>
      <c r="CL35" s="289"/>
      <c r="CM35" s="289"/>
      <c r="CN35" s="289"/>
      <c r="CO35" s="289"/>
      <c r="CP35" s="289"/>
      <c r="CQ35" s="289"/>
      <c r="CR35" s="289"/>
      <c r="CS35" s="289"/>
      <c r="CT35" s="289"/>
      <c r="CU35" s="289"/>
      <c r="CV35" s="289"/>
      <c r="CW35" s="289"/>
      <c r="CX35" s="289"/>
      <c r="CY35" s="289"/>
      <c r="CZ35" s="289"/>
      <c r="DA35" s="289"/>
      <c r="DB35" s="289"/>
      <c r="DC35" s="289"/>
      <c r="DD35" s="289"/>
      <c r="DE35" s="289"/>
      <c r="DF35" s="289"/>
      <c r="DG35" s="289"/>
      <c r="DH35" s="322" t="str">
        <f t="shared" si="14"/>
        <v>0</v>
      </c>
      <c r="DI35" s="326"/>
      <c r="DJ35" s="326"/>
      <c r="DK35" s="326"/>
      <c r="DL35" s="326"/>
      <c r="DM35" s="326"/>
      <c r="DN35" s="326"/>
      <c r="DO35" s="326"/>
      <c r="DP35" s="326"/>
      <c r="DQ35" s="326"/>
      <c r="DR35" s="326"/>
      <c r="DS35" s="326"/>
      <c r="DT35" s="326"/>
      <c r="DU35" s="326"/>
      <c r="DV35" s="326"/>
      <c r="DW35" s="326"/>
      <c r="DX35" s="326"/>
      <c r="DY35" s="326"/>
      <c r="DZ35" s="326"/>
      <c r="EA35" s="326"/>
      <c r="EB35" s="326"/>
      <c r="EC35" s="326"/>
      <c r="ED35" s="326"/>
      <c r="EE35" s="326"/>
      <c r="EF35" s="326"/>
      <c r="EG35" s="336"/>
      <c r="EH35" s="306"/>
      <c r="EI35" s="241">
        <f>+工序盘点数据!AF35</f>
        <v>0</v>
      </c>
      <c r="EJ35" s="241">
        <f t="shared" si="2"/>
        <v>0</v>
      </c>
      <c r="EK35" s="241">
        <f t="shared" si="15"/>
        <v>0</v>
      </c>
      <c r="EL35" s="245" t="e">
        <f t="shared" si="3"/>
        <v>#DIV/0!</v>
      </c>
      <c r="EM35" s="245" t="e">
        <f t="shared" si="4"/>
        <v>#DIV/0!</v>
      </c>
      <c r="EN35" s="245" t="e">
        <f t="shared" si="5"/>
        <v>#DIV/0!</v>
      </c>
      <c r="EO35" s="245" t="e">
        <f t="shared" si="16"/>
        <v>#DIV/0!</v>
      </c>
      <c r="EP35" s="241">
        <f>+工序盘点数据!BH35</f>
        <v>0</v>
      </c>
      <c r="EQ35" s="245" t="e">
        <f t="shared" si="17"/>
        <v>#DIV/0!</v>
      </c>
    </row>
    <row r="36" spans="1:147" s="241" customFormat="1" ht="22.5" customHeight="1">
      <c r="A36" s="400"/>
      <c r="B36" s="260" t="s">
        <v>119</v>
      </c>
      <c r="C36" s="257">
        <f t="shared" si="6"/>
        <v>0</v>
      </c>
      <c r="D36" s="261"/>
      <c r="E36" s="261"/>
      <c r="F36" s="261"/>
      <c r="G36" s="261"/>
      <c r="H36" s="259">
        <f t="shared" si="0"/>
        <v>0</v>
      </c>
      <c r="I36" s="272"/>
      <c r="J36" s="262"/>
      <c r="K36" s="259">
        <f t="shared" si="7"/>
        <v>0</v>
      </c>
      <c r="L36" s="259">
        <f t="shared" si="1"/>
        <v>0</v>
      </c>
      <c r="M36" s="269"/>
      <c r="N36" s="269"/>
      <c r="O36" s="269"/>
      <c r="P36" s="269"/>
      <c r="Q36" s="269"/>
      <c r="R36" s="269"/>
      <c r="S36" s="269"/>
      <c r="T36" s="269"/>
      <c r="U36" s="269"/>
      <c r="V36" s="259">
        <f t="shared" si="8"/>
        <v>0</v>
      </c>
      <c r="W36" s="269"/>
      <c r="X36" s="269"/>
      <c r="Y36" s="269"/>
      <c r="Z36" s="269"/>
      <c r="AA36" s="269"/>
      <c r="AB36" s="269"/>
      <c r="AC36" s="269"/>
      <c r="AD36" s="269"/>
      <c r="AE36" s="269"/>
      <c r="AF36" s="269"/>
      <c r="AG36" s="269"/>
      <c r="AH36" s="269"/>
      <c r="AI36" s="269"/>
      <c r="AJ36" s="269"/>
      <c r="AK36" s="269"/>
      <c r="AL36" s="269"/>
      <c r="AM36" s="269"/>
      <c r="AN36" s="269"/>
      <c r="AO36" s="269"/>
      <c r="AP36" s="259">
        <f t="shared" si="9"/>
        <v>0</v>
      </c>
      <c r="AQ36" s="271"/>
      <c r="AR36" s="269"/>
      <c r="AS36" s="259">
        <f t="shared" si="10"/>
        <v>0</v>
      </c>
      <c r="AT36" s="270"/>
      <c r="AU36" s="278"/>
      <c r="AV36" s="278"/>
      <c r="AW36" s="278"/>
      <c r="AX36" s="287">
        <f t="shared" si="11"/>
        <v>0</v>
      </c>
      <c r="AY36" s="271"/>
      <c r="AZ36" s="271"/>
      <c r="BA36" s="271"/>
      <c r="BB36" s="271"/>
      <c r="BC36" s="271"/>
      <c r="BD36" s="271"/>
      <c r="BE36" s="271"/>
      <c r="BF36" s="271"/>
      <c r="BG36" s="305"/>
      <c r="BH36" s="306"/>
      <c r="BI36" s="290"/>
      <c r="BJ36" s="303">
        <f t="shared" si="12"/>
        <v>0</v>
      </c>
      <c r="BK36" s="307"/>
      <c r="BL36" s="307"/>
      <c r="BM36" s="307"/>
      <c r="BN36" s="307"/>
      <c r="BO36" s="307"/>
      <c r="BP36" s="307"/>
      <c r="BQ36" s="307"/>
      <c r="BR36" s="307"/>
      <c r="BS36" s="307"/>
      <c r="BT36" s="307"/>
      <c r="BU36" s="307"/>
      <c r="BV36" s="307"/>
      <c r="BW36" s="307"/>
      <c r="BX36" s="307"/>
      <c r="BY36" s="307"/>
      <c r="BZ36" s="307"/>
      <c r="CA36" s="307"/>
      <c r="CB36" s="307"/>
      <c r="CC36" s="307"/>
      <c r="CD36" s="307"/>
      <c r="CE36" s="307"/>
      <c r="CF36" s="307"/>
      <c r="CG36" s="307"/>
      <c r="CH36" s="261"/>
      <c r="CI36" s="303">
        <f t="shared" si="13"/>
        <v>0</v>
      </c>
      <c r="CJ36" s="289"/>
      <c r="CK36" s="289"/>
      <c r="CL36" s="289"/>
      <c r="CM36" s="289"/>
      <c r="CN36" s="289"/>
      <c r="CO36" s="289"/>
      <c r="CP36" s="289"/>
      <c r="CQ36" s="289"/>
      <c r="CR36" s="289"/>
      <c r="CS36" s="289"/>
      <c r="CT36" s="289"/>
      <c r="CU36" s="289"/>
      <c r="CV36" s="289"/>
      <c r="CW36" s="289"/>
      <c r="CX36" s="289"/>
      <c r="CY36" s="289"/>
      <c r="CZ36" s="289"/>
      <c r="DA36" s="289"/>
      <c r="DB36" s="289"/>
      <c r="DC36" s="289"/>
      <c r="DD36" s="289"/>
      <c r="DE36" s="289"/>
      <c r="DF36" s="289"/>
      <c r="DG36" s="289"/>
      <c r="DH36" s="322" t="str">
        <f t="shared" si="14"/>
        <v>0</v>
      </c>
      <c r="DI36" s="326"/>
      <c r="DJ36" s="326"/>
      <c r="DK36" s="326"/>
      <c r="DL36" s="326"/>
      <c r="DM36" s="326"/>
      <c r="DN36" s="326"/>
      <c r="DO36" s="326"/>
      <c r="DP36" s="326"/>
      <c r="DQ36" s="326"/>
      <c r="DR36" s="326"/>
      <c r="DS36" s="326"/>
      <c r="DT36" s="326"/>
      <c r="DU36" s="326"/>
      <c r="DV36" s="326"/>
      <c r="DW36" s="326"/>
      <c r="DX36" s="326"/>
      <c r="DY36" s="326"/>
      <c r="DZ36" s="326"/>
      <c r="EA36" s="326"/>
      <c r="EB36" s="326"/>
      <c r="EC36" s="326"/>
      <c r="ED36" s="326"/>
      <c r="EE36" s="326"/>
      <c r="EF36" s="326"/>
      <c r="EG36" s="328"/>
      <c r="EH36" s="306"/>
      <c r="EI36" s="241">
        <f>+工序盘点数据!AF36</f>
        <v>0</v>
      </c>
      <c r="EJ36" s="241">
        <f t="shared" si="2"/>
        <v>0</v>
      </c>
      <c r="EK36" s="241">
        <f t="shared" si="15"/>
        <v>0</v>
      </c>
      <c r="EL36" s="245" t="e">
        <f t="shared" si="3"/>
        <v>#DIV/0!</v>
      </c>
      <c r="EM36" s="245" t="e">
        <f t="shared" si="4"/>
        <v>#DIV/0!</v>
      </c>
      <c r="EN36" s="245" t="e">
        <f t="shared" si="5"/>
        <v>#DIV/0!</v>
      </c>
      <c r="EO36" s="245" t="e">
        <f t="shared" si="16"/>
        <v>#DIV/0!</v>
      </c>
      <c r="EP36" s="241">
        <f>+工序盘点数据!BH36</f>
        <v>0</v>
      </c>
      <c r="EQ36" s="245" t="e">
        <f t="shared" si="17"/>
        <v>#DIV/0!</v>
      </c>
    </row>
    <row r="37" spans="1:147" s="241" customFormat="1" ht="22.5" customHeight="1">
      <c r="A37" s="400" t="s">
        <v>183</v>
      </c>
      <c r="B37" s="260" t="s">
        <v>118</v>
      </c>
      <c r="C37" s="257">
        <f t="shared" si="6"/>
        <v>0</v>
      </c>
      <c r="D37" s="262"/>
      <c r="E37" s="262"/>
      <c r="F37" s="262"/>
      <c r="G37" s="262"/>
      <c r="H37" s="259">
        <f t="shared" ref="H37:H70" si="18">+I37+J37</f>
        <v>0</v>
      </c>
      <c r="I37" s="272"/>
      <c r="J37" s="262"/>
      <c r="K37" s="259">
        <f t="shared" si="7"/>
        <v>0</v>
      </c>
      <c r="L37" s="259">
        <f t="shared" si="1"/>
        <v>0</v>
      </c>
      <c r="M37" s="269"/>
      <c r="N37" s="269"/>
      <c r="O37" s="269"/>
      <c r="P37" s="269"/>
      <c r="Q37" s="269"/>
      <c r="R37" s="269"/>
      <c r="S37" s="269"/>
      <c r="T37" s="269"/>
      <c r="U37" s="269"/>
      <c r="V37" s="259">
        <f t="shared" si="8"/>
        <v>0</v>
      </c>
      <c r="W37" s="269"/>
      <c r="X37" s="269"/>
      <c r="Y37" s="269"/>
      <c r="Z37" s="269"/>
      <c r="AA37" s="269"/>
      <c r="AB37" s="269"/>
      <c r="AC37" s="269"/>
      <c r="AD37" s="269"/>
      <c r="AE37" s="269"/>
      <c r="AF37" s="269"/>
      <c r="AG37" s="269"/>
      <c r="AH37" s="269"/>
      <c r="AI37" s="269"/>
      <c r="AJ37" s="269"/>
      <c r="AK37" s="269"/>
      <c r="AL37" s="269"/>
      <c r="AM37" s="269"/>
      <c r="AN37" s="269"/>
      <c r="AO37" s="269"/>
      <c r="AP37" s="259">
        <f t="shared" si="9"/>
        <v>0</v>
      </c>
      <c r="AQ37" s="271"/>
      <c r="AR37" s="269"/>
      <c r="AS37" s="259">
        <f t="shared" si="10"/>
        <v>0</v>
      </c>
      <c r="AT37" s="271"/>
      <c r="AU37" s="271"/>
      <c r="AV37" s="278"/>
      <c r="AW37" s="272"/>
      <c r="AX37" s="287">
        <f t="shared" si="11"/>
        <v>0</v>
      </c>
      <c r="AY37" s="271"/>
      <c r="AZ37" s="271"/>
      <c r="BA37" s="271"/>
      <c r="BB37" s="271"/>
      <c r="BC37" s="271"/>
      <c r="BD37" s="271"/>
      <c r="BE37" s="271"/>
      <c r="BF37" s="271"/>
      <c r="BG37" s="305"/>
      <c r="BH37" s="309"/>
      <c r="BI37" s="290"/>
      <c r="BJ37" s="303">
        <f t="shared" si="12"/>
        <v>0</v>
      </c>
      <c r="BK37" s="308"/>
      <c r="BL37" s="308"/>
      <c r="BM37" s="308"/>
      <c r="BN37" s="308"/>
      <c r="BO37" s="308"/>
      <c r="BP37" s="308"/>
      <c r="BQ37" s="308"/>
      <c r="BR37" s="308"/>
      <c r="BS37" s="308"/>
      <c r="BT37" s="308"/>
      <c r="BU37" s="308"/>
      <c r="BV37" s="308"/>
      <c r="BW37" s="308"/>
      <c r="BX37" s="308"/>
      <c r="BY37" s="308"/>
      <c r="BZ37" s="308"/>
      <c r="CA37" s="308"/>
      <c r="CB37" s="308"/>
      <c r="CC37" s="308"/>
      <c r="CD37" s="308"/>
      <c r="CE37" s="308"/>
      <c r="CF37" s="308"/>
      <c r="CG37" s="308"/>
      <c r="CH37" s="289"/>
      <c r="CI37" s="303">
        <f t="shared" si="13"/>
        <v>0</v>
      </c>
      <c r="CJ37" s="289"/>
      <c r="CK37" s="289"/>
      <c r="CL37" s="289"/>
      <c r="CM37" s="289"/>
      <c r="CN37" s="289"/>
      <c r="CO37" s="289"/>
      <c r="CP37" s="289"/>
      <c r="CQ37" s="289"/>
      <c r="CR37" s="289"/>
      <c r="CS37" s="289"/>
      <c r="CT37" s="289"/>
      <c r="CU37" s="289"/>
      <c r="CV37" s="289"/>
      <c r="CW37" s="289"/>
      <c r="CX37" s="289"/>
      <c r="CY37" s="289"/>
      <c r="CZ37" s="289"/>
      <c r="DA37" s="289"/>
      <c r="DB37" s="289"/>
      <c r="DC37" s="289"/>
      <c r="DD37" s="289"/>
      <c r="DE37" s="289"/>
      <c r="DF37" s="289"/>
      <c r="DG37" s="289"/>
      <c r="DH37" s="322" t="str">
        <f t="shared" si="14"/>
        <v>0</v>
      </c>
      <c r="DI37" s="326"/>
      <c r="DJ37" s="326"/>
      <c r="DK37" s="326"/>
      <c r="DL37" s="326"/>
      <c r="DM37" s="326"/>
      <c r="DN37" s="326"/>
      <c r="DO37" s="326"/>
      <c r="DP37" s="326"/>
      <c r="DQ37" s="326"/>
      <c r="DR37" s="326"/>
      <c r="DS37" s="326"/>
      <c r="DT37" s="326"/>
      <c r="DU37" s="326"/>
      <c r="DV37" s="326"/>
      <c r="DW37" s="326"/>
      <c r="DX37" s="326"/>
      <c r="DY37" s="326"/>
      <c r="DZ37" s="326"/>
      <c r="EA37" s="326"/>
      <c r="EB37" s="326"/>
      <c r="EC37" s="326"/>
      <c r="ED37" s="326"/>
      <c r="EE37" s="326"/>
      <c r="EF37" s="326"/>
      <c r="EG37" s="336"/>
      <c r="EH37" s="306"/>
      <c r="EI37" s="241">
        <f>+工序盘点数据!AF37</f>
        <v>0</v>
      </c>
      <c r="EJ37" s="241">
        <f t="shared" si="2"/>
        <v>0</v>
      </c>
      <c r="EK37" s="241">
        <f t="shared" si="15"/>
        <v>0</v>
      </c>
      <c r="EL37" s="245" t="e">
        <f t="shared" si="3"/>
        <v>#DIV/0!</v>
      </c>
      <c r="EM37" s="245" t="e">
        <f t="shared" si="4"/>
        <v>#DIV/0!</v>
      </c>
      <c r="EN37" s="245" t="e">
        <f t="shared" si="5"/>
        <v>#DIV/0!</v>
      </c>
      <c r="EO37" s="245" t="e">
        <f t="shared" si="16"/>
        <v>#DIV/0!</v>
      </c>
      <c r="EP37" s="241">
        <f>+工序盘点数据!BH37</f>
        <v>0</v>
      </c>
      <c r="EQ37" s="245" t="e">
        <f t="shared" si="17"/>
        <v>#DIV/0!</v>
      </c>
    </row>
    <row r="38" spans="1:147" s="241" customFormat="1" ht="22.5" customHeight="1">
      <c r="A38" s="400"/>
      <c r="B38" s="260" t="s">
        <v>119</v>
      </c>
      <c r="C38" s="257">
        <f t="shared" si="6"/>
        <v>0</v>
      </c>
      <c r="D38" s="261"/>
      <c r="E38" s="261"/>
      <c r="F38" s="261"/>
      <c r="G38" s="261"/>
      <c r="H38" s="259">
        <f t="shared" si="18"/>
        <v>0</v>
      </c>
      <c r="I38" s="272"/>
      <c r="J38" s="262"/>
      <c r="K38" s="259">
        <f t="shared" si="7"/>
        <v>0</v>
      </c>
      <c r="L38" s="259">
        <f t="shared" si="1"/>
        <v>0</v>
      </c>
      <c r="M38" s="269"/>
      <c r="N38" s="269"/>
      <c r="O38" s="269"/>
      <c r="P38" s="269"/>
      <c r="Q38" s="269"/>
      <c r="R38" s="269"/>
      <c r="S38" s="269"/>
      <c r="T38" s="269"/>
      <c r="U38" s="269"/>
      <c r="V38" s="259">
        <f t="shared" si="8"/>
        <v>0</v>
      </c>
      <c r="W38" s="269"/>
      <c r="X38" s="269"/>
      <c r="Y38" s="269"/>
      <c r="Z38" s="269"/>
      <c r="AA38" s="269"/>
      <c r="AB38" s="269"/>
      <c r="AC38" s="269"/>
      <c r="AD38" s="269"/>
      <c r="AE38" s="269"/>
      <c r="AF38" s="269"/>
      <c r="AG38" s="269"/>
      <c r="AH38" s="269"/>
      <c r="AI38" s="269"/>
      <c r="AJ38" s="269"/>
      <c r="AK38" s="269"/>
      <c r="AL38" s="269"/>
      <c r="AM38" s="269"/>
      <c r="AN38" s="269"/>
      <c r="AO38" s="269"/>
      <c r="AP38" s="259">
        <f t="shared" si="9"/>
        <v>0</v>
      </c>
      <c r="AQ38" s="271"/>
      <c r="AR38" s="269"/>
      <c r="AS38" s="259">
        <f t="shared" si="10"/>
        <v>0</v>
      </c>
      <c r="AT38" s="271"/>
      <c r="AU38" s="271"/>
      <c r="AV38" s="278"/>
      <c r="AW38" s="272"/>
      <c r="AX38" s="287">
        <f t="shared" si="11"/>
        <v>0</v>
      </c>
      <c r="AY38" s="271"/>
      <c r="AZ38" s="271"/>
      <c r="BA38" s="271"/>
      <c r="BB38" s="271"/>
      <c r="BC38" s="271"/>
      <c r="BD38" s="271"/>
      <c r="BE38" s="271"/>
      <c r="BF38" s="271"/>
      <c r="BG38" s="305"/>
      <c r="BH38" s="306"/>
      <c r="BI38" s="290"/>
      <c r="BJ38" s="303">
        <f t="shared" si="12"/>
        <v>0</v>
      </c>
      <c r="BK38" s="308"/>
      <c r="BL38" s="308"/>
      <c r="BM38" s="308"/>
      <c r="BN38" s="308"/>
      <c r="BO38" s="308"/>
      <c r="BP38" s="308"/>
      <c r="BQ38" s="308"/>
      <c r="BR38" s="308"/>
      <c r="BS38" s="308"/>
      <c r="BT38" s="308"/>
      <c r="BU38" s="308"/>
      <c r="BV38" s="308"/>
      <c r="BW38" s="308"/>
      <c r="BX38" s="308"/>
      <c r="BY38" s="308"/>
      <c r="BZ38" s="308"/>
      <c r="CA38" s="308"/>
      <c r="CB38" s="308"/>
      <c r="CC38" s="308"/>
      <c r="CD38" s="308"/>
      <c r="CE38" s="308"/>
      <c r="CF38" s="308"/>
      <c r="CG38" s="308"/>
      <c r="CH38" s="289"/>
      <c r="CI38" s="303">
        <f t="shared" si="13"/>
        <v>0</v>
      </c>
      <c r="CJ38" s="289"/>
      <c r="CK38" s="289"/>
      <c r="CL38" s="289"/>
      <c r="CM38" s="289"/>
      <c r="CN38" s="289"/>
      <c r="CO38" s="289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89"/>
      <c r="DB38" s="289"/>
      <c r="DC38" s="289"/>
      <c r="DD38" s="289"/>
      <c r="DE38" s="289"/>
      <c r="DF38" s="289"/>
      <c r="DG38" s="289"/>
      <c r="DH38" s="322" t="str">
        <f t="shared" si="14"/>
        <v>0</v>
      </c>
      <c r="DI38" s="326"/>
      <c r="DJ38" s="326"/>
      <c r="DK38" s="326"/>
      <c r="DL38" s="326"/>
      <c r="DM38" s="326"/>
      <c r="DN38" s="326"/>
      <c r="DO38" s="326"/>
      <c r="DP38" s="326"/>
      <c r="DQ38" s="326"/>
      <c r="DR38" s="326"/>
      <c r="DS38" s="326"/>
      <c r="DT38" s="326"/>
      <c r="DU38" s="326"/>
      <c r="DV38" s="326"/>
      <c r="DW38" s="326"/>
      <c r="DX38" s="326"/>
      <c r="DY38" s="326"/>
      <c r="DZ38" s="326"/>
      <c r="EA38" s="326"/>
      <c r="EB38" s="326"/>
      <c r="EC38" s="326"/>
      <c r="ED38" s="326"/>
      <c r="EE38" s="326"/>
      <c r="EF38" s="326"/>
      <c r="EG38" s="336"/>
      <c r="EH38" s="306"/>
      <c r="EI38" s="241">
        <f>+工序盘点数据!AF38</f>
        <v>0</v>
      </c>
      <c r="EJ38" s="241">
        <f t="shared" si="2"/>
        <v>0</v>
      </c>
      <c r="EK38" s="241">
        <f t="shared" si="15"/>
        <v>0</v>
      </c>
      <c r="EL38" s="245" t="e">
        <f t="shared" si="3"/>
        <v>#DIV/0!</v>
      </c>
      <c r="EM38" s="245" t="e">
        <f t="shared" si="4"/>
        <v>#DIV/0!</v>
      </c>
      <c r="EN38" s="245" t="e">
        <f t="shared" si="5"/>
        <v>#DIV/0!</v>
      </c>
      <c r="EO38" s="245" t="e">
        <f t="shared" si="16"/>
        <v>#DIV/0!</v>
      </c>
      <c r="EP38" s="241">
        <f>+工序盘点数据!BH38</f>
        <v>0</v>
      </c>
      <c r="EQ38" s="245" t="e">
        <f t="shared" si="17"/>
        <v>#DIV/0!</v>
      </c>
    </row>
    <row r="39" spans="1:147" s="241" customFormat="1" ht="22.5" customHeight="1">
      <c r="A39" s="400" t="s">
        <v>184</v>
      </c>
      <c r="B39" s="260" t="s">
        <v>118</v>
      </c>
      <c r="C39" s="257">
        <f t="shared" si="6"/>
        <v>0</v>
      </c>
      <c r="D39" s="262"/>
      <c r="E39" s="262"/>
      <c r="F39" s="262"/>
      <c r="G39" s="262"/>
      <c r="H39" s="259">
        <f t="shared" si="18"/>
        <v>0</v>
      </c>
      <c r="I39" s="272"/>
      <c r="J39" s="262"/>
      <c r="K39" s="259">
        <f t="shared" si="7"/>
        <v>0</v>
      </c>
      <c r="L39" s="259">
        <f t="shared" si="1"/>
        <v>0</v>
      </c>
      <c r="M39" s="269"/>
      <c r="N39" s="269"/>
      <c r="O39" s="269"/>
      <c r="P39" s="269"/>
      <c r="Q39" s="269"/>
      <c r="R39" s="269"/>
      <c r="S39" s="269"/>
      <c r="T39" s="269"/>
      <c r="U39" s="269"/>
      <c r="V39" s="259">
        <f t="shared" si="8"/>
        <v>0</v>
      </c>
      <c r="W39" s="269"/>
      <c r="X39" s="269"/>
      <c r="Y39" s="269"/>
      <c r="Z39" s="269"/>
      <c r="AA39" s="269"/>
      <c r="AB39" s="269"/>
      <c r="AC39" s="269"/>
      <c r="AD39" s="269"/>
      <c r="AE39" s="269"/>
      <c r="AF39" s="269"/>
      <c r="AG39" s="269"/>
      <c r="AH39" s="269"/>
      <c r="AI39" s="269"/>
      <c r="AJ39" s="269"/>
      <c r="AK39" s="269"/>
      <c r="AL39" s="269"/>
      <c r="AM39" s="269"/>
      <c r="AN39" s="269"/>
      <c r="AO39" s="269"/>
      <c r="AP39" s="259">
        <f t="shared" si="9"/>
        <v>0</v>
      </c>
      <c r="AQ39" s="271"/>
      <c r="AR39" s="269"/>
      <c r="AS39" s="259">
        <f t="shared" si="10"/>
        <v>0</v>
      </c>
      <c r="AT39" s="271"/>
      <c r="AU39" s="271"/>
      <c r="AV39" s="278"/>
      <c r="AW39" s="272"/>
      <c r="AX39" s="287">
        <f t="shared" si="11"/>
        <v>0</v>
      </c>
      <c r="AY39" s="270"/>
      <c r="AZ39" s="270"/>
      <c r="BA39" s="270"/>
      <c r="BB39" s="270"/>
      <c r="BC39" s="270"/>
      <c r="BD39" s="270"/>
      <c r="BE39" s="271"/>
      <c r="BF39" s="271"/>
      <c r="BG39" s="305"/>
      <c r="BH39" s="306"/>
      <c r="BI39" s="290"/>
      <c r="BJ39" s="303">
        <f t="shared" si="12"/>
        <v>0</v>
      </c>
      <c r="BK39" s="308"/>
      <c r="BL39" s="308"/>
      <c r="BM39" s="308"/>
      <c r="BN39" s="308"/>
      <c r="BO39" s="308"/>
      <c r="BP39" s="308"/>
      <c r="BQ39" s="308"/>
      <c r="BR39" s="308"/>
      <c r="BS39" s="308"/>
      <c r="BT39" s="308"/>
      <c r="BU39" s="308"/>
      <c r="BV39" s="308"/>
      <c r="BW39" s="308"/>
      <c r="BX39" s="308"/>
      <c r="BY39" s="308"/>
      <c r="BZ39" s="308"/>
      <c r="CA39" s="308"/>
      <c r="CB39" s="308"/>
      <c r="CC39" s="308"/>
      <c r="CD39" s="308"/>
      <c r="CE39" s="308"/>
      <c r="CF39" s="308"/>
      <c r="CG39" s="308"/>
      <c r="CH39" s="289"/>
      <c r="CI39" s="303">
        <f t="shared" si="13"/>
        <v>0</v>
      </c>
      <c r="CJ39" s="289"/>
      <c r="CK39" s="289"/>
      <c r="CL39" s="289"/>
      <c r="CM39" s="289"/>
      <c r="CN39" s="289"/>
      <c r="CO39" s="289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89"/>
      <c r="DB39" s="289"/>
      <c r="DC39" s="289"/>
      <c r="DD39" s="289"/>
      <c r="DE39" s="289"/>
      <c r="DF39" s="289"/>
      <c r="DG39" s="289"/>
      <c r="DH39" s="322" t="str">
        <f t="shared" si="14"/>
        <v>0</v>
      </c>
      <c r="DI39" s="326"/>
      <c r="DJ39" s="326"/>
      <c r="DK39" s="326"/>
      <c r="DL39" s="328"/>
      <c r="DM39" s="326"/>
      <c r="DN39" s="326"/>
      <c r="DO39" s="326"/>
      <c r="DP39" s="326"/>
      <c r="DQ39" s="326"/>
      <c r="DR39" s="326"/>
      <c r="DS39" s="326"/>
      <c r="DT39" s="326"/>
      <c r="DU39" s="326"/>
      <c r="DV39" s="326"/>
      <c r="DW39" s="326"/>
      <c r="DX39" s="326"/>
      <c r="DY39" s="326"/>
      <c r="DZ39" s="326"/>
      <c r="EA39" s="326"/>
      <c r="EB39" s="326"/>
      <c r="EC39" s="326"/>
      <c r="ED39" s="326"/>
      <c r="EE39" s="326"/>
      <c r="EF39" s="326"/>
      <c r="EG39" s="337"/>
      <c r="EH39" s="306"/>
      <c r="EI39" s="241">
        <f>+工序盘点数据!AF39</f>
        <v>0</v>
      </c>
      <c r="EJ39" s="241">
        <f t="shared" si="2"/>
        <v>0</v>
      </c>
      <c r="EK39" s="241">
        <f t="shared" si="15"/>
        <v>0</v>
      </c>
      <c r="EL39" s="245" t="e">
        <f t="shared" si="3"/>
        <v>#DIV/0!</v>
      </c>
      <c r="EM39" s="245" t="e">
        <f t="shared" si="4"/>
        <v>#DIV/0!</v>
      </c>
      <c r="EN39" s="245" t="e">
        <f t="shared" si="5"/>
        <v>#DIV/0!</v>
      </c>
      <c r="EO39" s="245" t="e">
        <f t="shared" si="16"/>
        <v>#DIV/0!</v>
      </c>
      <c r="EP39" s="241">
        <f>+工序盘点数据!BH39</f>
        <v>0</v>
      </c>
      <c r="EQ39" s="245" t="e">
        <f t="shared" si="17"/>
        <v>#DIV/0!</v>
      </c>
    </row>
    <row r="40" spans="1:147" s="241" customFormat="1" ht="22.5" customHeight="1">
      <c r="A40" s="400"/>
      <c r="B40" s="260" t="s">
        <v>119</v>
      </c>
      <c r="C40" s="257">
        <f t="shared" si="6"/>
        <v>0</v>
      </c>
      <c r="D40" s="261"/>
      <c r="E40" s="261"/>
      <c r="F40" s="261"/>
      <c r="G40" s="261"/>
      <c r="H40" s="259">
        <f t="shared" si="18"/>
        <v>0</v>
      </c>
      <c r="I40" s="272"/>
      <c r="J40" s="262"/>
      <c r="K40" s="259">
        <f t="shared" si="7"/>
        <v>0</v>
      </c>
      <c r="L40" s="259">
        <f t="shared" ref="L40:L70" si="19">SUM(M40:U40)</f>
        <v>0</v>
      </c>
      <c r="M40" s="269"/>
      <c r="N40" s="269"/>
      <c r="O40" s="269"/>
      <c r="P40" s="269"/>
      <c r="Q40" s="269"/>
      <c r="R40" s="269"/>
      <c r="S40" s="269"/>
      <c r="T40" s="269"/>
      <c r="U40" s="269"/>
      <c r="V40" s="259">
        <f t="shared" si="8"/>
        <v>0</v>
      </c>
      <c r="W40" s="269"/>
      <c r="X40" s="269"/>
      <c r="Y40" s="269"/>
      <c r="Z40" s="269"/>
      <c r="AA40" s="269"/>
      <c r="AB40" s="269"/>
      <c r="AC40" s="269"/>
      <c r="AD40" s="269"/>
      <c r="AE40" s="269"/>
      <c r="AF40" s="269"/>
      <c r="AG40" s="269"/>
      <c r="AH40" s="269"/>
      <c r="AI40" s="269"/>
      <c r="AJ40" s="269"/>
      <c r="AK40" s="269"/>
      <c r="AL40" s="269"/>
      <c r="AM40" s="269"/>
      <c r="AN40" s="269"/>
      <c r="AO40" s="269"/>
      <c r="AP40" s="259">
        <f t="shared" si="9"/>
        <v>0</v>
      </c>
      <c r="AQ40" s="271"/>
      <c r="AR40" s="269"/>
      <c r="AS40" s="259">
        <f t="shared" si="10"/>
        <v>0</v>
      </c>
      <c r="AT40" s="271"/>
      <c r="AU40" s="271"/>
      <c r="AV40" s="278"/>
      <c r="AW40" s="272"/>
      <c r="AX40" s="287">
        <f t="shared" si="11"/>
        <v>0</v>
      </c>
      <c r="AY40" s="271"/>
      <c r="AZ40" s="271"/>
      <c r="BA40" s="271"/>
      <c r="BB40" s="271"/>
      <c r="BC40" s="271"/>
      <c r="BD40" s="271"/>
      <c r="BE40" s="271"/>
      <c r="BF40" s="271"/>
      <c r="BG40" s="305"/>
      <c r="BH40" s="306"/>
      <c r="BI40" s="290"/>
      <c r="BJ40" s="303">
        <f t="shared" si="12"/>
        <v>0</v>
      </c>
      <c r="BK40" s="308"/>
      <c r="BL40" s="308"/>
      <c r="BM40" s="308"/>
      <c r="BN40" s="308"/>
      <c r="BO40" s="308"/>
      <c r="BP40" s="308"/>
      <c r="BQ40" s="308"/>
      <c r="BR40" s="308"/>
      <c r="BS40" s="308"/>
      <c r="BT40" s="308"/>
      <c r="BU40" s="308"/>
      <c r="BV40" s="308"/>
      <c r="BW40" s="308"/>
      <c r="BX40" s="308"/>
      <c r="BY40" s="308"/>
      <c r="BZ40" s="308"/>
      <c r="CA40" s="308"/>
      <c r="CB40" s="308"/>
      <c r="CC40" s="308"/>
      <c r="CD40" s="308"/>
      <c r="CE40" s="308"/>
      <c r="CF40" s="308"/>
      <c r="CG40" s="308"/>
      <c r="CH40" s="289"/>
      <c r="CI40" s="303">
        <f t="shared" si="13"/>
        <v>0</v>
      </c>
      <c r="CJ40" s="289"/>
      <c r="CK40" s="289"/>
      <c r="CL40" s="289"/>
      <c r="CM40" s="289"/>
      <c r="CN40" s="289"/>
      <c r="CO40" s="289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89"/>
      <c r="DB40" s="289"/>
      <c r="DC40" s="289"/>
      <c r="DD40" s="289"/>
      <c r="DE40" s="289"/>
      <c r="DF40" s="289"/>
      <c r="DG40" s="289"/>
      <c r="DH40" s="322" t="str">
        <f t="shared" si="14"/>
        <v>0</v>
      </c>
      <c r="DI40" s="326"/>
      <c r="DJ40" s="326"/>
      <c r="DK40" s="326"/>
      <c r="DL40" s="326"/>
      <c r="DM40" s="326"/>
      <c r="DN40" s="326"/>
      <c r="DO40" s="326"/>
      <c r="DP40" s="326"/>
      <c r="DQ40" s="326"/>
      <c r="DR40" s="326"/>
      <c r="DS40" s="326"/>
      <c r="DT40" s="326"/>
      <c r="DU40" s="326"/>
      <c r="DV40" s="326"/>
      <c r="DW40" s="326"/>
      <c r="DX40" s="326"/>
      <c r="DY40" s="326"/>
      <c r="DZ40" s="326"/>
      <c r="EA40" s="326"/>
      <c r="EB40" s="326"/>
      <c r="EC40" s="326"/>
      <c r="ED40" s="326"/>
      <c r="EE40" s="326"/>
      <c r="EF40" s="326"/>
      <c r="EG40" s="337"/>
      <c r="EH40" s="306"/>
      <c r="EI40" s="241">
        <f>+工序盘点数据!AF40</f>
        <v>0</v>
      </c>
      <c r="EJ40" s="241">
        <f t="shared" si="2"/>
        <v>0</v>
      </c>
      <c r="EK40" s="241">
        <f t="shared" si="15"/>
        <v>0</v>
      </c>
      <c r="EL40" s="245" t="e">
        <f t="shared" si="3"/>
        <v>#DIV/0!</v>
      </c>
      <c r="EM40" s="245" t="e">
        <f t="shared" si="4"/>
        <v>#DIV/0!</v>
      </c>
      <c r="EN40" s="245" t="e">
        <f t="shared" si="5"/>
        <v>#DIV/0!</v>
      </c>
      <c r="EO40" s="245" t="e">
        <f t="shared" si="16"/>
        <v>#DIV/0!</v>
      </c>
      <c r="EP40" s="241">
        <f>+工序盘点数据!BH40</f>
        <v>0</v>
      </c>
      <c r="EQ40" s="245" t="e">
        <f t="shared" si="17"/>
        <v>#DIV/0!</v>
      </c>
    </row>
    <row r="41" spans="1:147" s="241" customFormat="1" ht="22.5" customHeight="1">
      <c r="A41" s="400" t="s">
        <v>185</v>
      </c>
      <c r="B41" s="260" t="s">
        <v>118</v>
      </c>
      <c r="C41" s="257">
        <f t="shared" si="6"/>
        <v>0</v>
      </c>
      <c r="D41" s="262"/>
      <c r="E41" s="262"/>
      <c r="F41" s="262"/>
      <c r="G41" s="262"/>
      <c r="H41" s="259">
        <f t="shared" si="18"/>
        <v>0</v>
      </c>
      <c r="I41" s="272"/>
      <c r="J41" s="262"/>
      <c r="K41" s="259">
        <f t="shared" si="7"/>
        <v>0</v>
      </c>
      <c r="L41" s="259">
        <f t="shared" si="19"/>
        <v>0</v>
      </c>
      <c r="M41" s="269"/>
      <c r="N41" s="269"/>
      <c r="O41" s="269"/>
      <c r="P41" s="269"/>
      <c r="Q41" s="269"/>
      <c r="R41" s="269"/>
      <c r="S41" s="269"/>
      <c r="T41" s="269"/>
      <c r="U41" s="269"/>
      <c r="V41" s="259">
        <f t="shared" si="8"/>
        <v>0</v>
      </c>
      <c r="W41" s="269"/>
      <c r="X41" s="269"/>
      <c r="Y41" s="269"/>
      <c r="Z41" s="269"/>
      <c r="AA41" s="269"/>
      <c r="AB41" s="269"/>
      <c r="AC41" s="269"/>
      <c r="AD41" s="269"/>
      <c r="AE41" s="269"/>
      <c r="AF41" s="269"/>
      <c r="AG41" s="269"/>
      <c r="AH41" s="269"/>
      <c r="AI41" s="269"/>
      <c r="AJ41" s="269"/>
      <c r="AK41" s="269"/>
      <c r="AL41" s="269"/>
      <c r="AM41" s="269"/>
      <c r="AN41" s="269"/>
      <c r="AO41" s="269"/>
      <c r="AP41" s="259">
        <f t="shared" si="9"/>
        <v>0</v>
      </c>
      <c r="AQ41" s="271"/>
      <c r="AR41" s="269"/>
      <c r="AS41" s="259">
        <f t="shared" si="10"/>
        <v>0</v>
      </c>
      <c r="AT41" s="271"/>
      <c r="AU41" s="271"/>
      <c r="AV41" s="278"/>
      <c r="AW41" s="272"/>
      <c r="AX41" s="288">
        <f t="shared" si="11"/>
        <v>0</v>
      </c>
      <c r="AY41" s="271"/>
      <c r="AZ41" s="271"/>
      <c r="BA41" s="271"/>
      <c r="BB41" s="271"/>
      <c r="BC41" s="271"/>
      <c r="BD41" s="271"/>
      <c r="BE41" s="271"/>
      <c r="BF41" s="271"/>
      <c r="BG41" s="305"/>
      <c r="BH41" s="306"/>
      <c r="BI41" s="290"/>
      <c r="BJ41" s="303">
        <f t="shared" ref="BJ41:BJ71" si="20">SUM(BK41:CH41)</f>
        <v>0</v>
      </c>
      <c r="BK41" s="308"/>
      <c r="BL41" s="308"/>
      <c r="BM41" s="308"/>
      <c r="BN41" s="308"/>
      <c r="BO41" s="308"/>
      <c r="BP41" s="308"/>
      <c r="BQ41" s="308"/>
      <c r="BR41" s="308"/>
      <c r="BS41" s="308"/>
      <c r="BT41" s="308"/>
      <c r="BU41" s="308"/>
      <c r="BV41" s="308"/>
      <c r="BW41" s="308"/>
      <c r="BX41" s="308"/>
      <c r="BY41" s="308"/>
      <c r="BZ41" s="308"/>
      <c r="CA41" s="308"/>
      <c r="CB41" s="308"/>
      <c r="CC41" s="308"/>
      <c r="CD41" s="308"/>
      <c r="CE41" s="308"/>
      <c r="CF41" s="308"/>
      <c r="CG41" s="308"/>
      <c r="CH41" s="289"/>
      <c r="CI41" s="303">
        <f t="shared" si="13"/>
        <v>0</v>
      </c>
      <c r="CJ41" s="289"/>
      <c r="CK41" s="289"/>
      <c r="CL41" s="289"/>
      <c r="CM41" s="289"/>
      <c r="CN41" s="289"/>
      <c r="CO41" s="289"/>
      <c r="CP41" s="289"/>
      <c r="CQ41" s="289"/>
      <c r="CR41" s="289"/>
      <c r="CS41" s="289"/>
      <c r="CT41" s="289"/>
      <c r="CU41" s="289"/>
      <c r="CV41" s="289"/>
      <c r="CW41" s="289"/>
      <c r="CX41" s="289"/>
      <c r="CY41" s="289"/>
      <c r="CZ41" s="289"/>
      <c r="DA41" s="289"/>
      <c r="DB41" s="289"/>
      <c r="DC41" s="289"/>
      <c r="DD41" s="289"/>
      <c r="DE41" s="289"/>
      <c r="DF41" s="289"/>
      <c r="DG41" s="289"/>
      <c r="DH41" s="322" t="str">
        <f t="shared" si="14"/>
        <v>0</v>
      </c>
      <c r="DI41" s="326"/>
      <c r="DJ41" s="326"/>
      <c r="DK41" s="326"/>
      <c r="DL41" s="326"/>
      <c r="DM41" s="326"/>
      <c r="DN41" s="326"/>
      <c r="DO41" s="326"/>
      <c r="DP41" s="326"/>
      <c r="DQ41" s="326"/>
      <c r="DR41" s="326"/>
      <c r="DS41" s="326"/>
      <c r="DT41" s="326"/>
      <c r="DU41" s="326"/>
      <c r="DV41" s="326"/>
      <c r="DW41" s="326"/>
      <c r="DX41" s="326"/>
      <c r="DY41" s="326"/>
      <c r="DZ41" s="326"/>
      <c r="EA41" s="326"/>
      <c r="EB41" s="326"/>
      <c r="EC41" s="326"/>
      <c r="ED41" s="326"/>
      <c r="EE41" s="326"/>
      <c r="EF41" s="326"/>
      <c r="EG41" s="337"/>
      <c r="EH41" s="306"/>
      <c r="EI41" s="241">
        <f>+工序盘点数据!AF41</f>
        <v>0</v>
      </c>
      <c r="EJ41" s="241">
        <f t="shared" ref="EJ41:EJ70" si="21">+H41+K41+AS41</f>
        <v>0</v>
      </c>
      <c r="EK41" s="241">
        <f t="shared" si="15"/>
        <v>0</v>
      </c>
      <c r="EL41" s="245" t="e">
        <f t="shared" ref="EL41:EL70" si="22">+H41/EK41</f>
        <v>#DIV/0!</v>
      </c>
      <c r="EM41" s="245" t="e">
        <f t="shared" ref="EM41:EM70" si="23">+K41/EK41</f>
        <v>#DIV/0!</v>
      </c>
      <c r="EN41" s="245" t="e">
        <f t="shared" ref="EN41:EN70" si="24">+AS41/EK41</f>
        <v>#DIV/0!</v>
      </c>
      <c r="EO41" s="245" t="e">
        <f t="shared" si="16"/>
        <v>#DIV/0!</v>
      </c>
      <c r="EP41" s="241">
        <f>+工序盘点数据!BH41</f>
        <v>0</v>
      </c>
      <c r="EQ41" s="245" t="e">
        <f t="shared" si="17"/>
        <v>#DIV/0!</v>
      </c>
    </row>
    <row r="42" spans="1:147" s="241" customFormat="1" ht="22.5" customHeight="1">
      <c r="A42" s="400"/>
      <c r="B42" s="260" t="s">
        <v>119</v>
      </c>
      <c r="C42" s="257">
        <f t="shared" si="6"/>
        <v>0</v>
      </c>
      <c r="D42" s="261"/>
      <c r="E42" s="261"/>
      <c r="F42" s="261"/>
      <c r="G42" s="261"/>
      <c r="H42" s="259">
        <f t="shared" si="18"/>
        <v>0</v>
      </c>
      <c r="I42" s="272"/>
      <c r="J42" s="262"/>
      <c r="K42" s="259">
        <f t="shared" si="7"/>
        <v>0</v>
      </c>
      <c r="L42" s="259">
        <f t="shared" si="19"/>
        <v>0</v>
      </c>
      <c r="M42" s="269"/>
      <c r="N42" s="269"/>
      <c r="O42" s="269"/>
      <c r="P42" s="269"/>
      <c r="Q42" s="269"/>
      <c r="R42" s="269"/>
      <c r="S42" s="269"/>
      <c r="T42" s="269"/>
      <c r="U42" s="269"/>
      <c r="V42" s="259">
        <f t="shared" si="8"/>
        <v>0</v>
      </c>
      <c r="W42" s="269"/>
      <c r="X42" s="269"/>
      <c r="Y42" s="269"/>
      <c r="Z42" s="269"/>
      <c r="AA42" s="269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69"/>
      <c r="AM42" s="269"/>
      <c r="AN42" s="269"/>
      <c r="AO42" s="269"/>
      <c r="AP42" s="259">
        <f t="shared" si="9"/>
        <v>0</v>
      </c>
      <c r="AQ42" s="271"/>
      <c r="AR42" s="269"/>
      <c r="AS42" s="259">
        <f t="shared" si="10"/>
        <v>0</v>
      </c>
      <c r="AT42" s="271"/>
      <c r="AU42" s="271"/>
      <c r="AV42" s="278"/>
      <c r="AW42" s="272"/>
      <c r="AX42" s="287">
        <f t="shared" si="11"/>
        <v>0</v>
      </c>
      <c r="AY42" s="271"/>
      <c r="AZ42" s="271"/>
      <c r="BA42" s="271"/>
      <c r="BB42" s="271"/>
      <c r="BC42" s="271"/>
      <c r="BD42" s="271"/>
      <c r="BE42" s="271"/>
      <c r="BF42" s="271"/>
      <c r="BG42" s="305"/>
      <c r="BH42" s="306"/>
      <c r="BI42" s="290"/>
      <c r="BJ42" s="303">
        <f t="shared" si="20"/>
        <v>0</v>
      </c>
      <c r="BK42" s="308"/>
      <c r="BL42" s="308"/>
      <c r="BM42" s="308"/>
      <c r="BN42" s="308"/>
      <c r="BO42" s="308"/>
      <c r="BP42" s="308"/>
      <c r="BQ42" s="308"/>
      <c r="BR42" s="308"/>
      <c r="BS42" s="308"/>
      <c r="BT42" s="308"/>
      <c r="BU42" s="308"/>
      <c r="BV42" s="308"/>
      <c r="BW42" s="308"/>
      <c r="BX42" s="308"/>
      <c r="BY42" s="308"/>
      <c r="BZ42" s="308"/>
      <c r="CA42" s="308"/>
      <c r="CB42" s="308"/>
      <c r="CC42" s="308"/>
      <c r="CD42" s="308"/>
      <c r="CE42" s="308"/>
      <c r="CF42" s="308"/>
      <c r="CG42" s="308"/>
      <c r="CH42" s="289"/>
      <c r="CI42" s="303">
        <f t="shared" ref="CI42:CI70" si="25">SUM(CJ42:DG42)</f>
        <v>0</v>
      </c>
      <c r="CJ42" s="289"/>
      <c r="CK42" s="289"/>
      <c r="CL42" s="289"/>
      <c r="CM42" s="289"/>
      <c r="CN42" s="289"/>
      <c r="CO42" s="289"/>
      <c r="CP42" s="289"/>
      <c r="CQ42" s="289"/>
      <c r="CR42" s="289"/>
      <c r="CS42" s="289"/>
      <c r="CT42" s="289"/>
      <c r="CU42" s="289"/>
      <c r="CV42" s="289"/>
      <c r="CW42" s="289"/>
      <c r="CX42" s="289"/>
      <c r="CY42" s="289"/>
      <c r="CZ42" s="289"/>
      <c r="DA42" s="289"/>
      <c r="DB42" s="289"/>
      <c r="DC42" s="289"/>
      <c r="DD42" s="289"/>
      <c r="DE42" s="289"/>
      <c r="DF42" s="289"/>
      <c r="DG42" s="289"/>
      <c r="DH42" s="322" t="str">
        <f t="shared" si="14"/>
        <v>0</v>
      </c>
      <c r="DI42" s="326"/>
      <c r="DJ42" s="326"/>
      <c r="DK42" s="326"/>
      <c r="DL42" s="326"/>
      <c r="DM42" s="326"/>
      <c r="DN42" s="326"/>
      <c r="DO42" s="326"/>
      <c r="DP42" s="326"/>
      <c r="DQ42" s="326"/>
      <c r="DR42" s="326"/>
      <c r="DS42" s="326"/>
      <c r="DT42" s="326"/>
      <c r="DU42" s="326"/>
      <c r="DV42" s="326"/>
      <c r="DW42" s="326"/>
      <c r="DX42" s="326"/>
      <c r="DY42" s="326"/>
      <c r="DZ42" s="326"/>
      <c r="EA42" s="326"/>
      <c r="EB42" s="326"/>
      <c r="EC42" s="326"/>
      <c r="ED42" s="326"/>
      <c r="EE42" s="326"/>
      <c r="EF42" s="326"/>
      <c r="EG42" s="337"/>
      <c r="EH42" s="306"/>
      <c r="EI42" s="241">
        <f>+工序盘点数据!AF42</f>
        <v>0</v>
      </c>
      <c r="EJ42" s="241">
        <f t="shared" si="21"/>
        <v>0</v>
      </c>
      <c r="EK42" s="241">
        <f t="shared" si="15"/>
        <v>0</v>
      </c>
      <c r="EL42" s="245" t="e">
        <f t="shared" si="22"/>
        <v>#DIV/0!</v>
      </c>
      <c r="EM42" s="245" t="e">
        <f t="shared" si="23"/>
        <v>#DIV/0!</v>
      </c>
      <c r="EN42" s="245" t="e">
        <f t="shared" si="24"/>
        <v>#DIV/0!</v>
      </c>
      <c r="EO42" s="245" t="e">
        <f t="shared" si="16"/>
        <v>#DIV/0!</v>
      </c>
      <c r="EP42" s="241">
        <f>+工序盘点数据!BH42</f>
        <v>0</v>
      </c>
      <c r="EQ42" s="245" t="e">
        <f t="shared" si="17"/>
        <v>#DIV/0!</v>
      </c>
    </row>
    <row r="43" spans="1:147" s="241" customFormat="1" ht="22.5" customHeight="1">
      <c r="A43" s="400" t="s">
        <v>186</v>
      </c>
      <c r="B43" s="260" t="s">
        <v>118</v>
      </c>
      <c r="C43" s="257">
        <f t="shared" si="6"/>
        <v>0</v>
      </c>
      <c r="D43" s="262"/>
      <c r="E43" s="262"/>
      <c r="F43" s="262"/>
      <c r="G43" s="262"/>
      <c r="H43" s="259">
        <f t="shared" si="18"/>
        <v>0</v>
      </c>
      <c r="I43" s="272"/>
      <c r="J43" s="262"/>
      <c r="K43" s="259">
        <f t="shared" si="7"/>
        <v>0</v>
      </c>
      <c r="L43" s="259">
        <f t="shared" si="19"/>
        <v>0</v>
      </c>
      <c r="M43" s="269"/>
      <c r="N43" s="269"/>
      <c r="O43" s="269"/>
      <c r="P43" s="269"/>
      <c r="Q43" s="269"/>
      <c r="R43" s="269"/>
      <c r="S43" s="269"/>
      <c r="T43" s="269"/>
      <c r="U43" s="269"/>
      <c r="V43" s="259">
        <f t="shared" si="8"/>
        <v>0</v>
      </c>
      <c r="W43" s="269"/>
      <c r="X43" s="269"/>
      <c r="Y43" s="269"/>
      <c r="Z43" s="269"/>
      <c r="AA43" s="269"/>
      <c r="AB43" s="269"/>
      <c r="AC43" s="269"/>
      <c r="AD43" s="269"/>
      <c r="AE43" s="269"/>
      <c r="AF43" s="269"/>
      <c r="AG43" s="269"/>
      <c r="AH43" s="269"/>
      <c r="AI43" s="269"/>
      <c r="AJ43" s="269"/>
      <c r="AK43" s="269"/>
      <c r="AL43" s="269"/>
      <c r="AM43" s="269"/>
      <c r="AN43" s="269"/>
      <c r="AO43" s="269"/>
      <c r="AP43" s="259">
        <f t="shared" si="9"/>
        <v>0</v>
      </c>
      <c r="AQ43" s="271"/>
      <c r="AR43" s="269"/>
      <c r="AS43" s="259">
        <f t="shared" si="10"/>
        <v>0</v>
      </c>
      <c r="AT43" s="271"/>
      <c r="AU43" s="271"/>
      <c r="AV43" s="278"/>
      <c r="AW43" s="272"/>
      <c r="AX43" s="288">
        <f t="shared" si="11"/>
        <v>0</v>
      </c>
      <c r="AY43" s="271"/>
      <c r="AZ43" s="271"/>
      <c r="BA43" s="271"/>
      <c r="BB43" s="271"/>
      <c r="BC43" s="271"/>
      <c r="BD43" s="271"/>
      <c r="BE43" s="271"/>
      <c r="BF43" s="271"/>
      <c r="BG43" s="305"/>
      <c r="BH43" s="306"/>
      <c r="BI43" s="290"/>
      <c r="BJ43" s="303">
        <f t="shared" si="20"/>
        <v>0</v>
      </c>
      <c r="BK43" s="308"/>
      <c r="BL43" s="308"/>
      <c r="BM43" s="308"/>
      <c r="BN43" s="308"/>
      <c r="BO43" s="308"/>
      <c r="BP43" s="308"/>
      <c r="BQ43" s="308"/>
      <c r="BR43" s="308"/>
      <c r="BS43" s="308"/>
      <c r="BT43" s="308"/>
      <c r="BU43" s="308"/>
      <c r="BV43" s="308"/>
      <c r="BW43" s="308"/>
      <c r="BX43" s="308"/>
      <c r="BY43" s="308"/>
      <c r="BZ43" s="308"/>
      <c r="CA43" s="308"/>
      <c r="CB43" s="308"/>
      <c r="CC43" s="308"/>
      <c r="CD43" s="308"/>
      <c r="CE43" s="308"/>
      <c r="CF43" s="308"/>
      <c r="CG43" s="308"/>
      <c r="CH43" s="289"/>
      <c r="CI43" s="303">
        <f t="shared" si="25"/>
        <v>0</v>
      </c>
      <c r="CJ43" s="289"/>
      <c r="CK43" s="289"/>
      <c r="CL43" s="289"/>
      <c r="CM43" s="289"/>
      <c r="CN43" s="289"/>
      <c r="CO43" s="289"/>
      <c r="CP43" s="289"/>
      <c r="CQ43" s="289"/>
      <c r="CR43" s="289"/>
      <c r="CS43" s="289"/>
      <c r="CT43" s="289"/>
      <c r="CU43" s="289"/>
      <c r="CV43" s="289"/>
      <c r="CW43" s="289"/>
      <c r="CX43" s="289"/>
      <c r="CY43" s="289"/>
      <c r="CZ43" s="289"/>
      <c r="DA43" s="289"/>
      <c r="DB43" s="289"/>
      <c r="DC43" s="289"/>
      <c r="DD43" s="289"/>
      <c r="DE43" s="289"/>
      <c r="DF43" s="289"/>
      <c r="DG43" s="289"/>
      <c r="DH43" s="322" t="str">
        <f t="shared" si="14"/>
        <v>0</v>
      </c>
      <c r="DI43" s="326"/>
      <c r="DJ43" s="326"/>
      <c r="DK43" s="326"/>
      <c r="DL43" s="326"/>
      <c r="DM43" s="326"/>
      <c r="DN43" s="326"/>
      <c r="DO43" s="326"/>
      <c r="DP43" s="326"/>
      <c r="DQ43" s="326"/>
      <c r="DR43" s="326"/>
      <c r="DS43" s="326"/>
      <c r="DT43" s="326"/>
      <c r="DU43" s="326"/>
      <c r="DV43" s="326"/>
      <c r="DW43" s="326"/>
      <c r="DX43" s="326"/>
      <c r="DY43" s="326"/>
      <c r="DZ43" s="326"/>
      <c r="EA43" s="326"/>
      <c r="EB43" s="326"/>
      <c r="EC43" s="326"/>
      <c r="ED43" s="326"/>
      <c r="EE43" s="326"/>
      <c r="EF43" s="326"/>
      <c r="EG43" s="337"/>
      <c r="EH43" s="306"/>
      <c r="EI43" s="241">
        <f>+工序盘点数据!AF43</f>
        <v>0</v>
      </c>
      <c r="EJ43" s="241">
        <f t="shared" si="21"/>
        <v>0</v>
      </c>
      <c r="EK43" s="241">
        <f t="shared" si="15"/>
        <v>0</v>
      </c>
      <c r="EL43" s="245" t="e">
        <f t="shared" si="22"/>
        <v>#DIV/0!</v>
      </c>
      <c r="EM43" s="245" t="e">
        <f t="shared" si="23"/>
        <v>#DIV/0!</v>
      </c>
      <c r="EN43" s="245" t="e">
        <f t="shared" si="24"/>
        <v>#DIV/0!</v>
      </c>
      <c r="EO43" s="245" t="e">
        <f t="shared" si="16"/>
        <v>#DIV/0!</v>
      </c>
      <c r="EP43" s="241">
        <f>+工序盘点数据!BH43</f>
        <v>0</v>
      </c>
      <c r="EQ43" s="245" t="e">
        <f t="shared" si="17"/>
        <v>#DIV/0!</v>
      </c>
    </row>
    <row r="44" spans="1:147" s="241" customFormat="1" ht="22.5" customHeight="1">
      <c r="A44" s="400"/>
      <c r="B44" s="260" t="s">
        <v>119</v>
      </c>
      <c r="C44" s="257">
        <f t="shared" si="6"/>
        <v>0</v>
      </c>
      <c r="D44" s="261"/>
      <c r="E44" s="261"/>
      <c r="F44" s="261"/>
      <c r="G44" s="261"/>
      <c r="H44" s="259">
        <f t="shared" si="18"/>
        <v>0</v>
      </c>
      <c r="I44" s="272"/>
      <c r="J44" s="262"/>
      <c r="K44" s="259">
        <f t="shared" si="7"/>
        <v>0</v>
      </c>
      <c r="L44" s="259">
        <f t="shared" si="19"/>
        <v>0</v>
      </c>
      <c r="M44" s="269"/>
      <c r="N44" s="269"/>
      <c r="O44" s="269"/>
      <c r="P44" s="269"/>
      <c r="Q44" s="269"/>
      <c r="R44" s="269"/>
      <c r="S44" s="269"/>
      <c r="T44" s="269"/>
      <c r="U44" s="269"/>
      <c r="V44" s="259">
        <f t="shared" si="8"/>
        <v>0</v>
      </c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9"/>
      <c r="AI44" s="269"/>
      <c r="AJ44" s="269"/>
      <c r="AK44" s="269"/>
      <c r="AL44" s="269"/>
      <c r="AM44" s="269"/>
      <c r="AN44" s="269"/>
      <c r="AO44" s="269"/>
      <c r="AP44" s="259">
        <f t="shared" si="9"/>
        <v>0</v>
      </c>
      <c r="AQ44" s="271"/>
      <c r="AR44" s="269"/>
      <c r="AS44" s="259">
        <f t="shared" si="10"/>
        <v>0</v>
      </c>
      <c r="AT44" s="271"/>
      <c r="AU44" s="271"/>
      <c r="AV44" s="278"/>
      <c r="AW44" s="272"/>
      <c r="AX44" s="287">
        <f t="shared" si="11"/>
        <v>0</v>
      </c>
      <c r="AY44" s="271"/>
      <c r="AZ44" s="271"/>
      <c r="BA44" s="271"/>
      <c r="BB44" s="271"/>
      <c r="BC44" s="271"/>
      <c r="BD44" s="271"/>
      <c r="BE44" s="271"/>
      <c r="BF44" s="271"/>
      <c r="BG44" s="305"/>
      <c r="BH44" s="306"/>
      <c r="BI44" s="290"/>
      <c r="BJ44" s="303">
        <f t="shared" si="20"/>
        <v>0</v>
      </c>
      <c r="BK44" s="308"/>
      <c r="BL44" s="308"/>
      <c r="BM44" s="308"/>
      <c r="BN44" s="308"/>
      <c r="BO44" s="308"/>
      <c r="BP44" s="308"/>
      <c r="BQ44" s="308"/>
      <c r="BR44" s="308"/>
      <c r="BS44" s="308"/>
      <c r="BT44" s="308"/>
      <c r="BU44" s="308"/>
      <c r="BV44" s="308"/>
      <c r="BW44" s="308"/>
      <c r="BX44" s="308"/>
      <c r="BY44" s="308"/>
      <c r="BZ44" s="308"/>
      <c r="CA44" s="308"/>
      <c r="CB44" s="308"/>
      <c r="CC44" s="308"/>
      <c r="CD44" s="308"/>
      <c r="CE44" s="308"/>
      <c r="CF44" s="308"/>
      <c r="CG44" s="308"/>
      <c r="CH44" s="289"/>
      <c r="CI44" s="303">
        <f t="shared" si="25"/>
        <v>0</v>
      </c>
      <c r="CJ44" s="289"/>
      <c r="CK44" s="289"/>
      <c r="CL44" s="289"/>
      <c r="CM44" s="289"/>
      <c r="CN44" s="289"/>
      <c r="CO44" s="289"/>
      <c r="CP44" s="289"/>
      <c r="CQ44" s="289"/>
      <c r="CR44" s="289"/>
      <c r="CS44" s="289"/>
      <c r="CT44" s="289"/>
      <c r="CU44" s="289"/>
      <c r="CV44" s="289"/>
      <c r="CW44" s="289"/>
      <c r="CX44" s="289"/>
      <c r="CY44" s="289"/>
      <c r="CZ44" s="289"/>
      <c r="DA44" s="289"/>
      <c r="DB44" s="289"/>
      <c r="DC44" s="289"/>
      <c r="DD44" s="289"/>
      <c r="DE44" s="289"/>
      <c r="DF44" s="289"/>
      <c r="DG44" s="289"/>
      <c r="DH44" s="322" t="str">
        <f t="shared" si="14"/>
        <v>0</v>
      </c>
      <c r="DI44" s="326"/>
      <c r="DJ44" s="326"/>
      <c r="DK44" s="326"/>
      <c r="DL44" s="326"/>
      <c r="DM44" s="326"/>
      <c r="DN44" s="326"/>
      <c r="DO44" s="326"/>
      <c r="DP44" s="326"/>
      <c r="DQ44" s="326"/>
      <c r="DR44" s="326"/>
      <c r="DS44" s="326"/>
      <c r="DT44" s="326"/>
      <c r="DU44" s="326"/>
      <c r="DV44" s="326"/>
      <c r="DW44" s="326"/>
      <c r="DX44" s="326"/>
      <c r="DY44" s="326"/>
      <c r="DZ44" s="326"/>
      <c r="EA44" s="326"/>
      <c r="EB44" s="326"/>
      <c r="EC44" s="326"/>
      <c r="ED44" s="326"/>
      <c r="EE44" s="326"/>
      <c r="EF44" s="326"/>
      <c r="EG44" s="337"/>
      <c r="EH44" s="306"/>
      <c r="EI44" s="241">
        <f>+工序盘点数据!AF44</f>
        <v>0</v>
      </c>
      <c r="EJ44" s="241">
        <f t="shared" si="21"/>
        <v>0</v>
      </c>
      <c r="EK44" s="241">
        <f t="shared" si="15"/>
        <v>0</v>
      </c>
      <c r="EL44" s="245" t="e">
        <f t="shared" si="22"/>
        <v>#DIV/0!</v>
      </c>
      <c r="EM44" s="245" t="e">
        <f t="shared" si="23"/>
        <v>#DIV/0!</v>
      </c>
      <c r="EN44" s="245" t="e">
        <f t="shared" si="24"/>
        <v>#DIV/0!</v>
      </c>
      <c r="EO44" s="245" t="e">
        <f t="shared" si="16"/>
        <v>#DIV/0!</v>
      </c>
      <c r="EP44" s="241">
        <f>+工序盘点数据!BH44</f>
        <v>0</v>
      </c>
      <c r="EQ44" s="245" t="e">
        <f t="shared" si="17"/>
        <v>#DIV/0!</v>
      </c>
    </row>
    <row r="45" spans="1:147" s="241" customFormat="1" ht="22.5" customHeight="1">
      <c r="A45" s="400" t="s">
        <v>187</v>
      </c>
      <c r="B45" s="260" t="s">
        <v>118</v>
      </c>
      <c r="C45" s="257">
        <f t="shared" si="6"/>
        <v>0</v>
      </c>
      <c r="D45" s="262"/>
      <c r="E45" s="262"/>
      <c r="F45" s="262"/>
      <c r="G45" s="262"/>
      <c r="H45" s="259">
        <f t="shared" si="18"/>
        <v>0</v>
      </c>
      <c r="I45" s="272"/>
      <c r="J45" s="262"/>
      <c r="K45" s="259">
        <f t="shared" si="7"/>
        <v>0</v>
      </c>
      <c r="L45" s="259">
        <f t="shared" si="19"/>
        <v>0</v>
      </c>
      <c r="M45" s="269"/>
      <c r="N45" s="269"/>
      <c r="O45" s="269"/>
      <c r="P45" s="269"/>
      <c r="Q45" s="269"/>
      <c r="R45" s="269"/>
      <c r="S45" s="269"/>
      <c r="T45" s="269"/>
      <c r="U45" s="269"/>
      <c r="V45" s="259">
        <f t="shared" si="8"/>
        <v>0</v>
      </c>
      <c r="W45" s="269"/>
      <c r="X45" s="269"/>
      <c r="Y45" s="269"/>
      <c r="Z45" s="269"/>
      <c r="AA45" s="269"/>
      <c r="AB45" s="269"/>
      <c r="AC45" s="269"/>
      <c r="AD45" s="269"/>
      <c r="AE45" s="269"/>
      <c r="AF45" s="269"/>
      <c r="AG45" s="269"/>
      <c r="AH45" s="269"/>
      <c r="AI45" s="269"/>
      <c r="AJ45" s="269"/>
      <c r="AK45" s="269"/>
      <c r="AL45" s="269"/>
      <c r="AM45" s="269"/>
      <c r="AN45" s="269"/>
      <c r="AO45" s="269"/>
      <c r="AP45" s="259">
        <f t="shared" si="9"/>
        <v>0</v>
      </c>
      <c r="AQ45" s="271"/>
      <c r="AR45" s="269"/>
      <c r="AS45" s="259">
        <f t="shared" si="10"/>
        <v>0</v>
      </c>
      <c r="AT45" s="271"/>
      <c r="AU45" s="271"/>
      <c r="AV45" s="278"/>
      <c r="AW45" s="272"/>
      <c r="AX45" s="287">
        <f t="shared" si="11"/>
        <v>0</v>
      </c>
      <c r="AY45" s="271"/>
      <c r="AZ45" s="271"/>
      <c r="BA45" s="271"/>
      <c r="BB45" s="271"/>
      <c r="BC45" s="271"/>
      <c r="BD45" s="271"/>
      <c r="BE45" s="271"/>
      <c r="BF45" s="271"/>
      <c r="BG45" s="305"/>
      <c r="BH45" s="306"/>
      <c r="BI45" s="290"/>
      <c r="BJ45" s="303">
        <f t="shared" si="20"/>
        <v>0</v>
      </c>
      <c r="BK45" s="308"/>
      <c r="BL45" s="308"/>
      <c r="BM45" s="308"/>
      <c r="BN45" s="308"/>
      <c r="BO45" s="308"/>
      <c r="BP45" s="308"/>
      <c r="BQ45" s="308"/>
      <c r="BR45" s="308"/>
      <c r="BS45" s="308"/>
      <c r="BT45" s="308"/>
      <c r="BU45" s="308"/>
      <c r="BV45" s="308"/>
      <c r="BW45" s="308"/>
      <c r="BX45" s="308"/>
      <c r="BY45" s="308"/>
      <c r="BZ45" s="308"/>
      <c r="CA45" s="308"/>
      <c r="CB45" s="308"/>
      <c r="CC45" s="308"/>
      <c r="CD45" s="308"/>
      <c r="CE45" s="308"/>
      <c r="CF45" s="308"/>
      <c r="CG45" s="308"/>
      <c r="CH45" s="289"/>
      <c r="CI45" s="303">
        <f t="shared" si="25"/>
        <v>0</v>
      </c>
      <c r="CJ45" s="289"/>
      <c r="CK45" s="289"/>
      <c r="CL45" s="289"/>
      <c r="CM45" s="289"/>
      <c r="CN45" s="289"/>
      <c r="CO45" s="289"/>
      <c r="CP45" s="289"/>
      <c r="CQ45" s="289"/>
      <c r="CR45" s="289"/>
      <c r="CS45" s="289"/>
      <c r="CT45" s="289"/>
      <c r="CU45" s="289"/>
      <c r="CV45" s="289"/>
      <c r="CW45" s="289"/>
      <c r="CX45" s="289"/>
      <c r="CY45" s="289"/>
      <c r="CZ45" s="289"/>
      <c r="DA45" s="289"/>
      <c r="DB45" s="289"/>
      <c r="DC45" s="289"/>
      <c r="DD45" s="289"/>
      <c r="DE45" s="289"/>
      <c r="DF45" s="289"/>
      <c r="DG45" s="289"/>
      <c r="DH45" s="322" t="str">
        <f t="shared" si="14"/>
        <v>0</v>
      </c>
      <c r="DI45" s="326"/>
      <c r="DJ45" s="326"/>
      <c r="DK45" s="326"/>
      <c r="DL45" s="326"/>
      <c r="DM45" s="326"/>
      <c r="DN45" s="326"/>
      <c r="DO45" s="326"/>
      <c r="DP45" s="326"/>
      <c r="DQ45" s="326"/>
      <c r="DR45" s="326"/>
      <c r="DS45" s="326"/>
      <c r="DT45" s="326"/>
      <c r="DU45" s="326"/>
      <c r="DV45" s="326"/>
      <c r="DW45" s="326"/>
      <c r="DX45" s="326"/>
      <c r="DY45" s="326"/>
      <c r="DZ45" s="326"/>
      <c r="EA45" s="326"/>
      <c r="EB45" s="326"/>
      <c r="EC45" s="326"/>
      <c r="ED45" s="326"/>
      <c r="EE45" s="326"/>
      <c r="EF45" s="326"/>
      <c r="EG45" s="337"/>
      <c r="EH45" s="306"/>
      <c r="EI45" s="241">
        <f>+工序盘点数据!AF45</f>
        <v>0</v>
      </c>
      <c r="EJ45" s="241">
        <f t="shared" si="21"/>
        <v>0</v>
      </c>
      <c r="EK45" s="241">
        <f t="shared" si="15"/>
        <v>0</v>
      </c>
      <c r="EL45" s="245" t="e">
        <f t="shared" si="22"/>
        <v>#DIV/0!</v>
      </c>
      <c r="EM45" s="245" t="e">
        <f t="shared" si="23"/>
        <v>#DIV/0!</v>
      </c>
      <c r="EN45" s="245" t="e">
        <f t="shared" si="24"/>
        <v>#DIV/0!</v>
      </c>
      <c r="EO45" s="245" t="e">
        <f t="shared" si="16"/>
        <v>#DIV/0!</v>
      </c>
      <c r="EP45" s="241">
        <f>+工序盘点数据!BH45</f>
        <v>0</v>
      </c>
      <c r="EQ45" s="245" t="e">
        <f t="shared" si="17"/>
        <v>#DIV/0!</v>
      </c>
    </row>
    <row r="46" spans="1:147" s="241" customFormat="1" ht="22.5" customHeight="1">
      <c r="A46" s="400"/>
      <c r="B46" s="260" t="s">
        <v>119</v>
      </c>
      <c r="C46" s="257">
        <f t="shared" si="6"/>
        <v>0</v>
      </c>
      <c r="D46" s="261"/>
      <c r="E46" s="261"/>
      <c r="F46" s="261"/>
      <c r="G46" s="261"/>
      <c r="H46" s="259">
        <f t="shared" si="18"/>
        <v>0</v>
      </c>
      <c r="I46" s="272"/>
      <c r="J46" s="262"/>
      <c r="K46" s="259">
        <f t="shared" si="7"/>
        <v>0</v>
      </c>
      <c r="L46" s="259">
        <f t="shared" si="19"/>
        <v>0</v>
      </c>
      <c r="M46" s="269"/>
      <c r="N46" s="269"/>
      <c r="O46" s="269"/>
      <c r="P46" s="269"/>
      <c r="Q46" s="269"/>
      <c r="R46" s="269"/>
      <c r="S46" s="269"/>
      <c r="T46" s="269"/>
      <c r="U46" s="269"/>
      <c r="V46" s="259">
        <f t="shared" si="8"/>
        <v>0</v>
      </c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269"/>
      <c r="AI46" s="269"/>
      <c r="AJ46" s="269"/>
      <c r="AK46" s="269"/>
      <c r="AL46" s="269"/>
      <c r="AM46" s="269"/>
      <c r="AN46" s="269"/>
      <c r="AO46" s="269"/>
      <c r="AP46" s="259">
        <f t="shared" si="9"/>
        <v>0</v>
      </c>
      <c r="AQ46" s="271"/>
      <c r="AR46" s="269"/>
      <c r="AS46" s="259">
        <f t="shared" si="10"/>
        <v>0</v>
      </c>
      <c r="AT46" s="271"/>
      <c r="AU46" s="271"/>
      <c r="AV46" s="278"/>
      <c r="AW46" s="272"/>
      <c r="AX46" s="287">
        <f t="shared" si="11"/>
        <v>0</v>
      </c>
      <c r="AY46" s="271"/>
      <c r="AZ46" s="271"/>
      <c r="BA46" s="271"/>
      <c r="BB46" s="271"/>
      <c r="BC46" s="271"/>
      <c r="BD46" s="271"/>
      <c r="BE46" s="271"/>
      <c r="BF46" s="271"/>
      <c r="BG46" s="305"/>
      <c r="BH46" s="306"/>
      <c r="BI46" s="290"/>
      <c r="BJ46" s="303">
        <f t="shared" si="20"/>
        <v>0</v>
      </c>
      <c r="BK46" s="308"/>
      <c r="BL46" s="308"/>
      <c r="BM46" s="308"/>
      <c r="BN46" s="308"/>
      <c r="BO46" s="308"/>
      <c r="BP46" s="308"/>
      <c r="BQ46" s="308"/>
      <c r="BR46" s="308"/>
      <c r="BS46" s="308"/>
      <c r="BT46" s="308"/>
      <c r="BU46" s="308"/>
      <c r="BV46" s="308"/>
      <c r="BW46" s="308"/>
      <c r="BX46" s="308"/>
      <c r="BY46" s="308"/>
      <c r="BZ46" s="308"/>
      <c r="CA46" s="308"/>
      <c r="CB46" s="308"/>
      <c r="CC46" s="308"/>
      <c r="CD46" s="308"/>
      <c r="CE46" s="308"/>
      <c r="CF46" s="308"/>
      <c r="CG46" s="308"/>
      <c r="CH46" s="289"/>
      <c r="CI46" s="303">
        <f t="shared" si="25"/>
        <v>0</v>
      </c>
      <c r="CJ46" s="289"/>
      <c r="CK46" s="289"/>
      <c r="CL46" s="289"/>
      <c r="CM46" s="289"/>
      <c r="CN46" s="289"/>
      <c r="CO46" s="289"/>
      <c r="CP46" s="289"/>
      <c r="CQ46" s="289"/>
      <c r="CR46" s="289"/>
      <c r="CS46" s="289"/>
      <c r="CT46" s="289"/>
      <c r="CU46" s="289"/>
      <c r="CV46" s="289"/>
      <c r="CW46" s="289"/>
      <c r="CX46" s="289"/>
      <c r="CY46" s="289"/>
      <c r="CZ46" s="289"/>
      <c r="DA46" s="289"/>
      <c r="DB46" s="289"/>
      <c r="DC46" s="289"/>
      <c r="DD46" s="289"/>
      <c r="DE46" s="289"/>
      <c r="DF46" s="289"/>
      <c r="DG46" s="289"/>
      <c r="DH46" s="322" t="str">
        <f t="shared" si="14"/>
        <v>0</v>
      </c>
      <c r="DI46" s="326"/>
      <c r="DJ46" s="326"/>
      <c r="DK46" s="326"/>
      <c r="DL46" s="326"/>
      <c r="DM46" s="326"/>
      <c r="DN46" s="326"/>
      <c r="DO46" s="326"/>
      <c r="DP46" s="326"/>
      <c r="DQ46" s="326"/>
      <c r="DR46" s="326"/>
      <c r="DS46" s="326"/>
      <c r="DT46" s="326"/>
      <c r="DU46" s="326"/>
      <c r="DV46" s="326"/>
      <c r="DW46" s="326"/>
      <c r="DX46" s="326"/>
      <c r="DY46" s="326"/>
      <c r="DZ46" s="326"/>
      <c r="EA46" s="326"/>
      <c r="EB46" s="326"/>
      <c r="EC46" s="326"/>
      <c r="ED46" s="326"/>
      <c r="EE46" s="326"/>
      <c r="EF46" s="326"/>
      <c r="EG46" s="337"/>
      <c r="EH46" s="306"/>
      <c r="EI46" s="241">
        <f>+工序盘点数据!AF46</f>
        <v>0</v>
      </c>
      <c r="EJ46" s="241">
        <f t="shared" si="21"/>
        <v>0</v>
      </c>
      <c r="EK46" s="241">
        <f t="shared" si="15"/>
        <v>0</v>
      </c>
      <c r="EL46" s="245" t="e">
        <f t="shared" si="22"/>
        <v>#DIV/0!</v>
      </c>
      <c r="EM46" s="245" t="e">
        <f t="shared" si="23"/>
        <v>#DIV/0!</v>
      </c>
      <c r="EN46" s="245" t="e">
        <f t="shared" si="24"/>
        <v>#DIV/0!</v>
      </c>
      <c r="EO46" s="245" t="e">
        <f t="shared" si="16"/>
        <v>#DIV/0!</v>
      </c>
      <c r="EP46" s="241">
        <f>+工序盘点数据!BH46</f>
        <v>0</v>
      </c>
      <c r="EQ46" s="245" t="e">
        <f t="shared" si="17"/>
        <v>#DIV/0!</v>
      </c>
    </row>
    <row r="47" spans="1:147" s="241" customFormat="1" ht="22.5" customHeight="1">
      <c r="A47" s="400" t="s">
        <v>188</v>
      </c>
      <c r="B47" s="260" t="s">
        <v>118</v>
      </c>
      <c r="C47" s="257">
        <f t="shared" si="6"/>
        <v>0</v>
      </c>
      <c r="D47" s="262"/>
      <c r="E47" s="262"/>
      <c r="F47" s="262"/>
      <c r="G47" s="262"/>
      <c r="H47" s="259">
        <f t="shared" si="18"/>
        <v>0</v>
      </c>
      <c r="I47" s="272"/>
      <c r="J47" s="262"/>
      <c r="K47" s="259">
        <f t="shared" si="7"/>
        <v>0</v>
      </c>
      <c r="L47" s="259">
        <f t="shared" si="19"/>
        <v>0</v>
      </c>
      <c r="M47" s="269"/>
      <c r="N47" s="269"/>
      <c r="O47" s="269"/>
      <c r="P47" s="269"/>
      <c r="Q47" s="269"/>
      <c r="R47" s="269"/>
      <c r="S47" s="269"/>
      <c r="T47" s="269"/>
      <c r="U47" s="269"/>
      <c r="V47" s="259">
        <f t="shared" si="8"/>
        <v>0</v>
      </c>
      <c r="W47" s="269"/>
      <c r="X47" s="269"/>
      <c r="Y47" s="269"/>
      <c r="Z47" s="269"/>
      <c r="AA47" s="269"/>
      <c r="AB47" s="269"/>
      <c r="AC47" s="269"/>
      <c r="AD47" s="269"/>
      <c r="AE47" s="269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59">
        <f t="shared" si="9"/>
        <v>0</v>
      </c>
      <c r="AQ47" s="271"/>
      <c r="AR47" s="269"/>
      <c r="AS47" s="259">
        <f t="shared" si="10"/>
        <v>0</v>
      </c>
      <c r="AT47" s="271"/>
      <c r="AU47" s="271"/>
      <c r="AV47" s="278"/>
      <c r="AW47" s="272"/>
      <c r="AX47" s="287">
        <f t="shared" si="11"/>
        <v>0</v>
      </c>
      <c r="AY47" s="271"/>
      <c r="AZ47" s="271"/>
      <c r="BA47" s="271"/>
      <c r="BB47" s="271"/>
      <c r="BC47" s="271"/>
      <c r="BD47" s="271"/>
      <c r="BE47" s="271"/>
      <c r="BF47" s="271"/>
      <c r="BG47" s="305"/>
      <c r="BH47" s="306"/>
      <c r="BI47" s="290"/>
      <c r="BJ47" s="303">
        <f t="shared" si="20"/>
        <v>0</v>
      </c>
      <c r="BK47" s="308"/>
      <c r="BL47" s="308"/>
      <c r="BM47" s="308"/>
      <c r="BN47" s="308"/>
      <c r="BO47" s="308"/>
      <c r="BP47" s="308"/>
      <c r="BQ47" s="308"/>
      <c r="BR47" s="308"/>
      <c r="BS47" s="308"/>
      <c r="BT47" s="308"/>
      <c r="BU47" s="308"/>
      <c r="BV47" s="308"/>
      <c r="BW47" s="308"/>
      <c r="BX47" s="308"/>
      <c r="BY47" s="308"/>
      <c r="BZ47" s="308"/>
      <c r="CA47" s="308"/>
      <c r="CB47" s="308"/>
      <c r="CC47" s="308"/>
      <c r="CD47" s="308"/>
      <c r="CE47" s="308"/>
      <c r="CF47" s="308"/>
      <c r="CG47" s="308"/>
      <c r="CH47" s="289"/>
      <c r="CI47" s="303">
        <f t="shared" si="25"/>
        <v>0</v>
      </c>
      <c r="CJ47" s="289"/>
      <c r="CK47" s="289"/>
      <c r="CL47" s="289"/>
      <c r="CM47" s="289"/>
      <c r="CN47" s="289"/>
      <c r="CO47" s="289"/>
      <c r="CP47" s="289"/>
      <c r="CQ47" s="289"/>
      <c r="CR47" s="289"/>
      <c r="CS47" s="289"/>
      <c r="CT47" s="289"/>
      <c r="CU47" s="289"/>
      <c r="CV47" s="289"/>
      <c r="CW47" s="289"/>
      <c r="CX47" s="289"/>
      <c r="CY47" s="289"/>
      <c r="CZ47" s="289"/>
      <c r="DA47" s="289"/>
      <c r="DB47" s="289"/>
      <c r="DC47" s="289"/>
      <c r="DD47" s="289"/>
      <c r="DE47" s="289"/>
      <c r="DF47" s="289"/>
      <c r="DG47" s="289"/>
      <c r="DH47" s="322" t="str">
        <f t="shared" si="14"/>
        <v>0</v>
      </c>
      <c r="DI47" s="326"/>
      <c r="DJ47" s="326"/>
      <c r="DK47" s="326"/>
      <c r="DL47" s="326"/>
      <c r="DM47" s="326"/>
      <c r="DN47" s="326"/>
      <c r="DO47" s="326"/>
      <c r="DP47" s="326"/>
      <c r="DQ47" s="326"/>
      <c r="DR47" s="326"/>
      <c r="DS47" s="326"/>
      <c r="DT47" s="326"/>
      <c r="DU47" s="326"/>
      <c r="DV47" s="326"/>
      <c r="DW47" s="326"/>
      <c r="DX47" s="326"/>
      <c r="DY47" s="326"/>
      <c r="DZ47" s="326"/>
      <c r="EA47" s="326"/>
      <c r="EB47" s="326"/>
      <c r="EC47" s="326"/>
      <c r="ED47" s="326"/>
      <c r="EE47" s="326"/>
      <c r="EF47" s="326"/>
      <c r="EG47" s="337"/>
      <c r="EH47" s="306"/>
      <c r="EI47" s="241">
        <f>+工序盘点数据!AF47</f>
        <v>0</v>
      </c>
      <c r="EJ47" s="241">
        <f t="shared" si="21"/>
        <v>0</v>
      </c>
      <c r="EK47" s="241">
        <f t="shared" si="15"/>
        <v>0</v>
      </c>
      <c r="EL47" s="245" t="e">
        <f t="shared" si="22"/>
        <v>#DIV/0!</v>
      </c>
      <c r="EM47" s="245" t="e">
        <f t="shared" si="23"/>
        <v>#DIV/0!</v>
      </c>
      <c r="EN47" s="245" t="e">
        <f t="shared" si="24"/>
        <v>#DIV/0!</v>
      </c>
      <c r="EO47" s="245" t="e">
        <f t="shared" si="16"/>
        <v>#DIV/0!</v>
      </c>
      <c r="EP47" s="241">
        <f>+工序盘点数据!BH47</f>
        <v>0</v>
      </c>
      <c r="EQ47" s="245" t="e">
        <f t="shared" si="17"/>
        <v>#DIV/0!</v>
      </c>
    </row>
    <row r="48" spans="1:147" s="241" customFormat="1" ht="22.5" customHeight="1">
      <c r="A48" s="400"/>
      <c r="B48" s="260" t="s">
        <v>119</v>
      </c>
      <c r="C48" s="257">
        <f t="shared" si="6"/>
        <v>0</v>
      </c>
      <c r="D48" s="261"/>
      <c r="E48" s="261"/>
      <c r="F48" s="261"/>
      <c r="G48" s="261"/>
      <c r="H48" s="259">
        <f t="shared" si="18"/>
        <v>0</v>
      </c>
      <c r="I48" s="272"/>
      <c r="J48" s="262"/>
      <c r="K48" s="259">
        <f t="shared" si="7"/>
        <v>0</v>
      </c>
      <c r="L48" s="259">
        <f t="shared" si="19"/>
        <v>0</v>
      </c>
      <c r="M48" s="269"/>
      <c r="N48" s="269"/>
      <c r="O48" s="269"/>
      <c r="P48" s="269"/>
      <c r="Q48" s="269"/>
      <c r="R48" s="269"/>
      <c r="S48" s="269"/>
      <c r="T48" s="269"/>
      <c r="U48" s="269"/>
      <c r="V48" s="259">
        <f t="shared" si="8"/>
        <v>0</v>
      </c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69"/>
      <c r="AH48" s="269"/>
      <c r="AI48" s="269"/>
      <c r="AJ48" s="269"/>
      <c r="AK48" s="269"/>
      <c r="AL48" s="269"/>
      <c r="AM48" s="269"/>
      <c r="AN48" s="269"/>
      <c r="AO48" s="269"/>
      <c r="AP48" s="259">
        <f t="shared" si="9"/>
        <v>0</v>
      </c>
      <c r="AQ48" s="271"/>
      <c r="AR48" s="269"/>
      <c r="AS48" s="259">
        <f t="shared" si="10"/>
        <v>0</v>
      </c>
      <c r="AT48" s="271"/>
      <c r="AU48" s="271"/>
      <c r="AV48" s="278"/>
      <c r="AW48" s="272"/>
      <c r="AX48" s="287">
        <f t="shared" si="11"/>
        <v>0</v>
      </c>
      <c r="AY48" s="271"/>
      <c r="AZ48" s="271"/>
      <c r="BA48" s="271"/>
      <c r="BB48" s="271"/>
      <c r="BC48" s="271"/>
      <c r="BD48" s="271"/>
      <c r="BE48" s="271"/>
      <c r="BF48" s="271"/>
      <c r="BG48" s="305"/>
      <c r="BH48" s="306"/>
      <c r="BI48" s="290"/>
      <c r="BJ48" s="303">
        <f t="shared" si="20"/>
        <v>0</v>
      </c>
      <c r="BK48" s="308"/>
      <c r="BL48" s="308"/>
      <c r="BM48" s="308"/>
      <c r="BN48" s="308"/>
      <c r="BO48" s="308"/>
      <c r="BP48" s="308"/>
      <c r="BQ48" s="308"/>
      <c r="BR48" s="308"/>
      <c r="BS48" s="308"/>
      <c r="BT48" s="308"/>
      <c r="BU48" s="308"/>
      <c r="BV48" s="308"/>
      <c r="BW48" s="308"/>
      <c r="BX48" s="308"/>
      <c r="BY48" s="308"/>
      <c r="BZ48" s="308"/>
      <c r="CA48" s="308"/>
      <c r="CB48" s="308"/>
      <c r="CC48" s="308"/>
      <c r="CD48" s="308"/>
      <c r="CE48" s="308"/>
      <c r="CF48" s="308"/>
      <c r="CG48" s="308"/>
      <c r="CH48" s="289"/>
      <c r="CI48" s="303">
        <f t="shared" si="25"/>
        <v>0</v>
      </c>
      <c r="CJ48" s="289"/>
      <c r="CK48" s="289"/>
      <c r="CL48" s="289"/>
      <c r="CM48" s="289"/>
      <c r="CN48" s="289"/>
      <c r="CO48" s="289"/>
      <c r="CP48" s="289"/>
      <c r="CQ48" s="289"/>
      <c r="CR48" s="289"/>
      <c r="CS48" s="289"/>
      <c r="CT48" s="289"/>
      <c r="CU48" s="289"/>
      <c r="CV48" s="289"/>
      <c r="CW48" s="289"/>
      <c r="CX48" s="289"/>
      <c r="CY48" s="289"/>
      <c r="CZ48" s="289"/>
      <c r="DA48" s="289"/>
      <c r="DB48" s="289"/>
      <c r="DC48" s="289"/>
      <c r="DD48" s="289"/>
      <c r="DE48" s="289"/>
      <c r="DF48" s="289"/>
      <c r="DG48" s="289"/>
      <c r="DH48" s="322" t="str">
        <f t="shared" si="14"/>
        <v>0</v>
      </c>
      <c r="DI48" s="326"/>
      <c r="DJ48" s="326"/>
      <c r="DK48" s="326"/>
      <c r="DL48" s="326"/>
      <c r="DM48" s="326"/>
      <c r="DN48" s="326"/>
      <c r="DO48" s="326"/>
      <c r="DP48" s="326"/>
      <c r="DQ48" s="326"/>
      <c r="DR48" s="326"/>
      <c r="DS48" s="326"/>
      <c r="DT48" s="326"/>
      <c r="DU48" s="326"/>
      <c r="DV48" s="326"/>
      <c r="DW48" s="326"/>
      <c r="DX48" s="326"/>
      <c r="DY48" s="326"/>
      <c r="DZ48" s="326"/>
      <c r="EA48" s="326"/>
      <c r="EB48" s="326"/>
      <c r="EC48" s="326"/>
      <c r="ED48" s="326"/>
      <c r="EE48" s="326"/>
      <c r="EF48" s="326"/>
      <c r="EG48" s="337"/>
      <c r="EH48" s="306"/>
      <c r="EI48" s="241">
        <f>+工序盘点数据!AF48</f>
        <v>0</v>
      </c>
      <c r="EJ48" s="241">
        <f t="shared" si="21"/>
        <v>0</v>
      </c>
      <c r="EK48" s="241">
        <f t="shared" si="15"/>
        <v>0</v>
      </c>
      <c r="EL48" s="245" t="e">
        <f t="shared" si="22"/>
        <v>#DIV/0!</v>
      </c>
      <c r="EM48" s="245" t="e">
        <f t="shared" si="23"/>
        <v>#DIV/0!</v>
      </c>
      <c r="EN48" s="245" t="e">
        <f t="shared" si="24"/>
        <v>#DIV/0!</v>
      </c>
      <c r="EO48" s="245" t="e">
        <f t="shared" si="16"/>
        <v>#DIV/0!</v>
      </c>
      <c r="EP48" s="241">
        <f>+工序盘点数据!BH48</f>
        <v>0</v>
      </c>
      <c r="EQ48" s="245" t="e">
        <f t="shared" si="17"/>
        <v>#DIV/0!</v>
      </c>
    </row>
    <row r="49" spans="1:147" s="241" customFormat="1" ht="22.5" customHeight="1">
      <c r="A49" s="400" t="s">
        <v>189</v>
      </c>
      <c r="B49" s="260" t="s">
        <v>118</v>
      </c>
      <c r="C49" s="257">
        <f t="shared" si="6"/>
        <v>0</v>
      </c>
      <c r="D49" s="262"/>
      <c r="E49" s="262"/>
      <c r="F49" s="262"/>
      <c r="G49" s="262"/>
      <c r="H49" s="259">
        <f t="shared" si="18"/>
        <v>0</v>
      </c>
      <c r="I49" s="272"/>
      <c r="J49" s="262"/>
      <c r="K49" s="259">
        <f t="shared" si="7"/>
        <v>0</v>
      </c>
      <c r="L49" s="259">
        <f t="shared" si="19"/>
        <v>0</v>
      </c>
      <c r="M49" s="269"/>
      <c r="N49" s="269"/>
      <c r="O49" s="269"/>
      <c r="P49" s="269"/>
      <c r="Q49" s="269"/>
      <c r="R49" s="269"/>
      <c r="S49" s="269"/>
      <c r="T49" s="269"/>
      <c r="U49" s="269"/>
      <c r="V49" s="259">
        <f t="shared" si="8"/>
        <v>0</v>
      </c>
      <c r="W49" s="269"/>
      <c r="X49" s="269"/>
      <c r="Y49" s="269"/>
      <c r="Z49" s="269"/>
      <c r="AA49" s="269"/>
      <c r="AB49" s="269"/>
      <c r="AC49" s="269"/>
      <c r="AD49" s="269"/>
      <c r="AE49" s="269"/>
      <c r="AF49" s="269"/>
      <c r="AG49" s="269"/>
      <c r="AH49" s="269"/>
      <c r="AI49" s="269"/>
      <c r="AJ49" s="269"/>
      <c r="AK49" s="269"/>
      <c r="AL49" s="269"/>
      <c r="AM49" s="269"/>
      <c r="AN49" s="269"/>
      <c r="AO49" s="269"/>
      <c r="AP49" s="259">
        <f t="shared" si="9"/>
        <v>0</v>
      </c>
      <c r="AQ49" s="271"/>
      <c r="AR49" s="269"/>
      <c r="AS49" s="259">
        <f t="shared" si="10"/>
        <v>0</v>
      </c>
      <c r="AT49" s="271"/>
      <c r="AU49" s="271"/>
      <c r="AV49" s="278"/>
      <c r="AW49" s="272"/>
      <c r="AX49" s="287">
        <f t="shared" si="11"/>
        <v>0</v>
      </c>
      <c r="AY49" s="271"/>
      <c r="AZ49" s="271"/>
      <c r="BA49" s="271"/>
      <c r="BB49" s="271"/>
      <c r="BC49" s="271"/>
      <c r="BD49" s="271"/>
      <c r="BE49" s="271"/>
      <c r="BF49" s="271"/>
      <c r="BG49" s="305"/>
      <c r="BH49" s="306"/>
      <c r="BI49" s="290"/>
      <c r="BJ49" s="303">
        <f t="shared" si="20"/>
        <v>0</v>
      </c>
      <c r="BK49" s="308"/>
      <c r="BL49" s="308"/>
      <c r="BM49" s="308"/>
      <c r="BN49" s="308"/>
      <c r="BO49" s="308"/>
      <c r="BP49" s="308"/>
      <c r="BQ49" s="308"/>
      <c r="BR49" s="308"/>
      <c r="BS49" s="308"/>
      <c r="BT49" s="308"/>
      <c r="BU49" s="308"/>
      <c r="BV49" s="308"/>
      <c r="BW49" s="308"/>
      <c r="BX49" s="308"/>
      <c r="BY49" s="308"/>
      <c r="BZ49" s="308"/>
      <c r="CA49" s="308"/>
      <c r="CB49" s="308"/>
      <c r="CC49" s="308"/>
      <c r="CD49" s="308"/>
      <c r="CE49" s="308"/>
      <c r="CF49" s="308"/>
      <c r="CG49" s="308"/>
      <c r="CH49" s="289"/>
      <c r="CI49" s="303">
        <f t="shared" si="25"/>
        <v>0</v>
      </c>
      <c r="CJ49" s="289"/>
      <c r="CK49" s="289"/>
      <c r="CL49" s="289"/>
      <c r="CM49" s="289"/>
      <c r="CN49" s="289"/>
      <c r="CO49" s="289"/>
      <c r="CP49" s="289"/>
      <c r="CQ49" s="289"/>
      <c r="CR49" s="289"/>
      <c r="CS49" s="289"/>
      <c r="CT49" s="289"/>
      <c r="CU49" s="289"/>
      <c r="CV49" s="289"/>
      <c r="CW49" s="289"/>
      <c r="CX49" s="289"/>
      <c r="CY49" s="289"/>
      <c r="CZ49" s="289"/>
      <c r="DA49" s="289"/>
      <c r="DB49" s="289"/>
      <c r="DC49" s="289"/>
      <c r="DD49" s="289"/>
      <c r="DE49" s="289"/>
      <c r="DF49" s="289"/>
      <c r="DG49" s="289"/>
      <c r="DH49" s="322" t="str">
        <f t="shared" si="14"/>
        <v>0</v>
      </c>
      <c r="DI49" s="326"/>
      <c r="DJ49" s="326"/>
      <c r="DK49" s="326"/>
      <c r="DL49" s="326"/>
      <c r="DM49" s="326"/>
      <c r="DN49" s="326"/>
      <c r="DO49" s="326"/>
      <c r="DP49" s="326"/>
      <c r="DQ49" s="326"/>
      <c r="DR49" s="326"/>
      <c r="DS49" s="326"/>
      <c r="DT49" s="326"/>
      <c r="DU49" s="326"/>
      <c r="DV49" s="326"/>
      <c r="DW49" s="326"/>
      <c r="DX49" s="326"/>
      <c r="DY49" s="326"/>
      <c r="DZ49" s="326"/>
      <c r="EA49" s="326"/>
      <c r="EB49" s="326"/>
      <c r="EC49" s="326"/>
      <c r="ED49" s="326"/>
      <c r="EE49" s="326"/>
      <c r="EF49" s="326"/>
      <c r="EG49" s="337"/>
      <c r="EH49" s="306"/>
      <c r="EI49" s="241">
        <f>+工序盘点数据!AF49</f>
        <v>0</v>
      </c>
      <c r="EJ49" s="241">
        <f t="shared" si="21"/>
        <v>0</v>
      </c>
      <c r="EK49" s="241">
        <f t="shared" si="15"/>
        <v>0</v>
      </c>
      <c r="EL49" s="245" t="e">
        <f t="shared" si="22"/>
        <v>#DIV/0!</v>
      </c>
      <c r="EM49" s="245" t="e">
        <f t="shared" si="23"/>
        <v>#DIV/0!</v>
      </c>
      <c r="EN49" s="245" t="e">
        <f t="shared" si="24"/>
        <v>#DIV/0!</v>
      </c>
      <c r="EO49" s="245" t="e">
        <f t="shared" si="16"/>
        <v>#DIV/0!</v>
      </c>
      <c r="EP49" s="241">
        <f>+工序盘点数据!BH49</f>
        <v>0</v>
      </c>
      <c r="EQ49" s="245" t="e">
        <f t="shared" si="17"/>
        <v>#DIV/0!</v>
      </c>
    </row>
    <row r="50" spans="1:147" s="241" customFormat="1" ht="22.5" customHeight="1">
      <c r="A50" s="400"/>
      <c r="B50" s="260" t="s">
        <v>119</v>
      </c>
      <c r="C50" s="257">
        <f t="shared" si="6"/>
        <v>0</v>
      </c>
      <c r="D50" s="261"/>
      <c r="E50" s="261"/>
      <c r="F50" s="261"/>
      <c r="G50" s="261"/>
      <c r="H50" s="259">
        <f t="shared" si="18"/>
        <v>0</v>
      </c>
      <c r="I50" s="272"/>
      <c r="J50" s="262"/>
      <c r="K50" s="259">
        <f t="shared" si="7"/>
        <v>0</v>
      </c>
      <c r="L50" s="259">
        <f t="shared" si="19"/>
        <v>0</v>
      </c>
      <c r="M50" s="269"/>
      <c r="N50" s="269"/>
      <c r="O50" s="269"/>
      <c r="P50" s="269"/>
      <c r="Q50" s="269"/>
      <c r="R50" s="269"/>
      <c r="S50" s="269"/>
      <c r="T50" s="269"/>
      <c r="U50" s="269"/>
      <c r="V50" s="259">
        <f t="shared" si="8"/>
        <v>0</v>
      </c>
      <c r="W50" s="269"/>
      <c r="X50" s="269"/>
      <c r="Y50" s="269"/>
      <c r="Z50" s="269"/>
      <c r="AA50" s="269"/>
      <c r="AB50" s="269"/>
      <c r="AC50" s="269"/>
      <c r="AD50" s="269"/>
      <c r="AE50" s="269"/>
      <c r="AF50" s="269"/>
      <c r="AG50" s="269"/>
      <c r="AH50" s="269"/>
      <c r="AI50" s="269"/>
      <c r="AJ50" s="269"/>
      <c r="AK50" s="269"/>
      <c r="AL50" s="269"/>
      <c r="AM50" s="269"/>
      <c r="AN50" s="269"/>
      <c r="AO50" s="269"/>
      <c r="AP50" s="259">
        <f t="shared" si="9"/>
        <v>0</v>
      </c>
      <c r="AQ50" s="271"/>
      <c r="AR50" s="269"/>
      <c r="AS50" s="259">
        <f t="shared" si="10"/>
        <v>0</v>
      </c>
      <c r="AT50" s="271"/>
      <c r="AU50" s="271"/>
      <c r="AV50" s="278"/>
      <c r="AW50" s="272"/>
      <c r="AX50" s="287">
        <f t="shared" si="11"/>
        <v>0</v>
      </c>
      <c r="AY50" s="271"/>
      <c r="AZ50" s="271"/>
      <c r="BA50" s="271"/>
      <c r="BB50" s="271"/>
      <c r="BC50" s="271"/>
      <c r="BD50" s="271"/>
      <c r="BE50" s="271"/>
      <c r="BF50" s="271"/>
      <c r="BG50" s="305"/>
      <c r="BH50" s="306"/>
      <c r="BI50" s="290"/>
      <c r="BJ50" s="303">
        <f t="shared" si="20"/>
        <v>0</v>
      </c>
      <c r="BK50" s="310"/>
      <c r="BL50" s="310"/>
      <c r="BM50" s="310"/>
      <c r="BN50" s="310"/>
      <c r="BO50" s="310"/>
      <c r="BP50" s="310"/>
      <c r="BQ50" s="310"/>
      <c r="BR50" s="310"/>
      <c r="BS50" s="310"/>
      <c r="BT50" s="310"/>
      <c r="BU50" s="310"/>
      <c r="BV50" s="310"/>
      <c r="BW50" s="310"/>
      <c r="BX50" s="310"/>
      <c r="BY50" s="310"/>
      <c r="BZ50" s="310"/>
      <c r="CA50" s="310"/>
      <c r="CB50" s="310"/>
      <c r="CC50" s="310"/>
      <c r="CD50" s="310"/>
      <c r="CE50" s="310"/>
      <c r="CF50" s="310"/>
      <c r="CG50" s="310"/>
      <c r="CH50" s="271"/>
      <c r="CI50" s="303">
        <f t="shared" si="25"/>
        <v>0</v>
      </c>
      <c r="CJ50" s="289"/>
      <c r="CK50" s="289"/>
      <c r="CL50" s="289"/>
      <c r="CM50" s="289"/>
      <c r="CN50" s="289"/>
      <c r="CO50" s="289"/>
      <c r="CP50" s="289"/>
      <c r="CQ50" s="289"/>
      <c r="CR50" s="289"/>
      <c r="CS50" s="289"/>
      <c r="CT50" s="289"/>
      <c r="CU50" s="289"/>
      <c r="CV50" s="289"/>
      <c r="CW50" s="289"/>
      <c r="CX50" s="289"/>
      <c r="CY50" s="289"/>
      <c r="CZ50" s="289"/>
      <c r="DA50" s="289"/>
      <c r="DB50" s="289"/>
      <c r="DC50" s="289"/>
      <c r="DD50" s="289"/>
      <c r="DE50" s="289"/>
      <c r="DF50" s="289"/>
      <c r="DG50" s="289"/>
      <c r="DH50" s="322" t="str">
        <f t="shared" si="14"/>
        <v>0</v>
      </c>
      <c r="DI50" s="326"/>
      <c r="DJ50" s="326"/>
      <c r="DK50" s="326"/>
      <c r="DL50" s="326"/>
      <c r="DM50" s="326"/>
      <c r="DN50" s="326"/>
      <c r="DO50" s="326"/>
      <c r="DP50" s="326"/>
      <c r="DQ50" s="326"/>
      <c r="DR50" s="326"/>
      <c r="DS50" s="326"/>
      <c r="DT50" s="326"/>
      <c r="DU50" s="326"/>
      <c r="DV50" s="326"/>
      <c r="DW50" s="326"/>
      <c r="DX50" s="326"/>
      <c r="DY50" s="326"/>
      <c r="DZ50" s="326"/>
      <c r="EA50" s="326"/>
      <c r="EB50" s="326"/>
      <c r="EC50" s="326"/>
      <c r="ED50" s="326"/>
      <c r="EE50" s="326"/>
      <c r="EF50" s="326"/>
      <c r="EG50" s="337"/>
      <c r="EH50" s="306"/>
      <c r="EI50" s="241">
        <f>+工序盘点数据!AF50</f>
        <v>0</v>
      </c>
      <c r="EJ50" s="241">
        <f t="shared" si="21"/>
        <v>0</v>
      </c>
      <c r="EK50" s="241">
        <f t="shared" si="15"/>
        <v>0</v>
      </c>
      <c r="EL50" s="245" t="e">
        <f t="shared" si="22"/>
        <v>#DIV/0!</v>
      </c>
      <c r="EM50" s="245" t="e">
        <f t="shared" si="23"/>
        <v>#DIV/0!</v>
      </c>
      <c r="EN50" s="245" t="e">
        <f t="shared" si="24"/>
        <v>#DIV/0!</v>
      </c>
      <c r="EO50" s="245" t="e">
        <f t="shared" si="16"/>
        <v>#DIV/0!</v>
      </c>
      <c r="EP50" s="241">
        <f>+工序盘点数据!BH50</f>
        <v>0</v>
      </c>
      <c r="EQ50" s="245" t="e">
        <f t="shared" si="17"/>
        <v>#DIV/0!</v>
      </c>
    </row>
    <row r="51" spans="1:147" s="241" customFormat="1" ht="22.5" customHeight="1">
      <c r="A51" s="400" t="s">
        <v>190</v>
      </c>
      <c r="B51" s="260" t="s">
        <v>118</v>
      </c>
      <c r="C51" s="257">
        <f t="shared" si="6"/>
        <v>0</v>
      </c>
      <c r="D51" s="262"/>
      <c r="E51" s="262"/>
      <c r="F51" s="262"/>
      <c r="G51" s="262"/>
      <c r="H51" s="259">
        <f t="shared" si="18"/>
        <v>0</v>
      </c>
      <c r="I51" s="272"/>
      <c r="J51" s="262"/>
      <c r="K51" s="259">
        <f t="shared" si="7"/>
        <v>0</v>
      </c>
      <c r="L51" s="259">
        <f t="shared" si="19"/>
        <v>0</v>
      </c>
      <c r="M51" s="269"/>
      <c r="N51" s="269"/>
      <c r="O51" s="269"/>
      <c r="P51" s="269"/>
      <c r="Q51" s="269"/>
      <c r="R51" s="269"/>
      <c r="S51" s="269"/>
      <c r="T51" s="269"/>
      <c r="U51" s="269"/>
      <c r="V51" s="259">
        <f t="shared" si="8"/>
        <v>0</v>
      </c>
      <c r="W51" s="269"/>
      <c r="X51" s="269"/>
      <c r="Y51" s="269"/>
      <c r="Z51" s="269"/>
      <c r="AA51" s="269"/>
      <c r="AB51" s="269"/>
      <c r="AC51" s="269"/>
      <c r="AD51" s="269"/>
      <c r="AE51" s="269"/>
      <c r="AF51" s="269"/>
      <c r="AG51" s="269"/>
      <c r="AH51" s="269"/>
      <c r="AI51" s="269"/>
      <c r="AJ51" s="269"/>
      <c r="AK51" s="269"/>
      <c r="AL51" s="269"/>
      <c r="AM51" s="269"/>
      <c r="AN51" s="269"/>
      <c r="AO51" s="269"/>
      <c r="AP51" s="259">
        <f t="shared" si="9"/>
        <v>0</v>
      </c>
      <c r="AQ51" s="271"/>
      <c r="AR51" s="269"/>
      <c r="AS51" s="259">
        <f t="shared" si="10"/>
        <v>0</v>
      </c>
      <c r="AT51" s="271"/>
      <c r="AU51" s="271"/>
      <c r="AV51" s="278"/>
      <c r="AW51" s="272"/>
      <c r="AX51" s="287">
        <f t="shared" si="11"/>
        <v>0</v>
      </c>
      <c r="AY51" s="271"/>
      <c r="AZ51" s="271"/>
      <c r="BA51" s="271"/>
      <c r="BB51" s="271"/>
      <c r="BC51" s="271"/>
      <c r="BD51" s="271"/>
      <c r="BE51" s="271"/>
      <c r="BF51" s="271"/>
      <c r="BG51" s="305"/>
      <c r="BH51" s="306"/>
      <c r="BI51" s="290"/>
      <c r="BJ51" s="303">
        <f t="shared" si="20"/>
        <v>0</v>
      </c>
      <c r="BK51" s="308"/>
      <c r="BL51" s="308"/>
      <c r="BM51" s="308"/>
      <c r="BN51" s="308"/>
      <c r="BO51" s="308"/>
      <c r="BP51" s="308"/>
      <c r="BQ51" s="308"/>
      <c r="BR51" s="308"/>
      <c r="BS51" s="308"/>
      <c r="BT51" s="308"/>
      <c r="BU51" s="308"/>
      <c r="BV51" s="308"/>
      <c r="BW51" s="308"/>
      <c r="BX51" s="308"/>
      <c r="BY51" s="308"/>
      <c r="BZ51" s="308"/>
      <c r="CA51" s="308"/>
      <c r="CB51" s="308"/>
      <c r="CC51" s="308"/>
      <c r="CD51" s="308"/>
      <c r="CE51" s="308"/>
      <c r="CF51" s="308"/>
      <c r="CG51" s="308"/>
      <c r="CH51" s="289"/>
      <c r="CI51" s="303">
        <f t="shared" si="25"/>
        <v>0</v>
      </c>
      <c r="CJ51" s="289"/>
      <c r="CK51" s="289"/>
      <c r="CL51" s="289"/>
      <c r="CM51" s="289"/>
      <c r="CN51" s="289"/>
      <c r="CO51" s="289"/>
      <c r="CP51" s="289"/>
      <c r="CQ51" s="289"/>
      <c r="CR51" s="289"/>
      <c r="CS51" s="289"/>
      <c r="CT51" s="289"/>
      <c r="CU51" s="289"/>
      <c r="CV51" s="289"/>
      <c r="CW51" s="289"/>
      <c r="CX51" s="289"/>
      <c r="CY51" s="289"/>
      <c r="CZ51" s="289"/>
      <c r="DA51" s="289"/>
      <c r="DB51" s="289"/>
      <c r="DC51" s="289"/>
      <c r="DD51" s="289"/>
      <c r="DE51" s="289"/>
      <c r="DF51" s="289"/>
      <c r="DG51" s="289"/>
      <c r="DH51" s="322" t="str">
        <f t="shared" si="14"/>
        <v>0</v>
      </c>
      <c r="DI51" s="326"/>
      <c r="DJ51" s="326"/>
      <c r="DK51" s="326"/>
      <c r="DL51" s="326"/>
      <c r="DM51" s="326"/>
      <c r="DN51" s="326"/>
      <c r="DO51" s="326"/>
      <c r="DP51" s="326"/>
      <c r="DQ51" s="326"/>
      <c r="DR51" s="326"/>
      <c r="DS51" s="326"/>
      <c r="DT51" s="326"/>
      <c r="DU51" s="326"/>
      <c r="DV51" s="326"/>
      <c r="DW51" s="326"/>
      <c r="DX51" s="326"/>
      <c r="DY51" s="326"/>
      <c r="DZ51" s="326"/>
      <c r="EA51" s="326"/>
      <c r="EB51" s="326"/>
      <c r="EC51" s="326"/>
      <c r="ED51" s="326"/>
      <c r="EE51" s="326"/>
      <c r="EF51" s="326"/>
      <c r="EG51" s="337"/>
      <c r="EH51" s="306"/>
      <c r="EI51" s="241">
        <f>+工序盘点数据!AF51</f>
        <v>0</v>
      </c>
      <c r="EJ51" s="241">
        <f t="shared" si="21"/>
        <v>0</v>
      </c>
      <c r="EK51" s="241">
        <f t="shared" si="15"/>
        <v>0</v>
      </c>
      <c r="EL51" s="245" t="e">
        <f t="shared" si="22"/>
        <v>#DIV/0!</v>
      </c>
      <c r="EM51" s="245" t="e">
        <f t="shared" si="23"/>
        <v>#DIV/0!</v>
      </c>
      <c r="EN51" s="245" t="e">
        <f t="shared" si="24"/>
        <v>#DIV/0!</v>
      </c>
      <c r="EO51" s="245" t="e">
        <f t="shared" si="16"/>
        <v>#DIV/0!</v>
      </c>
      <c r="EP51" s="241">
        <f>+工序盘点数据!BH51</f>
        <v>0</v>
      </c>
      <c r="EQ51" s="245" t="e">
        <f t="shared" si="17"/>
        <v>#DIV/0!</v>
      </c>
    </row>
    <row r="52" spans="1:147" s="241" customFormat="1" ht="22.5" customHeight="1">
      <c r="A52" s="400"/>
      <c r="B52" s="260" t="s">
        <v>119</v>
      </c>
      <c r="C52" s="257">
        <f t="shared" si="6"/>
        <v>0</v>
      </c>
      <c r="D52" s="261"/>
      <c r="E52" s="261"/>
      <c r="F52" s="261"/>
      <c r="G52" s="261"/>
      <c r="H52" s="259">
        <f t="shared" si="18"/>
        <v>0</v>
      </c>
      <c r="I52" s="272"/>
      <c r="J52" s="262"/>
      <c r="K52" s="259">
        <f t="shared" si="7"/>
        <v>0</v>
      </c>
      <c r="L52" s="259">
        <f t="shared" si="19"/>
        <v>0</v>
      </c>
      <c r="M52" s="269"/>
      <c r="N52" s="269"/>
      <c r="O52" s="269"/>
      <c r="P52" s="269"/>
      <c r="Q52" s="269"/>
      <c r="R52" s="269"/>
      <c r="S52" s="269"/>
      <c r="T52" s="269"/>
      <c r="U52" s="269"/>
      <c r="V52" s="259">
        <f t="shared" si="8"/>
        <v>0</v>
      </c>
      <c r="W52" s="269"/>
      <c r="X52" s="269"/>
      <c r="Y52" s="269"/>
      <c r="Z52" s="269"/>
      <c r="AA52" s="269"/>
      <c r="AB52" s="269"/>
      <c r="AC52" s="269"/>
      <c r="AD52" s="269"/>
      <c r="AE52" s="269"/>
      <c r="AF52" s="269"/>
      <c r="AG52" s="269"/>
      <c r="AH52" s="269"/>
      <c r="AI52" s="269"/>
      <c r="AJ52" s="269"/>
      <c r="AK52" s="269"/>
      <c r="AL52" s="269"/>
      <c r="AM52" s="269"/>
      <c r="AN52" s="269"/>
      <c r="AO52" s="269"/>
      <c r="AP52" s="259">
        <f t="shared" si="9"/>
        <v>0</v>
      </c>
      <c r="AQ52" s="271"/>
      <c r="AR52" s="269"/>
      <c r="AS52" s="259">
        <f t="shared" si="10"/>
        <v>0</v>
      </c>
      <c r="AT52" s="271"/>
      <c r="AU52" s="271"/>
      <c r="AV52" s="278"/>
      <c r="AW52" s="272"/>
      <c r="AX52" s="287">
        <f t="shared" si="11"/>
        <v>0</v>
      </c>
      <c r="AY52" s="271"/>
      <c r="AZ52" s="271"/>
      <c r="BA52" s="271"/>
      <c r="BB52" s="271"/>
      <c r="BC52" s="271"/>
      <c r="BD52" s="271"/>
      <c r="BE52" s="271"/>
      <c r="BF52" s="271"/>
      <c r="BG52" s="305"/>
      <c r="BH52" s="306"/>
      <c r="BI52" s="290"/>
      <c r="BJ52" s="303">
        <f t="shared" si="20"/>
        <v>0</v>
      </c>
      <c r="BK52" s="310"/>
      <c r="BL52" s="308"/>
      <c r="BM52" s="308"/>
      <c r="BN52" s="308"/>
      <c r="BO52" s="308"/>
      <c r="BP52" s="308"/>
      <c r="BQ52" s="308"/>
      <c r="BR52" s="308"/>
      <c r="BS52" s="308"/>
      <c r="BT52" s="308"/>
      <c r="BU52" s="308"/>
      <c r="BV52" s="308"/>
      <c r="BW52" s="308"/>
      <c r="BX52" s="308"/>
      <c r="BY52" s="308"/>
      <c r="BZ52" s="308"/>
      <c r="CA52" s="308"/>
      <c r="CB52" s="308"/>
      <c r="CC52" s="308"/>
      <c r="CD52" s="308"/>
      <c r="CE52" s="308"/>
      <c r="CF52" s="308"/>
      <c r="CG52" s="308"/>
      <c r="CH52" s="317"/>
      <c r="CI52" s="303">
        <f t="shared" si="25"/>
        <v>0</v>
      </c>
      <c r="CJ52" s="289"/>
      <c r="CK52" s="289"/>
      <c r="CL52" s="289"/>
      <c r="CM52" s="289"/>
      <c r="CN52" s="289"/>
      <c r="CO52" s="289"/>
      <c r="CP52" s="289"/>
      <c r="CQ52" s="289"/>
      <c r="CR52" s="289"/>
      <c r="CS52" s="289"/>
      <c r="CT52" s="289"/>
      <c r="CU52" s="289"/>
      <c r="CV52" s="289"/>
      <c r="CW52" s="289"/>
      <c r="CX52" s="289"/>
      <c r="CY52" s="289"/>
      <c r="CZ52" s="289"/>
      <c r="DA52" s="289"/>
      <c r="DB52" s="289"/>
      <c r="DC52" s="289"/>
      <c r="DD52" s="289"/>
      <c r="DE52" s="289"/>
      <c r="DF52" s="289"/>
      <c r="DG52" s="289"/>
      <c r="DH52" s="322" t="str">
        <f t="shared" si="14"/>
        <v>0</v>
      </c>
      <c r="DI52" s="326"/>
      <c r="DJ52" s="326"/>
      <c r="DK52" s="326"/>
      <c r="DL52" s="326"/>
      <c r="DM52" s="326"/>
      <c r="DN52" s="326"/>
      <c r="DO52" s="326"/>
      <c r="DP52" s="326"/>
      <c r="DQ52" s="326"/>
      <c r="DR52" s="326"/>
      <c r="DS52" s="326"/>
      <c r="DT52" s="326"/>
      <c r="DU52" s="326"/>
      <c r="DV52" s="326"/>
      <c r="DW52" s="326"/>
      <c r="DX52" s="326"/>
      <c r="DY52" s="326"/>
      <c r="DZ52" s="326"/>
      <c r="EA52" s="326"/>
      <c r="EB52" s="326"/>
      <c r="EC52" s="326"/>
      <c r="ED52" s="326"/>
      <c r="EE52" s="326"/>
      <c r="EF52" s="326"/>
      <c r="EG52" s="337"/>
      <c r="EH52" s="306"/>
      <c r="EI52" s="241">
        <f>+工序盘点数据!AF52</f>
        <v>0</v>
      </c>
      <c r="EJ52" s="241">
        <f t="shared" si="21"/>
        <v>0</v>
      </c>
      <c r="EK52" s="241">
        <f t="shared" si="15"/>
        <v>0</v>
      </c>
      <c r="EL52" s="245" t="e">
        <f t="shared" si="22"/>
        <v>#DIV/0!</v>
      </c>
      <c r="EM52" s="245" t="e">
        <f t="shared" si="23"/>
        <v>#DIV/0!</v>
      </c>
      <c r="EN52" s="245" t="e">
        <f t="shared" si="24"/>
        <v>#DIV/0!</v>
      </c>
      <c r="EO52" s="245" t="e">
        <f t="shared" si="16"/>
        <v>#DIV/0!</v>
      </c>
      <c r="EP52" s="241">
        <f>+工序盘点数据!BH52</f>
        <v>0</v>
      </c>
      <c r="EQ52" s="245" t="e">
        <f t="shared" si="17"/>
        <v>#DIV/0!</v>
      </c>
    </row>
    <row r="53" spans="1:147" s="241" customFormat="1" ht="22.5" customHeight="1">
      <c r="A53" s="400" t="s">
        <v>191</v>
      </c>
      <c r="B53" s="260" t="s">
        <v>118</v>
      </c>
      <c r="C53" s="257">
        <f t="shared" si="6"/>
        <v>0</v>
      </c>
      <c r="D53" s="262"/>
      <c r="E53" s="262"/>
      <c r="F53" s="262"/>
      <c r="G53" s="262"/>
      <c r="H53" s="259">
        <f t="shared" si="18"/>
        <v>0</v>
      </c>
      <c r="I53" s="272"/>
      <c r="J53" s="262"/>
      <c r="K53" s="259">
        <f t="shared" si="7"/>
        <v>0</v>
      </c>
      <c r="L53" s="259">
        <f t="shared" si="19"/>
        <v>0</v>
      </c>
      <c r="M53" s="269"/>
      <c r="N53" s="269"/>
      <c r="O53" s="269"/>
      <c r="P53" s="269"/>
      <c r="Q53" s="269"/>
      <c r="R53" s="269"/>
      <c r="S53" s="269"/>
      <c r="T53" s="269"/>
      <c r="U53" s="269"/>
      <c r="V53" s="259">
        <f t="shared" si="8"/>
        <v>0</v>
      </c>
      <c r="W53" s="269"/>
      <c r="X53" s="269"/>
      <c r="Y53" s="269"/>
      <c r="Z53" s="269"/>
      <c r="AA53" s="269"/>
      <c r="AB53" s="269"/>
      <c r="AC53" s="269"/>
      <c r="AD53" s="269"/>
      <c r="AE53" s="269"/>
      <c r="AF53" s="269"/>
      <c r="AG53" s="269"/>
      <c r="AH53" s="269"/>
      <c r="AI53" s="269"/>
      <c r="AJ53" s="269"/>
      <c r="AK53" s="269"/>
      <c r="AL53" s="269"/>
      <c r="AM53" s="269"/>
      <c r="AN53" s="269"/>
      <c r="AO53" s="269"/>
      <c r="AP53" s="259">
        <f t="shared" si="9"/>
        <v>0</v>
      </c>
      <c r="AQ53" s="271"/>
      <c r="AR53" s="269"/>
      <c r="AS53" s="259">
        <f t="shared" si="10"/>
        <v>0</v>
      </c>
      <c r="AT53" s="271"/>
      <c r="AU53" s="271"/>
      <c r="AV53" s="278"/>
      <c r="AW53" s="272"/>
      <c r="AX53" s="287">
        <f t="shared" si="11"/>
        <v>0</v>
      </c>
      <c r="AY53" s="271"/>
      <c r="AZ53" s="271"/>
      <c r="BA53" s="271"/>
      <c r="BB53" s="271"/>
      <c r="BC53" s="271"/>
      <c r="BD53" s="271"/>
      <c r="BE53" s="271"/>
      <c r="BF53" s="271"/>
      <c r="BG53" s="305"/>
      <c r="BH53" s="306"/>
      <c r="BI53" s="290"/>
      <c r="BJ53" s="303">
        <f t="shared" si="20"/>
        <v>0</v>
      </c>
      <c r="BK53" s="311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18"/>
      <c r="CI53" s="303">
        <f t="shared" si="25"/>
        <v>0</v>
      </c>
      <c r="CJ53" s="261"/>
      <c r="CK53" s="261"/>
      <c r="CL53" s="261"/>
      <c r="CM53" s="261"/>
      <c r="CN53" s="261"/>
      <c r="CO53" s="261"/>
      <c r="CP53" s="261"/>
      <c r="CQ53" s="261"/>
      <c r="CR53" s="261"/>
      <c r="CS53" s="261"/>
      <c r="CT53" s="261"/>
      <c r="CU53" s="261"/>
      <c r="CV53" s="261"/>
      <c r="CW53" s="261"/>
      <c r="CX53" s="261"/>
      <c r="CY53" s="261"/>
      <c r="CZ53" s="261"/>
      <c r="DA53" s="261"/>
      <c r="DB53" s="261"/>
      <c r="DC53" s="261"/>
      <c r="DD53" s="261"/>
      <c r="DE53" s="261"/>
      <c r="DF53" s="261"/>
      <c r="DG53" s="261"/>
      <c r="DH53" s="322" t="str">
        <f t="shared" si="14"/>
        <v>0</v>
      </c>
      <c r="DI53" s="325"/>
      <c r="DJ53" s="325"/>
      <c r="DK53" s="325"/>
      <c r="DL53" s="325"/>
      <c r="DM53" s="325"/>
      <c r="DN53" s="325"/>
      <c r="DO53" s="325"/>
      <c r="DP53" s="325"/>
      <c r="DQ53" s="325"/>
      <c r="DR53" s="325"/>
      <c r="DS53" s="325"/>
      <c r="DT53" s="325"/>
      <c r="DU53" s="325"/>
      <c r="DV53" s="325"/>
      <c r="DW53" s="325"/>
      <c r="DX53" s="325"/>
      <c r="DY53" s="325"/>
      <c r="DZ53" s="325"/>
      <c r="EA53" s="325"/>
      <c r="EB53" s="325"/>
      <c r="EC53" s="325"/>
      <c r="ED53" s="325"/>
      <c r="EE53" s="325"/>
      <c r="EF53" s="325"/>
      <c r="EG53" s="337"/>
      <c r="EH53" s="306"/>
      <c r="EI53" s="241">
        <f>+工序盘点数据!AF53</f>
        <v>0</v>
      </c>
      <c r="EJ53" s="241">
        <f t="shared" si="21"/>
        <v>0</v>
      </c>
      <c r="EK53" s="241">
        <f t="shared" si="15"/>
        <v>0</v>
      </c>
      <c r="EL53" s="245" t="e">
        <f t="shared" si="22"/>
        <v>#DIV/0!</v>
      </c>
      <c r="EM53" s="245" t="e">
        <f t="shared" si="23"/>
        <v>#DIV/0!</v>
      </c>
      <c r="EN53" s="245" t="e">
        <f t="shared" si="24"/>
        <v>#DIV/0!</v>
      </c>
      <c r="EO53" s="245" t="e">
        <f t="shared" si="16"/>
        <v>#DIV/0!</v>
      </c>
      <c r="EP53" s="241">
        <f>+工序盘点数据!BH53</f>
        <v>0</v>
      </c>
      <c r="EQ53" s="245" t="e">
        <f t="shared" si="17"/>
        <v>#DIV/0!</v>
      </c>
    </row>
    <row r="54" spans="1:147" s="241" customFormat="1" ht="22.5" customHeight="1">
      <c r="A54" s="400"/>
      <c r="B54" s="260" t="s">
        <v>119</v>
      </c>
      <c r="C54" s="257">
        <f t="shared" si="6"/>
        <v>0</v>
      </c>
      <c r="D54" s="261"/>
      <c r="E54" s="261"/>
      <c r="F54" s="261"/>
      <c r="G54" s="261"/>
      <c r="H54" s="259">
        <f t="shared" si="18"/>
        <v>0</v>
      </c>
      <c r="I54" s="272"/>
      <c r="J54" s="262"/>
      <c r="K54" s="259">
        <f t="shared" si="7"/>
        <v>0</v>
      </c>
      <c r="L54" s="259">
        <f t="shared" si="19"/>
        <v>0</v>
      </c>
      <c r="M54" s="269"/>
      <c r="N54" s="269"/>
      <c r="O54" s="269"/>
      <c r="P54" s="269"/>
      <c r="Q54" s="269"/>
      <c r="R54" s="269"/>
      <c r="S54" s="269"/>
      <c r="T54" s="269"/>
      <c r="U54" s="269"/>
      <c r="V54" s="259">
        <f t="shared" si="8"/>
        <v>0</v>
      </c>
      <c r="W54" s="269"/>
      <c r="X54" s="269"/>
      <c r="Y54" s="269"/>
      <c r="Z54" s="269"/>
      <c r="AA54" s="269"/>
      <c r="AB54" s="269"/>
      <c r="AC54" s="269"/>
      <c r="AD54" s="269"/>
      <c r="AE54" s="269"/>
      <c r="AF54" s="269"/>
      <c r="AG54" s="269"/>
      <c r="AH54" s="269"/>
      <c r="AI54" s="269"/>
      <c r="AJ54" s="269"/>
      <c r="AK54" s="269"/>
      <c r="AL54" s="269"/>
      <c r="AM54" s="269"/>
      <c r="AN54" s="269"/>
      <c r="AO54" s="269"/>
      <c r="AP54" s="259">
        <f t="shared" si="9"/>
        <v>0</v>
      </c>
      <c r="AQ54" s="271"/>
      <c r="AR54" s="269"/>
      <c r="AS54" s="259">
        <f t="shared" si="10"/>
        <v>0</v>
      </c>
      <c r="AT54" s="271"/>
      <c r="AU54" s="271"/>
      <c r="AV54" s="278"/>
      <c r="AW54" s="272"/>
      <c r="AX54" s="287">
        <f t="shared" si="11"/>
        <v>0</v>
      </c>
      <c r="AY54" s="271"/>
      <c r="AZ54" s="271"/>
      <c r="BA54" s="271"/>
      <c r="BB54" s="271"/>
      <c r="BC54" s="271"/>
      <c r="BD54" s="271"/>
      <c r="BE54" s="271"/>
      <c r="BF54" s="271"/>
      <c r="BG54" s="305"/>
      <c r="BH54" s="306"/>
      <c r="BI54" s="290"/>
      <c r="BJ54" s="303">
        <f t="shared" si="20"/>
        <v>0</v>
      </c>
      <c r="BK54" s="310"/>
      <c r="BL54" s="310"/>
      <c r="BM54" s="310"/>
      <c r="BN54" s="310"/>
      <c r="BO54" s="310"/>
      <c r="BP54" s="310"/>
      <c r="BQ54" s="310"/>
      <c r="BR54" s="310"/>
      <c r="BS54" s="310"/>
      <c r="BT54" s="310"/>
      <c r="BU54" s="310"/>
      <c r="BV54" s="310"/>
      <c r="BW54" s="310"/>
      <c r="BX54" s="310"/>
      <c r="BY54" s="310"/>
      <c r="BZ54" s="310"/>
      <c r="CA54" s="310"/>
      <c r="CB54" s="310"/>
      <c r="CC54" s="310"/>
      <c r="CD54" s="310"/>
      <c r="CE54" s="310"/>
      <c r="CF54" s="310"/>
      <c r="CG54" s="310"/>
      <c r="CH54" s="319"/>
      <c r="CI54" s="303">
        <f t="shared" si="25"/>
        <v>0</v>
      </c>
      <c r="CJ54" s="289"/>
      <c r="CK54" s="289"/>
      <c r="CL54" s="289"/>
      <c r="CM54" s="289"/>
      <c r="CN54" s="289"/>
      <c r="CO54" s="289"/>
      <c r="CP54" s="289"/>
      <c r="CQ54" s="289"/>
      <c r="CR54" s="289"/>
      <c r="CS54" s="289"/>
      <c r="CT54" s="289"/>
      <c r="CU54" s="289"/>
      <c r="CV54" s="289"/>
      <c r="CW54" s="289"/>
      <c r="CX54" s="289"/>
      <c r="CY54" s="289"/>
      <c r="CZ54" s="289"/>
      <c r="DA54" s="289"/>
      <c r="DB54" s="289"/>
      <c r="DC54" s="289"/>
      <c r="DD54" s="289"/>
      <c r="DE54" s="289"/>
      <c r="DF54" s="289"/>
      <c r="DG54" s="289"/>
      <c r="DH54" s="322" t="str">
        <f t="shared" si="14"/>
        <v>0</v>
      </c>
      <c r="DI54" s="326"/>
      <c r="DJ54" s="326"/>
      <c r="DK54" s="326"/>
      <c r="DL54" s="326"/>
      <c r="DM54" s="326"/>
      <c r="DN54" s="326"/>
      <c r="DO54" s="326"/>
      <c r="DP54" s="326"/>
      <c r="DQ54" s="326"/>
      <c r="DR54" s="326"/>
      <c r="DS54" s="326"/>
      <c r="DT54" s="326"/>
      <c r="DU54" s="326"/>
      <c r="DV54" s="326"/>
      <c r="DW54" s="326"/>
      <c r="DX54" s="326"/>
      <c r="DY54" s="326"/>
      <c r="DZ54" s="326"/>
      <c r="EA54" s="326"/>
      <c r="EB54" s="326"/>
      <c r="EC54" s="326"/>
      <c r="ED54" s="326"/>
      <c r="EE54" s="326"/>
      <c r="EF54" s="326"/>
      <c r="EG54" s="337"/>
      <c r="EH54" s="306"/>
      <c r="EI54" s="241">
        <f>+工序盘点数据!AF54</f>
        <v>0</v>
      </c>
      <c r="EJ54" s="241">
        <f t="shared" si="21"/>
        <v>0</v>
      </c>
      <c r="EK54" s="241">
        <f t="shared" si="15"/>
        <v>0</v>
      </c>
      <c r="EL54" s="245" t="e">
        <f t="shared" si="22"/>
        <v>#DIV/0!</v>
      </c>
      <c r="EM54" s="245" t="e">
        <f t="shared" si="23"/>
        <v>#DIV/0!</v>
      </c>
      <c r="EN54" s="245" t="e">
        <f t="shared" si="24"/>
        <v>#DIV/0!</v>
      </c>
      <c r="EO54" s="245" t="e">
        <f t="shared" si="16"/>
        <v>#DIV/0!</v>
      </c>
      <c r="EP54" s="241">
        <f>+工序盘点数据!BH54</f>
        <v>0</v>
      </c>
      <c r="EQ54" s="245" t="e">
        <f t="shared" si="17"/>
        <v>#DIV/0!</v>
      </c>
    </row>
    <row r="55" spans="1:147" s="241" customFormat="1" ht="22.5" customHeight="1">
      <c r="A55" s="400" t="s">
        <v>192</v>
      </c>
      <c r="B55" s="260" t="s">
        <v>118</v>
      </c>
      <c r="C55" s="257">
        <f t="shared" si="6"/>
        <v>0</v>
      </c>
      <c r="D55" s="262"/>
      <c r="E55" s="262"/>
      <c r="F55" s="262"/>
      <c r="G55" s="262"/>
      <c r="H55" s="259">
        <f t="shared" si="18"/>
        <v>0</v>
      </c>
      <c r="I55" s="272"/>
      <c r="J55" s="262"/>
      <c r="K55" s="259">
        <f t="shared" si="7"/>
        <v>0</v>
      </c>
      <c r="L55" s="259">
        <f t="shared" si="19"/>
        <v>0</v>
      </c>
      <c r="M55" s="269"/>
      <c r="N55" s="269"/>
      <c r="O55" s="269"/>
      <c r="P55" s="269"/>
      <c r="Q55" s="269"/>
      <c r="R55" s="269"/>
      <c r="S55" s="269"/>
      <c r="T55" s="269"/>
      <c r="U55" s="269"/>
      <c r="V55" s="259">
        <f t="shared" si="8"/>
        <v>0</v>
      </c>
      <c r="W55" s="269"/>
      <c r="X55" s="269"/>
      <c r="Y55" s="269"/>
      <c r="Z55" s="269"/>
      <c r="AA55" s="269"/>
      <c r="AB55" s="269"/>
      <c r="AC55" s="269"/>
      <c r="AD55" s="269"/>
      <c r="AE55" s="269"/>
      <c r="AF55" s="269"/>
      <c r="AG55" s="269"/>
      <c r="AH55" s="269"/>
      <c r="AI55" s="269"/>
      <c r="AJ55" s="269"/>
      <c r="AK55" s="269"/>
      <c r="AL55" s="269"/>
      <c r="AM55" s="269"/>
      <c r="AN55" s="269"/>
      <c r="AO55" s="269"/>
      <c r="AP55" s="259">
        <f t="shared" si="9"/>
        <v>0</v>
      </c>
      <c r="AQ55" s="271"/>
      <c r="AR55" s="269"/>
      <c r="AS55" s="259">
        <f t="shared" si="10"/>
        <v>0</v>
      </c>
      <c r="AT55" s="271"/>
      <c r="AU55" s="271"/>
      <c r="AV55" s="278"/>
      <c r="AW55" s="272"/>
      <c r="AX55" s="287">
        <f t="shared" si="11"/>
        <v>0</v>
      </c>
      <c r="AY55" s="270"/>
      <c r="AZ55" s="270"/>
      <c r="BA55" s="271"/>
      <c r="BB55" s="270"/>
      <c r="BC55" s="270"/>
      <c r="BD55" s="270"/>
      <c r="BE55" s="270"/>
      <c r="BF55" s="271"/>
      <c r="BG55" s="305"/>
      <c r="BH55" s="306"/>
      <c r="BI55" s="290"/>
      <c r="BJ55" s="303">
        <f t="shared" si="20"/>
        <v>0</v>
      </c>
      <c r="BK55" s="308"/>
      <c r="BL55" s="308"/>
      <c r="BM55" s="308"/>
      <c r="BN55" s="308"/>
      <c r="BO55" s="308"/>
      <c r="BP55" s="308"/>
      <c r="BQ55" s="308"/>
      <c r="BR55" s="308"/>
      <c r="BS55" s="308"/>
      <c r="BT55" s="308"/>
      <c r="BU55" s="308"/>
      <c r="BV55" s="308"/>
      <c r="BW55" s="308"/>
      <c r="BX55" s="308"/>
      <c r="BY55" s="308"/>
      <c r="BZ55" s="308"/>
      <c r="CA55" s="308"/>
      <c r="CB55" s="308"/>
      <c r="CC55" s="308"/>
      <c r="CD55" s="308"/>
      <c r="CE55" s="308"/>
      <c r="CF55" s="308"/>
      <c r="CG55" s="308"/>
      <c r="CH55" s="289"/>
      <c r="CI55" s="303">
        <f t="shared" si="25"/>
        <v>0</v>
      </c>
      <c r="CJ55" s="289"/>
      <c r="CK55" s="289"/>
      <c r="CL55" s="289"/>
      <c r="CM55" s="289"/>
      <c r="CN55" s="289"/>
      <c r="CO55" s="289"/>
      <c r="CP55" s="289"/>
      <c r="CQ55" s="289"/>
      <c r="CR55" s="289"/>
      <c r="CS55" s="289"/>
      <c r="CT55" s="289"/>
      <c r="CU55" s="289"/>
      <c r="CV55" s="289"/>
      <c r="CW55" s="289"/>
      <c r="CX55" s="289"/>
      <c r="CY55" s="289"/>
      <c r="CZ55" s="289"/>
      <c r="DA55" s="289"/>
      <c r="DB55" s="289"/>
      <c r="DC55" s="289"/>
      <c r="DD55" s="289"/>
      <c r="DE55" s="289"/>
      <c r="DF55" s="289"/>
      <c r="DG55" s="289"/>
      <c r="DH55" s="322" t="str">
        <f t="shared" si="14"/>
        <v>0</v>
      </c>
      <c r="DI55" s="326"/>
      <c r="DJ55" s="326"/>
      <c r="DK55" s="326"/>
      <c r="DL55" s="326"/>
      <c r="DM55" s="326"/>
      <c r="DN55" s="326"/>
      <c r="DO55" s="326"/>
      <c r="DP55" s="326"/>
      <c r="DQ55" s="326"/>
      <c r="DR55" s="326"/>
      <c r="DS55" s="326"/>
      <c r="DT55" s="326"/>
      <c r="DU55" s="326"/>
      <c r="DV55" s="326"/>
      <c r="DW55" s="326"/>
      <c r="DX55" s="326"/>
      <c r="DY55" s="326"/>
      <c r="DZ55" s="326"/>
      <c r="EA55" s="326"/>
      <c r="EB55" s="326"/>
      <c r="EC55" s="326"/>
      <c r="ED55" s="326"/>
      <c r="EE55" s="326"/>
      <c r="EF55" s="326"/>
      <c r="EG55" s="337"/>
      <c r="EH55" s="306"/>
      <c r="EI55" s="241">
        <f>+工序盘点数据!AF55</f>
        <v>0</v>
      </c>
      <c r="EJ55" s="241">
        <f t="shared" si="21"/>
        <v>0</v>
      </c>
      <c r="EK55" s="241">
        <f t="shared" si="15"/>
        <v>0</v>
      </c>
      <c r="EL55" s="245" t="e">
        <f t="shared" si="22"/>
        <v>#DIV/0!</v>
      </c>
      <c r="EM55" s="245" t="e">
        <f t="shared" si="23"/>
        <v>#DIV/0!</v>
      </c>
      <c r="EN55" s="245" t="e">
        <f t="shared" si="24"/>
        <v>#DIV/0!</v>
      </c>
      <c r="EO55" s="245" t="e">
        <f t="shared" si="16"/>
        <v>#DIV/0!</v>
      </c>
      <c r="EP55" s="241">
        <f>+工序盘点数据!BH55</f>
        <v>0</v>
      </c>
      <c r="EQ55" s="245" t="e">
        <f t="shared" si="17"/>
        <v>#DIV/0!</v>
      </c>
    </row>
    <row r="56" spans="1:147" s="241" customFormat="1" ht="22.5" customHeight="1">
      <c r="A56" s="400"/>
      <c r="B56" s="260" t="s">
        <v>119</v>
      </c>
      <c r="C56" s="257">
        <f t="shared" si="6"/>
        <v>0</v>
      </c>
      <c r="D56" s="261"/>
      <c r="E56" s="261"/>
      <c r="F56" s="261"/>
      <c r="G56" s="261"/>
      <c r="H56" s="259">
        <f t="shared" si="18"/>
        <v>0</v>
      </c>
      <c r="I56" s="272"/>
      <c r="J56" s="262"/>
      <c r="K56" s="259">
        <f t="shared" si="7"/>
        <v>0</v>
      </c>
      <c r="L56" s="259">
        <f t="shared" si="19"/>
        <v>0</v>
      </c>
      <c r="M56" s="269"/>
      <c r="N56" s="269"/>
      <c r="O56" s="269"/>
      <c r="P56" s="269"/>
      <c r="Q56" s="269"/>
      <c r="R56" s="269"/>
      <c r="S56" s="269"/>
      <c r="T56" s="269"/>
      <c r="U56" s="269"/>
      <c r="V56" s="259">
        <f t="shared" si="8"/>
        <v>0</v>
      </c>
      <c r="W56" s="269"/>
      <c r="X56" s="269"/>
      <c r="Y56" s="269"/>
      <c r="Z56" s="269"/>
      <c r="AA56" s="269"/>
      <c r="AB56" s="269"/>
      <c r="AC56" s="269"/>
      <c r="AD56" s="269"/>
      <c r="AE56" s="269"/>
      <c r="AF56" s="269"/>
      <c r="AG56" s="269"/>
      <c r="AH56" s="269"/>
      <c r="AI56" s="269"/>
      <c r="AJ56" s="269"/>
      <c r="AK56" s="269"/>
      <c r="AL56" s="269"/>
      <c r="AM56" s="269"/>
      <c r="AN56" s="269"/>
      <c r="AO56" s="269"/>
      <c r="AP56" s="259">
        <f t="shared" si="9"/>
        <v>0</v>
      </c>
      <c r="AQ56" s="271"/>
      <c r="AR56" s="269"/>
      <c r="AS56" s="259">
        <f t="shared" si="10"/>
        <v>0</v>
      </c>
      <c r="AT56" s="271"/>
      <c r="AU56" s="271"/>
      <c r="AV56" s="278"/>
      <c r="AW56" s="272"/>
      <c r="AX56" s="287">
        <f t="shared" si="11"/>
        <v>0</v>
      </c>
      <c r="AY56" s="271"/>
      <c r="AZ56" s="271"/>
      <c r="BA56" s="271"/>
      <c r="BB56" s="271"/>
      <c r="BC56" s="271"/>
      <c r="BD56" s="271"/>
      <c r="BE56" s="271"/>
      <c r="BF56" s="271"/>
      <c r="BG56" s="305"/>
      <c r="BH56" s="306"/>
      <c r="BI56" s="290"/>
      <c r="BJ56" s="303">
        <f t="shared" si="20"/>
        <v>0</v>
      </c>
      <c r="BK56" s="308"/>
      <c r="BL56" s="308"/>
      <c r="BM56" s="308"/>
      <c r="BN56" s="308"/>
      <c r="BO56" s="308"/>
      <c r="BP56" s="308"/>
      <c r="BQ56" s="308"/>
      <c r="BR56" s="308"/>
      <c r="BS56" s="308"/>
      <c r="BT56" s="308"/>
      <c r="BU56" s="308"/>
      <c r="BV56" s="308"/>
      <c r="BW56" s="308"/>
      <c r="BX56" s="308"/>
      <c r="BY56" s="308"/>
      <c r="BZ56" s="308"/>
      <c r="CA56" s="308"/>
      <c r="CB56" s="308"/>
      <c r="CC56" s="308"/>
      <c r="CD56" s="308"/>
      <c r="CE56" s="308"/>
      <c r="CF56" s="308"/>
      <c r="CG56" s="308"/>
      <c r="CH56" s="289"/>
      <c r="CI56" s="303">
        <f t="shared" si="25"/>
        <v>0</v>
      </c>
      <c r="CJ56" s="289"/>
      <c r="CK56" s="289"/>
      <c r="CL56" s="289"/>
      <c r="CM56" s="289"/>
      <c r="CN56" s="289"/>
      <c r="CO56" s="289"/>
      <c r="CP56" s="289"/>
      <c r="CQ56" s="289"/>
      <c r="CR56" s="289"/>
      <c r="CS56" s="289"/>
      <c r="CT56" s="289"/>
      <c r="CU56" s="289"/>
      <c r="CV56" s="289"/>
      <c r="CW56" s="289"/>
      <c r="CX56" s="289"/>
      <c r="CY56" s="289"/>
      <c r="CZ56" s="289"/>
      <c r="DA56" s="289"/>
      <c r="DB56" s="289"/>
      <c r="DC56" s="289"/>
      <c r="DD56" s="289"/>
      <c r="DE56" s="289"/>
      <c r="DF56" s="289"/>
      <c r="DG56" s="289"/>
      <c r="DH56" s="322" t="str">
        <f t="shared" si="14"/>
        <v>0</v>
      </c>
      <c r="DI56" s="326"/>
      <c r="DJ56" s="326"/>
      <c r="DK56" s="326"/>
      <c r="DL56" s="326"/>
      <c r="DM56" s="326"/>
      <c r="DN56" s="326"/>
      <c r="DO56" s="326"/>
      <c r="DP56" s="326"/>
      <c r="DQ56" s="326"/>
      <c r="DR56" s="326"/>
      <c r="DS56" s="326"/>
      <c r="DT56" s="326"/>
      <c r="DU56" s="326"/>
      <c r="DV56" s="326"/>
      <c r="DW56" s="326"/>
      <c r="DX56" s="326"/>
      <c r="DY56" s="326"/>
      <c r="DZ56" s="326"/>
      <c r="EA56" s="326"/>
      <c r="EB56" s="326"/>
      <c r="EC56" s="326"/>
      <c r="ED56" s="326"/>
      <c r="EE56" s="326"/>
      <c r="EF56" s="326"/>
      <c r="EG56" s="337"/>
      <c r="EH56" s="306"/>
      <c r="EI56" s="241">
        <f>+工序盘点数据!AF56</f>
        <v>0</v>
      </c>
      <c r="EJ56" s="241">
        <f t="shared" si="21"/>
        <v>0</v>
      </c>
      <c r="EK56" s="241">
        <f t="shared" si="15"/>
        <v>0</v>
      </c>
      <c r="EL56" s="245" t="e">
        <f t="shared" si="22"/>
        <v>#DIV/0!</v>
      </c>
      <c r="EM56" s="245" t="e">
        <f t="shared" si="23"/>
        <v>#DIV/0!</v>
      </c>
      <c r="EN56" s="245" t="e">
        <f t="shared" si="24"/>
        <v>#DIV/0!</v>
      </c>
      <c r="EO56" s="245" t="e">
        <f t="shared" si="16"/>
        <v>#DIV/0!</v>
      </c>
      <c r="EP56" s="241">
        <f>+工序盘点数据!BH56</f>
        <v>0</v>
      </c>
      <c r="EQ56" s="245" t="e">
        <f t="shared" si="17"/>
        <v>#DIV/0!</v>
      </c>
    </row>
    <row r="57" spans="1:147" s="241" customFormat="1" ht="22.5" customHeight="1">
      <c r="A57" s="400" t="s">
        <v>193</v>
      </c>
      <c r="B57" s="260" t="s">
        <v>118</v>
      </c>
      <c r="C57" s="257">
        <f t="shared" si="6"/>
        <v>0</v>
      </c>
      <c r="D57" s="262"/>
      <c r="E57" s="262"/>
      <c r="F57" s="262"/>
      <c r="G57" s="262"/>
      <c r="H57" s="259">
        <f t="shared" si="18"/>
        <v>0</v>
      </c>
      <c r="I57" s="272"/>
      <c r="J57" s="262"/>
      <c r="K57" s="259">
        <f t="shared" si="7"/>
        <v>0</v>
      </c>
      <c r="L57" s="259">
        <f t="shared" si="19"/>
        <v>0</v>
      </c>
      <c r="M57" s="269"/>
      <c r="N57" s="269"/>
      <c r="O57" s="269"/>
      <c r="P57" s="269"/>
      <c r="Q57" s="269"/>
      <c r="R57" s="269"/>
      <c r="S57" s="269"/>
      <c r="T57" s="269"/>
      <c r="U57" s="269"/>
      <c r="V57" s="259">
        <f t="shared" si="8"/>
        <v>0</v>
      </c>
      <c r="W57" s="269"/>
      <c r="X57" s="269"/>
      <c r="Y57" s="269"/>
      <c r="Z57" s="269"/>
      <c r="AA57" s="269"/>
      <c r="AB57" s="269"/>
      <c r="AC57" s="269"/>
      <c r="AD57" s="269"/>
      <c r="AE57" s="269"/>
      <c r="AF57" s="269"/>
      <c r="AG57" s="269"/>
      <c r="AH57" s="269"/>
      <c r="AI57" s="269"/>
      <c r="AJ57" s="269"/>
      <c r="AK57" s="269"/>
      <c r="AL57" s="269"/>
      <c r="AM57" s="269"/>
      <c r="AN57" s="269"/>
      <c r="AO57" s="269"/>
      <c r="AP57" s="259">
        <f t="shared" si="9"/>
        <v>0</v>
      </c>
      <c r="AQ57" s="271"/>
      <c r="AR57" s="269"/>
      <c r="AS57" s="259">
        <f t="shared" si="10"/>
        <v>0</v>
      </c>
      <c r="AT57" s="271"/>
      <c r="AU57" s="271"/>
      <c r="AV57" s="278"/>
      <c r="AW57" s="272"/>
      <c r="AX57" s="287">
        <f t="shared" si="11"/>
        <v>0</v>
      </c>
      <c r="AY57" s="271"/>
      <c r="AZ57" s="271"/>
      <c r="BA57" s="271"/>
      <c r="BB57" s="271"/>
      <c r="BC57" s="271"/>
      <c r="BD57" s="271"/>
      <c r="BE57" s="271"/>
      <c r="BF57" s="271"/>
      <c r="BG57" s="305"/>
      <c r="BH57" s="306"/>
      <c r="BI57" s="290"/>
      <c r="BJ57" s="303">
        <f t="shared" si="20"/>
        <v>0</v>
      </c>
      <c r="BK57" s="308"/>
      <c r="BL57" s="308"/>
      <c r="BM57" s="308"/>
      <c r="BN57" s="308"/>
      <c r="BO57" s="308"/>
      <c r="BP57" s="308"/>
      <c r="BQ57" s="308"/>
      <c r="BR57" s="308"/>
      <c r="BS57" s="308"/>
      <c r="BT57" s="308"/>
      <c r="BU57" s="308"/>
      <c r="BV57" s="308"/>
      <c r="BW57" s="308"/>
      <c r="BX57" s="308"/>
      <c r="BY57" s="308"/>
      <c r="BZ57" s="308"/>
      <c r="CA57" s="308"/>
      <c r="CB57" s="308"/>
      <c r="CC57" s="308"/>
      <c r="CD57" s="308"/>
      <c r="CE57" s="308"/>
      <c r="CF57" s="308"/>
      <c r="CG57" s="308"/>
      <c r="CH57" s="289"/>
      <c r="CI57" s="303">
        <f t="shared" si="25"/>
        <v>0</v>
      </c>
      <c r="CJ57" s="289"/>
      <c r="CK57" s="289"/>
      <c r="CL57" s="289"/>
      <c r="CM57" s="289"/>
      <c r="CN57" s="289"/>
      <c r="CO57" s="289"/>
      <c r="CP57" s="289"/>
      <c r="CQ57" s="289"/>
      <c r="CR57" s="289"/>
      <c r="CS57" s="289"/>
      <c r="CT57" s="289"/>
      <c r="CU57" s="289"/>
      <c r="CV57" s="289"/>
      <c r="CW57" s="289"/>
      <c r="CX57" s="289"/>
      <c r="CY57" s="289"/>
      <c r="CZ57" s="289"/>
      <c r="DA57" s="289"/>
      <c r="DB57" s="289"/>
      <c r="DC57" s="289"/>
      <c r="DD57" s="289"/>
      <c r="DE57" s="289"/>
      <c r="DF57" s="289"/>
      <c r="DG57" s="289"/>
      <c r="DH57" s="322" t="str">
        <f t="shared" si="14"/>
        <v>0</v>
      </c>
      <c r="DI57" s="326"/>
      <c r="DJ57" s="326"/>
      <c r="DK57" s="326"/>
      <c r="DL57" s="326"/>
      <c r="DM57" s="326"/>
      <c r="DN57" s="326"/>
      <c r="DO57" s="326"/>
      <c r="DP57" s="326"/>
      <c r="DQ57" s="326"/>
      <c r="DR57" s="326"/>
      <c r="DS57" s="326"/>
      <c r="DT57" s="326"/>
      <c r="DU57" s="326"/>
      <c r="DV57" s="326"/>
      <c r="DW57" s="326"/>
      <c r="DX57" s="326"/>
      <c r="DY57" s="326"/>
      <c r="DZ57" s="326"/>
      <c r="EA57" s="326"/>
      <c r="EB57" s="326"/>
      <c r="EC57" s="326"/>
      <c r="ED57" s="326"/>
      <c r="EE57" s="326"/>
      <c r="EF57" s="326"/>
      <c r="EG57" s="337"/>
      <c r="EH57" s="306"/>
      <c r="EI57" s="241">
        <f>+工序盘点数据!AF57</f>
        <v>0</v>
      </c>
      <c r="EJ57" s="241">
        <f t="shared" si="21"/>
        <v>0</v>
      </c>
      <c r="EK57" s="241">
        <f t="shared" si="15"/>
        <v>0</v>
      </c>
      <c r="EL57" s="245" t="e">
        <f t="shared" si="22"/>
        <v>#DIV/0!</v>
      </c>
      <c r="EM57" s="245" t="e">
        <f t="shared" si="23"/>
        <v>#DIV/0!</v>
      </c>
      <c r="EN57" s="245" t="e">
        <f t="shared" si="24"/>
        <v>#DIV/0!</v>
      </c>
      <c r="EO57" s="245" t="e">
        <f t="shared" si="16"/>
        <v>#DIV/0!</v>
      </c>
      <c r="EP57" s="241">
        <f>+工序盘点数据!BH57</f>
        <v>0</v>
      </c>
      <c r="EQ57" s="245" t="e">
        <f t="shared" si="17"/>
        <v>#DIV/0!</v>
      </c>
    </row>
    <row r="58" spans="1:147" s="241" customFormat="1" ht="22.5" customHeight="1">
      <c r="A58" s="400"/>
      <c r="B58" s="260" t="s">
        <v>119</v>
      </c>
      <c r="C58" s="257">
        <f t="shared" si="6"/>
        <v>0</v>
      </c>
      <c r="D58" s="261"/>
      <c r="E58" s="261"/>
      <c r="F58" s="261"/>
      <c r="G58" s="261"/>
      <c r="H58" s="259">
        <f t="shared" si="18"/>
        <v>0</v>
      </c>
      <c r="I58" s="272"/>
      <c r="J58" s="262"/>
      <c r="K58" s="259">
        <f t="shared" si="7"/>
        <v>0</v>
      </c>
      <c r="L58" s="259">
        <f t="shared" si="19"/>
        <v>0</v>
      </c>
      <c r="M58" s="269"/>
      <c r="N58" s="269"/>
      <c r="O58" s="269"/>
      <c r="P58" s="269"/>
      <c r="Q58" s="269"/>
      <c r="R58" s="269"/>
      <c r="S58" s="269"/>
      <c r="T58" s="269"/>
      <c r="U58" s="269"/>
      <c r="V58" s="259">
        <f t="shared" si="8"/>
        <v>0</v>
      </c>
      <c r="W58" s="269"/>
      <c r="X58" s="269"/>
      <c r="Y58" s="269"/>
      <c r="Z58" s="269"/>
      <c r="AA58" s="269"/>
      <c r="AB58" s="269"/>
      <c r="AC58" s="269"/>
      <c r="AD58" s="269"/>
      <c r="AE58" s="269"/>
      <c r="AF58" s="269"/>
      <c r="AG58" s="269"/>
      <c r="AH58" s="269"/>
      <c r="AI58" s="269"/>
      <c r="AJ58" s="269"/>
      <c r="AK58" s="269"/>
      <c r="AL58" s="269"/>
      <c r="AM58" s="269"/>
      <c r="AN58" s="269"/>
      <c r="AO58" s="269"/>
      <c r="AP58" s="259">
        <f t="shared" si="9"/>
        <v>0</v>
      </c>
      <c r="AQ58" s="271"/>
      <c r="AR58" s="269"/>
      <c r="AS58" s="259">
        <f t="shared" si="10"/>
        <v>0</v>
      </c>
      <c r="AT58" s="271"/>
      <c r="AU58" s="271"/>
      <c r="AV58" s="278"/>
      <c r="AW58" s="272"/>
      <c r="AX58" s="287">
        <f t="shared" si="11"/>
        <v>0</v>
      </c>
      <c r="AY58" s="271"/>
      <c r="AZ58" s="271"/>
      <c r="BA58" s="271"/>
      <c r="BB58" s="271"/>
      <c r="BC58" s="271"/>
      <c r="BD58" s="271"/>
      <c r="BE58" s="271"/>
      <c r="BF58" s="271"/>
      <c r="BG58" s="305"/>
      <c r="BH58" s="306"/>
      <c r="BI58" s="290"/>
      <c r="BJ58" s="303">
        <f t="shared" si="20"/>
        <v>0</v>
      </c>
      <c r="BK58" s="310"/>
      <c r="BL58" s="308"/>
      <c r="BM58" s="308"/>
      <c r="BN58" s="308"/>
      <c r="BO58" s="308"/>
      <c r="BP58" s="308"/>
      <c r="BQ58" s="308"/>
      <c r="BR58" s="308"/>
      <c r="BS58" s="308"/>
      <c r="BT58" s="308"/>
      <c r="BU58" s="308"/>
      <c r="BV58" s="308"/>
      <c r="BW58" s="308"/>
      <c r="BX58" s="308"/>
      <c r="BY58" s="308"/>
      <c r="BZ58" s="308"/>
      <c r="CA58" s="308"/>
      <c r="CB58" s="308"/>
      <c r="CC58" s="308"/>
      <c r="CD58" s="308"/>
      <c r="CE58" s="308"/>
      <c r="CF58" s="308"/>
      <c r="CG58" s="308"/>
      <c r="CH58" s="317"/>
      <c r="CI58" s="303">
        <f t="shared" si="25"/>
        <v>0</v>
      </c>
      <c r="CJ58" s="289"/>
      <c r="CK58" s="289"/>
      <c r="CL58" s="289"/>
      <c r="CM58" s="289"/>
      <c r="CN58" s="289"/>
      <c r="CO58" s="289"/>
      <c r="CP58" s="289"/>
      <c r="CQ58" s="289"/>
      <c r="CR58" s="289"/>
      <c r="CS58" s="289"/>
      <c r="CT58" s="289"/>
      <c r="CU58" s="289"/>
      <c r="CV58" s="289"/>
      <c r="CW58" s="289"/>
      <c r="CX58" s="289"/>
      <c r="CY58" s="289"/>
      <c r="CZ58" s="289"/>
      <c r="DA58" s="289"/>
      <c r="DB58" s="289"/>
      <c r="DC58" s="289"/>
      <c r="DD58" s="289"/>
      <c r="DE58" s="289"/>
      <c r="DF58" s="289"/>
      <c r="DG58" s="289"/>
      <c r="DH58" s="322" t="str">
        <f t="shared" si="14"/>
        <v>0</v>
      </c>
      <c r="DI58" s="326"/>
      <c r="DJ58" s="326"/>
      <c r="DK58" s="326"/>
      <c r="DL58" s="326"/>
      <c r="DM58" s="326"/>
      <c r="DN58" s="326"/>
      <c r="DO58" s="326"/>
      <c r="DP58" s="326"/>
      <c r="DQ58" s="326"/>
      <c r="DR58" s="326"/>
      <c r="DS58" s="326"/>
      <c r="DT58" s="326"/>
      <c r="DU58" s="326"/>
      <c r="DV58" s="326"/>
      <c r="DW58" s="326"/>
      <c r="DX58" s="326"/>
      <c r="DY58" s="326"/>
      <c r="DZ58" s="326"/>
      <c r="EA58" s="326"/>
      <c r="EB58" s="326"/>
      <c r="EC58" s="326"/>
      <c r="ED58" s="326"/>
      <c r="EE58" s="326"/>
      <c r="EF58" s="326"/>
      <c r="EG58" s="337"/>
      <c r="EH58" s="306"/>
      <c r="EI58" s="241">
        <f>+工序盘点数据!AF58</f>
        <v>0</v>
      </c>
      <c r="EJ58" s="241">
        <f t="shared" si="21"/>
        <v>0</v>
      </c>
      <c r="EK58" s="241">
        <f t="shared" si="15"/>
        <v>0</v>
      </c>
      <c r="EL58" s="245" t="e">
        <f t="shared" si="22"/>
        <v>#DIV/0!</v>
      </c>
      <c r="EM58" s="245" t="e">
        <f t="shared" si="23"/>
        <v>#DIV/0!</v>
      </c>
      <c r="EN58" s="245" t="e">
        <f t="shared" si="24"/>
        <v>#DIV/0!</v>
      </c>
      <c r="EO58" s="245" t="e">
        <f t="shared" si="16"/>
        <v>#DIV/0!</v>
      </c>
      <c r="EP58" s="241">
        <f>+工序盘点数据!BH58</f>
        <v>0</v>
      </c>
      <c r="EQ58" s="245" t="e">
        <f t="shared" si="17"/>
        <v>#DIV/0!</v>
      </c>
    </row>
    <row r="59" spans="1:147" s="241" customFormat="1" ht="22.5" customHeight="1">
      <c r="A59" s="400" t="s">
        <v>194</v>
      </c>
      <c r="B59" s="260" t="s">
        <v>118</v>
      </c>
      <c r="C59" s="257">
        <f t="shared" si="6"/>
        <v>0</v>
      </c>
      <c r="D59" s="262"/>
      <c r="E59" s="262"/>
      <c r="F59" s="262"/>
      <c r="G59" s="262"/>
      <c r="H59" s="259">
        <f t="shared" si="18"/>
        <v>0</v>
      </c>
      <c r="I59" s="272"/>
      <c r="J59" s="262"/>
      <c r="K59" s="259">
        <f t="shared" si="7"/>
        <v>0</v>
      </c>
      <c r="L59" s="259">
        <f t="shared" si="19"/>
        <v>0</v>
      </c>
      <c r="M59" s="269"/>
      <c r="N59" s="269"/>
      <c r="O59" s="269"/>
      <c r="P59" s="269"/>
      <c r="Q59" s="269"/>
      <c r="R59" s="269"/>
      <c r="S59" s="269"/>
      <c r="T59" s="269"/>
      <c r="U59" s="269"/>
      <c r="V59" s="259">
        <f t="shared" si="8"/>
        <v>0</v>
      </c>
      <c r="W59" s="269"/>
      <c r="X59" s="269"/>
      <c r="Y59" s="269"/>
      <c r="Z59" s="269"/>
      <c r="AA59" s="269"/>
      <c r="AB59" s="269"/>
      <c r="AC59" s="269"/>
      <c r="AD59" s="269"/>
      <c r="AE59" s="269"/>
      <c r="AF59" s="269"/>
      <c r="AG59" s="269"/>
      <c r="AH59" s="269"/>
      <c r="AI59" s="269"/>
      <c r="AJ59" s="269"/>
      <c r="AK59" s="269"/>
      <c r="AL59" s="269"/>
      <c r="AM59" s="269"/>
      <c r="AN59" s="269"/>
      <c r="AO59" s="269"/>
      <c r="AP59" s="259">
        <f t="shared" si="9"/>
        <v>0</v>
      </c>
      <c r="AQ59" s="271"/>
      <c r="AR59" s="269"/>
      <c r="AS59" s="259">
        <f t="shared" si="10"/>
        <v>0</v>
      </c>
      <c r="AT59" s="271"/>
      <c r="AU59" s="271"/>
      <c r="AV59" s="278"/>
      <c r="AW59" s="272"/>
      <c r="AX59" s="287">
        <f t="shared" si="11"/>
        <v>0</v>
      </c>
      <c r="AY59" s="271"/>
      <c r="AZ59" s="271"/>
      <c r="BA59" s="271"/>
      <c r="BB59" s="271"/>
      <c r="BC59" s="271"/>
      <c r="BD59" s="271"/>
      <c r="BE59" s="271"/>
      <c r="BF59" s="271"/>
      <c r="BG59" s="305"/>
      <c r="BH59" s="306"/>
      <c r="BI59" s="290"/>
      <c r="BJ59" s="303">
        <f t="shared" si="20"/>
        <v>0</v>
      </c>
      <c r="BK59" s="308"/>
      <c r="BL59" s="308"/>
      <c r="BM59" s="308"/>
      <c r="BN59" s="308"/>
      <c r="BO59" s="308"/>
      <c r="BP59" s="308"/>
      <c r="BQ59" s="308"/>
      <c r="BR59" s="308"/>
      <c r="BS59" s="308"/>
      <c r="BT59" s="308"/>
      <c r="BU59" s="308"/>
      <c r="BV59" s="308"/>
      <c r="BW59" s="308"/>
      <c r="BX59" s="308"/>
      <c r="BY59" s="308"/>
      <c r="BZ59" s="308"/>
      <c r="CA59" s="308"/>
      <c r="CB59" s="308"/>
      <c r="CC59" s="308"/>
      <c r="CD59" s="308"/>
      <c r="CE59" s="308"/>
      <c r="CF59" s="308"/>
      <c r="CG59" s="308"/>
      <c r="CH59" s="289"/>
      <c r="CI59" s="303">
        <f t="shared" si="25"/>
        <v>0</v>
      </c>
      <c r="CJ59" s="289"/>
      <c r="CK59" s="289"/>
      <c r="CL59" s="289"/>
      <c r="CM59" s="289"/>
      <c r="CN59" s="289"/>
      <c r="CO59" s="289"/>
      <c r="CP59" s="289"/>
      <c r="CQ59" s="289"/>
      <c r="CR59" s="289"/>
      <c r="CS59" s="289"/>
      <c r="CT59" s="289"/>
      <c r="CU59" s="289"/>
      <c r="CV59" s="289"/>
      <c r="CW59" s="289"/>
      <c r="CX59" s="289"/>
      <c r="CY59" s="289"/>
      <c r="CZ59" s="289"/>
      <c r="DA59" s="289"/>
      <c r="DB59" s="289"/>
      <c r="DC59" s="289"/>
      <c r="DD59" s="289"/>
      <c r="DE59" s="289"/>
      <c r="DF59" s="289"/>
      <c r="DG59" s="289"/>
      <c r="DH59" s="322" t="str">
        <f t="shared" si="14"/>
        <v>0</v>
      </c>
      <c r="DI59" s="326"/>
      <c r="DJ59" s="326"/>
      <c r="DK59" s="326"/>
      <c r="DL59" s="326"/>
      <c r="DM59" s="326"/>
      <c r="DN59" s="326"/>
      <c r="DO59" s="326"/>
      <c r="DP59" s="326"/>
      <c r="DQ59" s="326"/>
      <c r="DR59" s="326"/>
      <c r="DS59" s="326"/>
      <c r="DT59" s="326"/>
      <c r="DU59" s="326"/>
      <c r="DV59" s="326"/>
      <c r="DW59" s="326"/>
      <c r="DX59" s="326"/>
      <c r="DY59" s="326"/>
      <c r="DZ59" s="326"/>
      <c r="EA59" s="326"/>
      <c r="EB59" s="326"/>
      <c r="EC59" s="326"/>
      <c r="ED59" s="326"/>
      <c r="EE59" s="326"/>
      <c r="EF59" s="326"/>
      <c r="EG59" s="337"/>
      <c r="EH59" s="306"/>
      <c r="EI59" s="241">
        <f>+工序盘点数据!AF59</f>
        <v>0</v>
      </c>
      <c r="EJ59" s="241">
        <f t="shared" si="21"/>
        <v>0</v>
      </c>
      <c r="EK59" s="241">
        <f t="shared" si="15"/>
        <v>0</v>
      </c>
      <c r="EL59" s="245" t="e">
        <f t="shared" si="22"/>
        <v>#DIV/0!</v>
      </c>
      <c r="EM59" s="245" t="e">
        <f t="shared" si="23"/>
        <v>#DIV/0!</v>
      </c>
      <c r="EN59" s="245" t="e">
        <f t="shared" si="24"/>
        <v>#DIV/0!</v>
      </c>
      <c r="EO59" s="245" t="e">
        <f t="shared" si="16"/>
        <v>#DIV/0!</v>
      </c>
      <c r="EP59" s="241">
        <f>+工序盘点数据!BH59</f>
        <v>0</v>
      </c>
      <c r="EQ59" s="245" t="e">
        <f t="shared" si="17"/>
        <v>#DIV/0!</v>
      </c>
    </row>
    <row r="60" spans="1:147" s="241" customFormat="1" ht="22.5" customHeight="1">
      <c r="A60" s="400"/>
      <c r="B60" s="260" t="s">
        <v>119</v>
      </c>
      <c r="C60" s="257">
        <f t="shared" si="6"/>
        <v>0</v>
      </c>
      <c r="D60" s="261"/>
      <c r="E60" s="261"/>
      <c r="F60" s="261"/>
      <c r="G60" s="261"/>
      <c r="H60" s="259">
        <f t="shared" si="18"/>
        <v>0</v>
      </c>
      <c r="I60" s="272"/>
      <c r="J60" s="262"/>
      <c r="K60" s="259">
        <f t="shared" si="7"/>
        <v>0</v>
      </c>
      <c r="L60" s="259">
        <f t="shared" si="19"/>
        <v>0</v>
      </c>
      <c r="M60" s="269"/>
      <c r="N60" s="269"/>
      <c r="O60" s="269"/>
      <c r="P60" s="269"/>
      <c r="Q60" s="269"/>
      <c r="R60" s="269"/>
      <c r="S60" s="269"/>
      <c r="T60" s="269"/>
      <c r="U60" s="269"/>
      <c r="V60" s="259">
        <f t="shared" si="8"/>
        <v>0</v>
      </c>
      <c r="W60" s="269"/>
      <c r="X60" s="269"/>
      <c r="Y60" s="269"/>
      <c r="Z60" s="269"/>
      <c r="AA60" s="269"/>
      <c r="AB60" s="269"/>
      <c r="AC60" s="269"/>
      <c r="AD60" s="269"/>
      <c r="AE60" s="269"/>
      <c r="AF60" s="269"/>
      <c r="AG60" s="269"/>
      <c r="AH60" s="269"/>
      <c r="AI60" s="269"/>
      <c r="AJ60" s="269"/>
      <c r="AK60" s="269"/>
      <c r="AL60" s="269"/>
      <c r="AM60" s="269"/>
      <c r="AN60" s="269"/>
      <c r="AO60" s="269"/>
      <c r="AP60" s="259">
        <f t="shared" si="9"/>
        <v>0</v>
      </c>
      <c r="AQ60" s="271"/>
      <c r="AR60" s="269"/>
      <c r="AS60" s="259">
        <f t="shared" si="10"/>
        <v>0</v>
      </c>
      <c r="AT60" s="271"/>
      <c r="AU60" s="271"/>
      <c r="AV60" s="278"/>
      <c r="AW60" s="272"/>
      <c r="AX60" s="287">
        <f t="shared" si="11"/>
        <v>0</v>
      </c>
      <c r="AY60" s="271"/>
      <c r="AZ60" s="271"/>
      <c r="BA60" s="271"/>
      <c r="BB60" s="271"/>
      <c r="BC60" s="271"/>
      <c r="BD60" s="271"/>
      <c r="BE60" s="271"/>
      <c r="BF60" s="271"/>
      <c r="BG60" s="305"/>
      <c r="BH60" s="306"/>
      <c r="BI60" s="290"/>
      <c r="BJ60" s="303">
        <f t="shared" si="20"/>
        <v>0</v>
      </c>
      <c r="BK60" s="308"/>
      <c r="BL60" s="308"/>
      <c r="BM60" s="308"/>
      <c r="BN60" s="308"/>
      <c r="BO60" s="308"/>
      <c r="BP60" s="308"/>
      <c r="BQ60" s="308"/>
      <c r="BR60" s="308"/>
      <c r="BS60" s="308"/>
      <c r="BT60" s="308"/>
      <c r="BU60" s="308"/>
      <c r="BV60" s="308"/>
      <c r="BW60" s="308"/>
      <c r="BX60" s="308"/>
      <c r="BY60" s="308"/>
      <c r="BZ60" s="308"/>
      <c r="CA60" s="308"/>
      <c r="CB60" s="308"/>
      <c r="CC60" s="308"/>
      <c r="CD60" s="308"/>
      <c r="CE60" s="308"/>
      <c r="CF60" s="308"/>
      <c r="CG60" s="308"/>
      <c r="CH60" s="289"/>
      <c r="CI60" s="303">
        <f t="shared" si="25"/>
        <v>0</v>
      </c>
      <c r="CJ60" s="289"/>
      <c r="CK60" s="289"/>
      <c r="CL60" s="289"/>
      <c r="CM60" s="289"/>
      <c r="CN60" s="289"/>
      <c r="CO60" s="289"/>
      <c r="CP60" s="289"/>
      <c r="CQ60" s="289"/>
      <c r="CR60" s="289"/>
      <c r="CS60" s="289"/>
      <c r="CT60" s="289"/>
      <c r="CU60" s="289"/>
      <c r="CV60" s="289"/>
      <c r="CW60" s="289"/>
      <c r="CX60" s="289"/>
      <c r="CY60" s="289"/>
      <c r="CZ60" s="289"/>
      <c r="DA60" s="289"/>
      <c r="DB60" s="289"/>
      <c r="DC60" s="289"/>
      <c r="DD60" s="289"/>
      <c r="DE60" s="289"/>
      <c r="DF60" s="289"/>
      <c r="DG60" s="289"/>
      <c r="DH60" s="322" t="str">
        <f t="shared" si="14"/>
        <v>0</v>
      </c>
      <c r="DI60" s="326"/>
      <c r="DJ60" s="326"/>
      <c r="DK60" s="326"/>
      <c r="DL60" s="326"/>
      <c r="DM60" s="326"/>
      <c r="DN60" s="326"/>
      <c r="DO60" s="326"/>
      <c r="DP60" s="326"/>
      <c r="DQ60" s="326"/>
      <c r="DR60" s="326"/>
      <c r="DS60" s="326"/>
      <c r="DT60" s="326"/>
      <c r="DU60" s="326"/>
      <c r="DV60" s="326"/>
      <c r="DW60" s="326"/>
      <c r="DX60" s="326"/>
      <c r="DY60" s="326"/>
      <c r="DZ60" s="326"/>
      <c r="EA60" s="326"/>
      <c r="EB60" s="326"/>
      <c r="EC60" s="326"/>
      <c r="ED60" s="326"/>
      <c r="EE60" s="326"/>
      <c r="EF60" s="326"/>
      <c r="EG60" s="337"/>
      <c r="EH60" s="306"/>
      <c r="EI60" s="241">
        <f>+工序盘点数据!AF60</f>
        <v>0</v>
      </c>
      <c r="EJ60" s="241">
        <f t="shared" si="21"/>
        <v>0</v>
      </c>
      <c r="EK60" s="241">
        <f t="shared" si="15"/>
        <v>0</v>
      </c>
      <c r="EL60" s="245" t="e">
        <f t="shared" si="22"/>
        <v>#DIV/0!</v>
      </c>
      <c r="EM60" s="245" t="e">
        <f t="shared" si="23"/>
        <v>#DIV/0!</v>
      </c>
      <c r="EN60" s="245" t="e">
        <f t="shared" si="24"/>
        <v>#DIV/0!</v>
      </c>
      <c r="EO60" s="245" t="e">
        <f t="shared" si="16"/>
        <v>#DIV/0!</v>
      </c>
      <c r="EP60" s="241">
        <f>+工序盘点数据!BH60</f>
        <v>0</v>
      </c>
      <c r="EQ60" s="245" t="e">
        <f t="shared" si="17"/>
        <v>#DIV/0!</v>
      </c>
    </row>
    <row r="61" spans="1:147" s="241" customFormat="1" ht="22.5" customHeight="1">
      <c r="A61" s="400" t="s">
        <v>195</v>
      </c>
      <c r="B61" s="260" t="s">
        <v>118</v>
      </c>
      <c r="C61" s="257">
        <f t="shared" si="6"/>
        <v>0</v>
      </c>
      <c r="D61" s="262"/>
      <c r="E61" s="262"/>
      <c r="F61" s="262"/>
      <c r="G61" s="262"/>
      <c r="H61" s="259">
        <f t="shared" si="18"/>
        <v>0</v>
      </c>
      <c r="I61" s="272"/>
      <c r="J61" s="262"/>
      <c r="K61" s="259">
        <f t="shared" si="7"/>
        <v>0</v>
      </c>
      <c r="L61" s="259">
        <f t="shared" si="19"/>
        <v>0</v>
      </c>
      <c r="M61" s="269"/>
      <c r="N61" s="269"/>
      <c r="O61" s="269"/>
      <c r="P61" s="269"/>
      <c r="Q61" s="269"/>
      <c r="R61" s="269"/>
      <c r="S61" s="269"/>
      <c r="T61" s="269"/>
      <c r="U61" s="269"/>
      <c r="V61" s="259">
        <f t="shared" si="8"/>
        <v>0</v>
      </c>
      <c r="W61" s="269"/>
      <c r="X61" s="269"/>
      <c r="Y61" s="269"/>
      <c r="Z61" s="269"/>
      <c r="AA61" s="269"/>
      <c r="AB61" s="269"/>
      <c r="AC61" s="269"/>
      <c r="AD61" s="269"/>
      <c r="AE61" s="269"/>
      <c r="AF61" s="269"/>
      <c r="AG61" s="269"/>
      <c r="AH61" s="269"/>
      <c r="AI61" s="269"/>
      <c r="AJ61" s="269"/>
      <c r="AK61" s="269"/>
      <c r="AL61" s="269"/>
      <c r="AM61" s="269"/>
      <c r="AN61" s="269"/>
      <c r="AO61" s="269"/>
      <c r="AP61" s="259">
        <f t="shared" si="9"/>
        <v>0</v>
      </c>
      <c r="AQ61" s="271"/>
      <c r="AR61" s="269"/>
      <c r="AS61" s="259">
        <f t="shared" si="10"/>
        <v>0</v>
      </c>
      <c r="AT61" s="271"/>
      <c r="AU61" s="271"/>
      <c r="AV61" s="278"/>
      <c r="AW61" s="272"/>
      <c r="AX61" s="287">
        <f t="shared" si="11"/>
        <v>0</v>
      </c>
      <c r="AY61" s="271"/>
      <c r="AZ61" s="271"/>
      <c r="BA61" s="271"/>
      <c r="BB61" s="271"/>
      <c r="BC61" s="271"/>
      <c r="BD61" s="271"/>
      <c r="BE61" s="271"/>
      <c r="BF61" s="271"/>
      <c r="BG61" s="305"/>
      <c r="BH61" s="306"/>
      <c r="BI61" s="290"/>
      <c r="BJ61" s="303">
        <f t="shared" si="20"/>
        <v>0</v>
      </c>
      <c r="BK61" s="308"/>
      <c r="BL61" s="308"/>
      <c r="BM61" s="308"/>
      <c r="BN61" s="308"/>
      <c r="BO61" s="308"/>
      <c r="BP61" s="308"/>
      <c r="BQ61" s="308"/>
      <c r="BR61" s="308"/>
      <c r="BS61" s="308"/>
      <c r="BT61" s="308"/>
      <c r="BU61" s="308"/>
      <c r="BV61" s="308"/>
      <c r="BW61" s="308"/>
      <c r="BX61" s="308"/>
      <c r="BY61" s="308"/>
      <c r="BZ61" s="308"/>
      <c r="CA61" s="308"/>
      <c r="CB61" s="308"/>
      <c r="CC61" s="308"/>
      <c r="CD61" s="308"/>
      <c r="CE61" s="308"/>
      <c r="CF61" s="308"/>
      <c r="CG61" s="308"/>
      <c r="CH61" s="289"/>
      <c r="CI61" s="303">
        <f t="shared" si="25"/>
        <v>0</v>
      </c>
      <c r="CJ61" s="262"/>
      <c r="CK61" s="262"/>
      <c r="CL61" s="262"/>
      <c r="CM61" s="262"/>
      <c r="CN61" s="262"/>
      <c r="CO61" s="262"/>
      <c r="CP61" s="262"/>
      <c r="CQ61" s="262"/>
      <c r="CR61" s="262"/>
      <c r="CS61" s="262"/>
      <c r="CT61" s="262"/>
      <c r="CU61" s="262"/>
      <c r="CV61" s="262"/>
      <c r="CW61" s="262"/>
      <c r="CX61" s="262"/>
      <c r="CY61" s="262"/>
      <c r="CZ61" s="262"/>
      <c r="DA61" s="262"/>
      <c r="DB61" s="262"/>
      <c r="DC61" s="262"/>
      <c r="DD61" s="262"/>
      <c r="DE61" s="262"/>
      <c r="DF61" s="262"/>
      <c r="DG61" s="262"/>
      <c r="DH61" s="322" t="str">
        <f t="shared" si="14"/>
        <v>0</v>
      </c>
      <c r="DI61" s="326"/>
      <c r="DJ61" s="326"/>
      <c r="DK61" s="326"/>
      <c r="DL61" s="326"/>
      <c r="DM61" s="326"/>
      <c r="DN61" s="326"/>
      <c r="DO61" s="326"/>
      <c r="DP61" s="326"/>
      <c r="DQ61" s="326"/>
      <c r="DR61" s="326"/>
      <c r="DS61" s="326"/>
      <c r="DT61" s="326"/>
      <c r="DU61" s="326"/>
      <c r="DV61" s="326"/>
      <c r="DW61" s="326"/>
      <c r="DX61" s="326"/>
      <c r="DY61" s="326"/>
      <c r="DZ61" s="326"/>
      <c r="EA61" s="326"/>
      <c r="EB61" s="326"/>
      <c r="EC61" s="326"/>
      <c r="ED61" s="326"/>
      <c r="EE61" s="326"/>
      <c r="EF61" s="326"/>
      <c r="EG61" s="337"/>
      <c r="EH61" s="306"/>
      <c r="EI61" s="241">
        <f>+工序盘点数据!AF61</f>
        <v>0</v>
      </c>
      <c r="EJ61" s="241">
        <f t="shared" si="21"/>
        <v>0</v>
      </c>
      <c r="EK61" s="241">
        <f t="shared" si="15"/>
        <v>0</v>
      </c>
      <c r="EL61" s="245" t="e">
        <f t="shared" si="22"/>
        <v>#DIV/0!</v>
      </c>
      <c r="EM61" s="245" t="e">
        <f t="shared" si="23"/>
        <v>#DIV/0!</v>
      </c>
      <c r="EN61" s="245" t="e">
        <f t="shared" si="24"/>
        <v>#DIV/0!</v>
      </c>
      <c r="EO61" s="245" t="e">
        <f t="shared" si="16"/>
        <v>#DIV/0!</v>
      </c>
      <c r="EP61" s="241">
        <f>+工序盘点数据!BH61</f>
        <v>0</v>
      </c>
      <c r="EQ61" s="245" t="e">
        <f t="shared" si="17"/>
        <v>#DIV/0!</v>
      </c>
    </row>
    <row r="62" spans="1:147" s="241" customFormat="1" ht="22.5" customHeight="1">
      <c r="A62" s="400"/>
      <c r="B62" s="260" t="s">
        <v>119</v>
      </c>
      <c r="C62" s="257">
        <f t="shared" si="6"/>
        <v>0</v>
      </c>
      <c r="D62" s="261"/>
      <c r="E62" s="261"/>
      <c r="F62" s="261"/>
      <c r="G62" s="261"/>
      <c r="H62" s="259">
        <f t="shared" si="18"/>
        <v>0</v>
      </c>
      <c r="I62" s="272"/>
      <c r="J62" s="262"/>
      <c r="K62" s="259">
        <f t="shared" si="7"/>
        <v>0</v>
      </c>
      <c r="L62" s="259">
        <f t="shared" si="19"/>
        <v>0</v>
      </c>
      <c r="M62" s="269"/>
      <c r="N62" s="269"/>
      <c r="O62" s="269"/>
      <c r="P62" s="269"/>
      <c r="Q62" s="269"/>
      <c r="R62" s="269"/>
      <c r="S62" s="269"/>
      <c r="T62" s="269"/>
      <c r="U62" s="269"/>
      <c r="V62" s="259">
        <f t="shared" si="8"/>
        <v>0</v>
      </c>
      <c r="W62" s="269"/>
      <c r="X62" s="269"/>
      <c r="Y62" s="269"/>
      <c r="Z62" s="269"/>
      <c r="AA62" s="269"/>
      <c r="AB62" s="269"/>
      <c r="AC62" s="269"/>
      <c r="AD62" s="269"/>
      <c r="AE62" s="269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59">
        <f t="shared" si="9"/>
        <v>0</v>
      </c>
      <c r="AQ62" s="271"/>
      <c r="AR62" s="269"/>
      <c r="AS62" s="259">
        <f t="shared" si="10"/>
        <v>0</v>
      </c>
      <c r="AT62" s="271"/>
      <c r="AU62" s="271"/>
      <c r="AV62" s="278"/>
      <c r="AW62" s="272"/>
      <c r="AX62" s="287">
        <f t="shared" si="11"/>
        <v>0</v>
      </c>
      <c r="AY62" s="271"/>
      <c r="AZ62" s="271"/>
      <c r="BA62" s="271"/>
      <c r="BB62" s="271"/>
      <c r="BC62" s="271"/>
      <c r="BD62" s="271"/>
      <c r="BE62" s="271"/>
      <c r="BF62" s="271"/>
      <c r="BG62" s="305"/>
      <c r="BH62" s="306"/>
      <c r="BI62" s="290"/>
      <c r="BJ62" s="303">
        <f t="shared" si="20"/>
        <v>0</v>
      </c>
      <c r="BK62" s="308"/>
      <c r="BL62" s="308"/>
      <c r="BM62" s="308"/>
      <c r="BN62" s="308"/>
      <c r="BO62" s="308"/>
      <c r="BP62" s="308"/>
      <c r="BQ62" s="308"/>
      <c r="BR62" s="308"/>
      <c r="BS62" s="308"/>
      <c r="BT62" s="308"/>
      <c r="BU62" s="308"/>
      <c r="BV62" s="308"/>
      <c r="BW62" s="308"/>
      <c r="BX62" s="308"/>
      <c r="BY62" s="308"/>
      <c r="BZ62" s="308"/>
      <c r="CA62" s="308"/>
      <c r="CB62" s="308"/>
      <c r="CC62" s="308"/>
      <c r="CD62" s="308"/>
      <c r="CE62" s="308"/>
      <c r="CF62" s="308"/>
      <c r="CG62" s="308"/>
      <c r="CH62" s="289"/>
      <c r="CI62" s="303">
        <f t="shared" si="25"/>
        <v>0</v>
      </c>
      <c r="CJ62" s="289"/>
      <c r="CK62" s="289"/>
      <c r="CL62" s="289"/>
      <c r="CM62" s="289"/>
      <c r="CN62" s="289"/>
      <c r="CO62" s="289"/>
      <c r="CP62" s="289"/>
      <c r="CQ62" s="289"/>
      <c r="CR62" s="289"/>
      <c r="CS62" s="289"/>
      <c r="CT62" s="289"/>
      <c r="CU62" s="289"/>
      <c r="CV62" s="289"/>
      <c r="CW62" s="289"/>
      <c r="CX62" s="289"/>
      <c r="CY62" s="289"/>
      <c r="CZ62" s="289"/>
      <c r="DA62" s="289"/>
      <c r="DB62" s="289"/>
      <c r="DC62" s="289"/>
      <c r="DD62" s="289"/>
      <c r="DE62" s="289"/>
      <c r="DF62" s="289"/>
      <c r="DG62" s="289"/>
      <c r="DH62" s="322" t="str">
        <f t="shared" si="14"/>
        <v>0</v>
      </c>
      <c r="DI62" s="326"/>
      <c r="DJ62" s="326"/>
      <c r="DK62" s="326"/>
      <c r="DL62" s="326"/>
      <c r="DM62" s="326"/>
      <c r="DN62" s="326"/>
      <c r="DO62" s="326"/>
      <c r="DP62" s="326"/>
      <c r="DQ62" s="326"/>
      <c r="DR62" s="326"/>
      <c r="DS62" s="326"/>
      <c r="DT62" s="326"/>
      <c r="DU62" s="326"/>
      <c r="DV62" s="326"/>
      <c r="DW62" s="326"/>
      <c r="DX62" s="326"/>
      <c r="DY62" s="326"/>
      <c r="DZ62" s="326"/>
      <c r="EA62" s="326"/>
      <c r="EB62" s="326"/>
      <c r="EC62" s="326"/>
      <c r="ED62" s="326"/>
      <c r="EE62" s="326"/>
      <c r="EF62" s="326"/>
      <c r="EG62" s="337"/>
      <c r="EH62" s="306"/>
      <c r="EI62" s="241">
        <f>+工序盘点数据!AF62</f>
        <v>0</v>
      </c>
      <c r="EJ62" s="241">
        <f t="shared" si="21"/>
        <v>0</v>
      </c>
      <c r="EK62" s="241">
        <f t="shared" si="15"/>
        <v>0</v>
      </c>
      <c r="EL62" s="245" t="e">
        <f t="shared" si="22"/>
        <v>#DIV/0!</v>
      </c>
      <c r="EM62" s="245" t="e">
        <f t="shared" si="23"/>
        <v>#DIV/0!</v>
      </c>
      <c r="EN62" s="245" t="e">
        <f t="shared" si="24"/>
        <v>#DIV/0!</v>
      </c>
      <c r="EO62" s="245" t="e">
        <f t="shared" si="16"/>
        <v>#DIV/0!</v>
      </c>
      <c r="EP62" s="241">
        <f>+工序盘点数据!BH62</f>
        <v>0</v>
      </c>
      <c r="EQ62" s="245" t="e">
        <f t="shared" si="17"/>
        <v>#DIV/0!</v>
      </c>
    </row>
    <row r="63" spans="1:147" s="241" customFormat="1" ht="22.5" customHeight="1">
      <c r="A63" s="400" t="s">
        <v>196</v>
      </c>
      <c r="B63" s="260" t="s">
        <v>118</v>
      </c>
      <c r="C63" s="257">
        <f t="shared" si="6"/>
        <v>0</v>
      </c>
      <c r="D63" s="262"/>
      <c r="E63" s="262"/>
      <c r="F63" s="262"/>
      <c r="G63" s="262"/>
      <c r="H63" s="259">
        <f t="shared" si="18"/>
        <v>0</v>
      </c>
      <c r="I63" s="272"/>
      <c r="J63" s="262"/>
      <c r="K63" s="259">
        <f t="shared" si="7"/>
        <v>0</v>
      </c>
      <c r="L63" s="259">
        <f t="shared" si="19"/>
        <v>0</v>
      </c>
      <c r="M63" s="269"/>
      <c r="N63" s="269"/>
      <c r="O63" s="269"/>
      <c r="P63" s="269"/>
      <c r="Q63" s="269"/>
      <c r="R63" s="269"/>
      <c r="S63" s="269"/>
      <c r="T63" s="269"/>
      <c r="U63" s="269"/>
      <c r="V63" s="259">
        <f t="shared" si="8"/>
        <v>0</v>
      </c>
      <c r="W63" s="269"/>
      <c r="X63" s="269"/>
      <c r="Y63" s="269"/>
      <c r="Z63" s="269"/>
      <c r="AA63" s="269"/>
      <c r="AB63" s="269"/>
      <c r="AC63" s="269"/>
      <c r="AD63" s="269"/>
      <c r="AE63" s="269"/>
      <c r="AF63" s="269"/>
      <c r="AG63" s="269"/>
      <c r="AH63" s="269"/>
      <c r="AI63" s="269"/>
      <c r="AJ63" s="269"/>
      <c r="AK63" s="269"/>
      <c r="AL63" s="269"/>
      <c r="AM63" s="269"/>
      <c r="AN63" s="269"/>
      <c r="AO63" s="269"/>
      <c r="AP63" s="259">
        <f t="shared" si="9"/>
        <v>0</v>
      </c>
      <c r="AQ63" s="271"/>
      <c r="AR63" s="269"/>
      <c r="AS63" s="259">
        <f t="shared" si="10"/>
        <v>0</v>
      </c>
      <c r="AT63" s="271"/>
      <c r="AU63" s="271"/>
      <c r="AV63" s="278"/>
      <c r="AW63" s="272"/>
      <c r="AX63" s="287">
        <f t="shared" si="11"/>
        <v>0</v>
      </c>
      <c r="AY63" s="271"/>
      <c r="AZ63" s="271"/>
      <c r="BA63" s="271"/>
      <c r="BB63" s="271"/>
      <c r="BC63" s="271"/>
      <c r="BD63" s="271"/>
      <c r="BE63" s="271"/>
      <c r="BF63" s="271"/>
      <c r="BG63" s="305"/>
      <c r="BH63" s="306"/>
      <c r="BI63" s="290"/>
      <c r="BJ63" s="303">
        <f t="shared" ref="BJ63:BJ70" si="26">SUM(BK63:CH63)</f>
        <v>0</v>
      </c>
      <c r="BK63" s="308"/>
      <c r="BL63" s="308"/>
      <c r="BM63" s="308"/>
      <c r="BN63" s="308"/>
      <c r="BO63" s="308"/>
      <c r="BP63" s="308"/>
      <c r="BQ63" s="308"/>
      <c r="BR63" s="308"/>
      <c r="BS63" s="308"/>
      <c r="BT63" s="308"/>
      <c r="BU63" s="308"/>
      <c r="BV63" s="308"/>
      <c r="BW63" s="308"/>
      <c r="BX63" s="308"/>
      <c r="BY63" s="308"/>
      <c r="BZ63" s="308"/>
      <c r="CA63" s="308"/>
      <c r="CB63" s="308"/>
      <c r="CC63" s="308"/>
      <c r="CD63" s="308"/>
      <c r="CE63" s="308"/>
      <c r="CF63" s="308"/>
      <c r="CG63" s="308"/>
      <c r="CH63" s="289"/>
      <c r="CI63" s="303">
        <f t="shared" si="25"/>
        <v>0</v>
      </c>
      <c r="CJ63" s="289"/>
      <c r="CK63" s="289"/>
      <c r="CL63" s="289"/>
      <c r="CM63" s="289"/>
      <c r="CN63" s="289"/>
      <c r="CO63" s="289"/>
      <c r="CP63" s="289"/>
      <c r="CQ63" s="289"/>
      <c r="CR63" s="289"/>
      <c r="CS63" s="289"/>
      <c r="CT63" s="289"/>
      <c r="CU63" s="289"/>
      <c r="CV63" s="289"/>
      <c r="CW63" s="289"/>
      <c r="CX63" s="289"/>
      <c r="CY63" s="289"/>
      <c r="CZ63" s="289"/>
      <c r="DA63" s="289"/>
      <c r="DB63" s="289"/>
      <c r="DC63" s="289"/>
      <c r="DD63" s="289"/>
      <c r="DE63" s="289"/>
      <c r="DF63" s="289"/>
      <c r="DG63" s="289"/>
      <c r="DH63" s="322" t="str">
        <f t="shared" si="14"/>
        <v>0</v>
      </c>
      <c r="DI63" s="326"/>
      <c r="DJ63" s="326"/>
      <c r="DK63" s="326"/>
      <c r="DL63" s="326"/>
      <c r="DM63" s="326"/>
      <c r="DN63" s="326"/>
      <c r="DO63" s="326"/>
      <c r="DP63" s="326"/>
      <c r="DQ63" s="326"/>
      <c r="DR63" s="326"/>
      <c r="DS63" s="326"/>
      <c r="DT63" s="326"/>
      <c r="DU63" s="326"/>
      <c r="DV63" s="326"/>
      <c r="DW63" s="326"/>
      <c r="DX63" s="326"/>
      <c r="DY63" s="326"/>
      <c r="DZ63" s="326"/>
      <c r="EA63" s="326"/>
      <c r="EB63" s="326"/>
      <c r="EC63" s="326"/>
      <c r="ED63" s="326"/>
      <c r="EE63" s="326"/>
      <c r="EF63" s="326"/>
      <c r="EG63" s="337"/>
      <c r="EH63" s="306"/>
      <c r="EI63" s="241">
        <f>+工序盘点数据!AF63</f>
        <v>0</v>
      </c>
      <c r="EJ63" s="241">
        <f t="shared" si="21"/>
        <v>0</v>
      </c>
      <c r="EK63" s="241">
        <f t="shared" si="15"/>
        <v>0</v>
      </c>
      <c r="EL63" s="245" t="e">
        <f t="shared" si="22"/>
        <v>#DIV/0!</v>
      </c>
      <c r="EM63" s="245" t="e">
        <f t="shared" si="23"/>
        <v>#DIV/0!</v>
      </c>
      <c r="EN63" s="245" t="e">
        <f t="shared" si="24"/>
        <v>#DIV/0!</v>
      </c>
      <c r="EO63" s="245" t="e">
        <f t="shared" si="16"/>
        <v>#DIV/0!</v>
      </c>
      <c r="EP63" s="241">
        <f>+工序盘点数据!BH63</f>
        <v>0</v>
      </c>
      <c r="EQ63" s="245" t="e">
        <f t="shared" si="17"/>
        <v>#DIV/0!</v>
      </c>
    </row>
    <row r="64" spans="1:147" s="241" customFormat="1" ht="22.5" customHeight="1">
      <c r="A64" s="400"/>
      <c r="B64" s="260" t="s">
        <v>119</v>
      </c>
      <c r="C64" s="257">
        <f t="shared" si="6"/>
        <v>0</v>
      </c>
      <c r="D64" s="261"/>
      <c r="E64" s="261"/>
      <c r="F64" s="261"/>
      <c r="G64" s="261"/>
      <c r="H64" s="259">
        <f t="shared" si="18"/>
        <v>0</v>
      </c>
      <c r="I64" s="272"/>
      <c r="J64" s="262"/>
      <c r="K64" s="259">
        <f t="shared" si="7"/>
        <v>0</v>
      </c>
      <c r="L64" s="259">
        <f t="shared" si="19"/>
        <v>0</v>
      </c>
      <c r="M64" s="269"/>
      <c r="N64" s="269"/>
      <c r="O64" s="269"/>
      <c r="P64" s="269"/>
      <c r="Q64" s="269"/>
      <c r="R64" s="269"/>
      <c r="S64" s="269"/>
      <c r="T64" s="269"/>
      <c r="U64" s="269"/>
      <c r="V64" s="259">
        <f t="shared" si="8"/>
        <v>0</v>
      </c>
      <c r="W64" s="269"/>
      <c r="X64" s="269"/>
      <c r="Y64" s="269"/>
      <c r="Z64" s="269"/>
      <c r="AA64" s="269"/>
      <c r="AB64" s="269"/>
      <c r="AC64" s="269"/>
      <c r="AD64" s="269"/>
      <c r="AE64" s="269"/>
      <c r="AF64" s="269"/>
      <c r="AG64" s="269"/>
      <c r="AH64" s="269"/>
      <c r="AI64" s="269"/>
      <c r="AJ64" s="269"/>
      <c r="AK64" s="269"/>
      <c r="AL64" s="269"/>
      <c r="AM64" s="269"/>
      <c r="AN64" s="269"/>
      <c r="AO64" s="269"/>
      <c r="AP64" s="259">
        <f t="shared" si="9"/>
        <v>0</v>
      </c>
      <c r="AQ64" s="271"/>
      <c r="AR64" s="269"/>
      <c r="AS64" s="259">
        <f t="shared" si="10"/>
        <v>0</v>
      </c>
      <c r="AT64" s="271"/>
      <c r="AU64" s="271"/>
      <c r="AV64" s="278"/>
      <c r="AW64" s="272"/>
      <c r="AX64" s="287">
        <f t="shared" si="11"/>
        <v>0</v>
      </c>
      <c r="AY64" s="271"/>
      <c r="AZ64" s="271"/>
      <c r="BA64" s="271"/>
      <c r="BB64" s="271"/>
      <c r="BC64" s="271"/>
      <c r="BD64" s="271"/>
      <c r="BE64" s="271"/>
      <c r="BF64" s="271"/>
      <c r="BG64" s="305"/>
      <c r="BH64" s="306"/>
      <c r="BI64" s="290"/>
      <c r="BJ64" s="303">
        <f t="shared" si="26"/>
        <v>0</v>
      </c>
      <c r="BK64" s="310"/>
      <c r="BL64" s="308"/>
      <c r="BM64" s="308"/>
      <c r="BN64" s="308"/>
      <c r="BO64" s="308"/>
      <c r="BP64" s="308"/>
      <c r="BQ64" s="308"/>
      <c r="BR64" s="308"/>
      <c r="BS64" s="308"/>
      <c r="BT64" s="308"/>
      <c r="BU64" s="308"/>
      <c r="BV64" s="308"/>
      <c r="BW64" s="308"/>
      <c r="BX64" s="308"/>
      <c r="BY64" s="308"/>
      <c r="BZ64" s="308"/>
      <c r="CA64" s="308"/>
      <c r="CB64" s="308"/>
      <c r="CC64" s="308"/>
      <c r="CD64" s="308"/>
      <c r="CE64" s="308"/>
      <c r="CF64" s="308"/>
      <c r="CG64" s="308"/>
      <c r="CH64" s="317"/>
      <c r="CI64" s="303">
        <f t="shared" si="25"/>
        <v>0</v>
      </c>
      <c r="CJ64" s="289"/>
      <c r="CK64" s="289"/>
      <c r="CL64" s="289"/>
      <c r="CM64" s="289"/>
      <c r="CN64" s="289"/>
      <c r="CO64" s="289"/>
      <c r="CP64" s="289"/>
      <c r="CQ64" s="289"/>
      <c r="CR64" s="289"/>
      <c r="CS64" s="289"/>
      <c r="CT64" s="289"/>
      <c r="CU64" s="289"/>
      <c r="CV64" s="289"/>
      <c r="CW64" s="289"/>
      <c r="CX64" s="289"/>
      <c r="CY64" s="289"/>
      <c r="CZ64" s="289"/>
      <c r="DA64" s="289"/>
      <c r="DB64" s="289"/>
      <c r="DC64" s="289"/>
      <c r="DD64" s="289"/>
      <c r="DE64" s="289"/>
      <c r="DF64" s="289"/>
      <c r="DG64" s="289"/>
      <c r="DH64" s="322" t="str">
        <f t="shared" si="14"/>
        <v>0</v>
      </c>
      <c r="DI64" s="326"/>
      <c r="DJ64" s="326"/>
      <c r="DK64" s="326"/>
      <c r="DL64" s="326"/>
      <c r="DM64" s="326"/>
      <c r="DN64" s="326"/>
      <c r="DO64" s="326"/>
      <c r="DP64" s="326"/>
      <c r="DQ64" s="326"/>
      <c r="DR64" s="326"/>
      <c r="DS64" s="326"/>
      <c r="DT64" s="326"/>
      <c r="DU64" s="326"/>
      <c r="DV64" s="326"/>
      <c r="DW64" s="326"/>
      <c r="DX64" s="326"/>
      <c r="DY64" s="326"/>
      <c r="DZ64" s="326"/>
      <c r="EA64" s="326"/>
      <c r="EB64" s="326"/>
      <c r="EC64" s="326"/>
      <c r="ED64" s="326"/>
      <c r="EE64" s="326"/>
      <c r="EF64" s="326"/>
      <c r="EG64" s="337"/>
      <c r="EH64" s="306"/>
      <c r="EI64" s="241">
        <f>+工序盘点数据!AF64</f>
        <v>0</v>
      </c>
      <c r="EJ64" s="241">
        <f t="shared" si="21"/>
        <v>0</v>
      </c>
      <c r="EK64" s="241">
        <f t="shared" si="15"/>
        <v>0</v>
      </c>
      <c r="EL64" s="245" t="e">
        <f t="shared" si="22"/>
        <v>#DIV/0!</v>
      </c>
      <c r="EM64" s="245" t="e">
        <f t="shared" si="23"/>
        <v>#DIV/0!</v>
      </c>
      <c r="EN64" s="245" t="e">
        <f t="shared" si="24"/>
        <v>#DIV/0!</v>
      </c>
      <c r="EO64" s="245" t="e">
        <f t="shared" si="16"/>
        <v>#DIV/0!</v>
      </c>
      <c r="EP64" s="241">
        <f>+工序盘点数据!BH64</f>
        <v>0</v>
      </c>
      <c r="EQ64" s="245" t="e">
        <f t="shared" si="17"/>
        <v>#DIV/0!</v>
      </c>
    </row>
    <row r="65" spans="1:628" s="241" customFormat="1" ht="22.5" customHeight="1">
      <c r="A65" s="400" t="s">
        <v>197</v>
      </c>
      <c r="B65" s="260" t="s">
        <v>118</v>
      </c>
      <c r="C65" s="257">
        <f t="shared" si="6"/>
        <v>0</v>
      </c>
      <c r="D65" s="262"/>
      <c r="E65" s="262"/>
      <c r="F65" s="261"/>
      <c r="G65" s="261"/>
      <c r="H65" s="259">
        <f t="shared" si="18"/>
        <v>0</v>
      </c>
      <c r="I65" s="272"/>
      <c r="J65" s="258"/>
      <c r="K65" s="259">
        <f t="shared" si="7"/>
        <v>0</v>
      </c>
      <c r="L65" s="259">
        <f t="shared" si="19"/>
        <v>0</v>
      </c>
      <c r="M65" s="269"/>
      <c r="N65" s="269"/>
      <c r="O65" s="269"/>
      <c r="P65" s="269"/>
      <c r="Q65" s="269"/>
      <c r="R65" s="269"/>
      <c r="S65" s="269"/>
      <c r="T65" s="269"/>
      <c r="U65" s="269"/>
      <c r="V65" s="259">
        <f t="shared" si="8"/>
        <v>0</v>
      </c>
      <c r="W65" s="269"/>
      <c r="X65" s="269"/>
      <c r="Y65" s="269"/>
      <c r="Z65" s="269"/>
      <c r="AA65" s="269"/>
      <c r="AB65" s="269"/>
      <c r="AC65" s="269"/>
      <c r="AD65" s="269"/>
      <c r="AE65" s="269"/>
      <c r="AF65" s="269"/>
      <c r="AG65" s="269"/>
      <c r="AH65" s="269"/>
      <c r="AI65" s="269"/>
      <c r="AJ65" s="269"/>
      <c r="AK65" s="269"/>
      <c r="AL65" s="269"/>
      <c r="AM65" s="269"/>
      <c r="AN65" s="269"/>
      <c r="AO65" s="269"/>
      <c r="AP65" s="259">
        <f t="shared" si="9"/>
        <v>0</v>
      </c>
      <c r="AQ65" s="271"/>
      <c r="AR65" s="269"/>
      <c r="AS65" s="259">
        <f t="shared" si="10"/>
        <v>0</v>
      </c>
      <c r="AT65" s="270"/>
      <c r="AU65" s="270"/>
      <c r="AV65" s="278"/>
      <c r="AW65" s="272"/>
      <c r="AX65" s="287">
        <f t="shared" si="11"/>
        <v>0</v>
      </c>
      <c r="AY65" s="270"/>
      <c r="AZ65" s="270"/>
      <c r="BA65" s="270"/>
      <c r="BB65" s="270"/>
      <c r="BC65" s="270"/>
      <c r="BD65" s="270"/>
      <c r="BE65" s="270"/>
      <c r="BF65" s="270"/>
      <c r="BG65" s="350"/>
      <c r="BH65" s="306"/>
      <c r="BI65" s="290"/>
      <c r="BJ65" s="303">
        <f t="shared" si="26"/>
        <v>0</v>
      </c>
      <c r="BK65" s="307"/>
      <c r="BL65" s="307"/>
      <c r="BM65" s="307"/>
      <c r="BN65" s="307"/>
      <c r="BO65" s="307"/>
      <c r="BP65" s="307"/>
      <c r="BQ65" s="307"/>
      <c r="BR65" s="307"/>
      <c r="BS65" s="307"/>
      <c r="BT65" s="307"/>
      <c r="BU65" s="307"/>
      <c r="BV65" s="307"/>
      <c r="BW65" s="307"/>
      <c r="BX65" s="307"/>
      <c r="BY65" s="307"/>
      <c r="BZ65" s="307"/>
      <c r="CA65" s="307"/>
      <c r="CB65" s="307"/>
      <c r="CC65" s="307"/>
      <c r="CD65" s="307"/>
      <c r="CE65" s="307"/>
      <c r="CF65" s="307"/>
      <c r="CG65" s="307"/>
      <c r="CH65" s="318"/>
      <c r="CI65" s="303">
        <f t="shared" si="25"/>
        <v>0</v>
      </c>
      <c r="CJ65" s="261"/>
      <c r="CK65" s="261"/>
      <c r="CL65" s="261"/>
      <c r="CM65" s="261"/>
      <c r="CN65" s="261"/>
      <c r="CO65" s="261"/>
      <c r="CP65" s="261"/>
      <c r="CQ65" s="261"/>
      <c r="CR65" s="261"/>
      <c r="CS65" s="261"/>
      <c r="CT65" s="261"/>
      <c r="CU65" s="261"/>
      <c r="CV65" s="261"/>
      <c r="CW65" s="261"/>
      <c r="CX65" s="261"/>
      <c r="CY65" s="261"/>
      <c r="CZ65" s="261"/>
      <c r="DA65" s="261"/>
      <c r="DB65" s="261"/>
      <c r="DC65" s="261"/>
      <c r="DD65" s="261"/>
      <c r="DE65" s="261"/>
      <c r="DF65" s="261"/>
      <c r="DG65" s="261"/>
      <c r="DH65" s="322" t="str">
        <f t="shared" si="14"/>
        <v>0</v>
      </c>
      <c r="DI65" s="325"/>
      <c r="DJ65" s="325"/>
      <c r="DK65" s="325"/>
      <c r="DL65" s="325"/>
      <c r="DM65" s="325"/>
      <c r="DN65" s="325"/>
      <c r="DO65" s="325"/>
      <c r="DP65" s="325"/>
      <c r="DQ65" s="325"/>
      <c r="DR65" s="325"/>
      <c r="DS65" s="325"/>
      <c r="DT65" s="325"/>
      <c r="DU65" s="325"/>
      <c r="DV65" s="325"/>
      <c r="DW65" s="325"/>
      <c r="DX65" s="325"/>
      <c r="DY65" s="325"/>
      <c r="DZ65" s="325"/>
      <c r="EA65" s="325"/>
      <c r="EB65" s="325"/>
      <c r="EC65" s="325"/>
      <c r="ED65" s="325"/>
      <c r="EE65" s="325"/>
      <c r="EF65" s="325"/>
      <c r="EG65" s="337"/>
      <c r="EH65" s="306"/>
      <c r="EI65" s="241">
        <f>+工序盘点数据!AF65</f>
        <v>0</v>
      </c>
      <c r="EJ65" s="241">
        <f t="shared" si="21"/>
        <v>0</v>
      </c>
      <c r="EK65" s="241">
        <f t="shared" si="15"/>
        <v>0</v>
      </c>
      <c r="EL65" s="245" t="e">
        <f t="shared" si="22"/>
        <v>#DIV/0!</v>
      </c>
      <c r="EM65" s="245" t="e">
        <f t="shared" si="23"/>
        <v>#DIV/0!</v>
      </c>
      <c r="EN65" s="245" t="e">
        <f t="shared" si="24"/>
        <v>#DIV/0!</v>
      </c>
      <c r="EO65" s="245" t="e">
        <f t="shared" si="16"/>
        <v>#DIV/0!</v>
      </c>
      <c r="EP65" s="241">
        <f>+工序盘点数据!BH65</f>
        <v>0</v>
      </c>
      <c r="EQ65" s="245" t="e">
        <f t="shared" si="17"/>
        <v>#DIV/0!</v>
      </c>
    </row>
    <row r="66" spans="1:628" s="241" customFormat="1" ht="22.5" customHeight="1">
      <c r="A66" s="400"/>
      <c r="B66" s="260" t="s">
        <v>119</v>
      </c>
      <c r="C66" s="257">
        <f t="shared" si="6"/>
        <v>0</v>
      </c>
      <c r="D66" s="261"/>
      <c r="E66" s="261"/>
      <c r="F66" s="261"/>
      <c r="G66" s="261"/>
      <c r="H66" s="259">
        <f t="shared" si="18"/>
        <v>0</v>
      </c>
      <c r="I66" s="272"/>
      <c r="J66" s="258"/>
      <c r="K66" s="259">
        <f t="shared" si="7"/>
        <v>0</v>
      </c>
      <c r="L66" s="259">
        <f t="shared" si="19"/>
        <v>0</v>
      </c>
      <c r="M66" s="269"/>
      <c r="N66" s="269"/>
      <c r="O66" s="269"/>
      <c r="P66" s="269"/>
      <c r="Q66" s="269"/>
      <c r="R66" s="269"/>
      <c r="S66" s="269"/>
      <c r="T66" s="269"/>
      <c r="U66" s="269"/>
      <c r="V66" s="259">
        <f t="shared" si="8"/>
        <v>0</v>
      </c>
      <c r="W66" s="269"/>
      <c r="X66" s="269"/>
      <c r="Y66" s="269"/>
      <c r="Z66" s="269"/>
      <c r="AA66" s="269"/>
      <c r="AB66" s="269"/>
      <c r="AC66" s="269"/>
      <c r="AD66" s="269"/>
      <c r="AE66" s="269"/>
      <c r="AF66" s="269"/>
      <c r="AG66" s="269"/>
      <c r="AH66" s="269"/>
      <c r="AI66" s="269"/>
      <c r="AJ66" s="269"/>
      <c r="AK66" s="269"/>
      <c r="AL66" s="269"/>
      <c r="AM66" s="269"/>
      <c r="AN66" s="269"/>
      <c r="AO66" s="269"/>
      <c r="AP66" s="259">
        <f t="shared" si="9"/>
        <v>0</v>
      </c>
      <c r="AQ66" s="271"/>
      <c r="AR66" s="269"/>
      <c r="AS66" s="259">
        <f t="shared" si="10"/>
        <v>0</v>
      </c>
      <c r="AT66" s="271"/>
      <c r="AU66" s="271"/>
      <c r="AV66" s="278"/>
      <c r="AW66" s="272"/>
      <c r="AX66" s="287">
        <f t="shared" si="11"/>
        <v>0</v>
      </c>
      <c r="AY66" s="271"/>
      <c r="AZ66" s="271"/>
      <c r="BA66" s="271"/>
      <c r="BB66" s="271"/>
      <c r="BC66" s="271"/>
      <c r="BD66" s="271"/>
      <c r="BE66" s="271"/>
      <c r="BF66" s="271"/>
      <c r="BG66" s="305"/>
      <c r="BH66" s="306"/>
      <c r="BI66" s="290"/>
      <c r="BJ66" s="303">
        <f t="shared" si="26"/>
        <v>0</v>
      </c>
      <c r="BK66" s="308"/>
      <c r="BL66" s="308"/>
      <c r="BM66" s="308"/>
      <c r="BN66" s="308"/>
      <c r="BO66" s="308"/>
      <c r="BP66" s="308"/>
      <c r="BQ66" s="308"/>
      <c r="BR66" s="308"/>
      <c r="BS66" s="308"/>
      <c r="BT66" s="308"/>
      <c r="BU66" s="308"/>
      <c r="BV66" s="308"/>
      <c r="BW66" s="308"/>
      <c r="BX66" s="308"/>
      <c r="BY66" s="308"/>
      <c r="BZ66" s="308"/>
      <c r="CA66" s="308"/>
      <c r="CB66" s="308"/>
      <c r="CC66" s="308"/>
      <c r="CD66" s="308"/>
      <c r="CE66" s="308"/>
      <c r="CF66" s="308"/>
      <c r="CG66" s="308"/>
      <c r="CH66" s="289"/>
      <c r="CI66" s="303">
        <f t="shared" si="25"/>
        <v>0</v>
      </c>
      <c r="CJ66" s="289"/>
      <c r="CK66" s="289"/>
      <c r="CL66" s="289"/>
      <c r="CM66" s="289"/>
      <c r="CN66" s="289"/>
      <c r="CO66" s="289"/>
      <c r="CP66" s="289"/>
      <c r="CQ66" s="289"/>
      <c r="CR66" s="289"/>
      <c r="CS66" s="289"/>
      <c r="CT66" s="289"/>
      <c r="CU66" s="289"/>
      <c r="CV66" s="289"/>
      <c r="CW66" s="289"/>
      <c r="CX66" s="289"/>
      <c r="CY66" s="289"/>
      <c r="CZ66" s="289"/>
      <c r="DA66" s="289"/>
      <c r="DB66" s="289"/>
      <c r="DC66" s="289"/>
      <c r="DD66" s="289"/>
      <c r="DE66" s="289"/>
      <c r="DF66" s="289"/>
      <c r="DG66" s="289"/>
      <c r="DH66" s="322" t="str">
        <f t="shared" si="14"/>
        <v>0</v>
      </c>
      <c r="DI66" s="326"/>
      <c r="DJ66" s="326"/>
      <c r="DK66" s="326"/>
      <c r="DL66" s="326"/>
      <c r="DM66" s="326"/>
      <c r="DN66" s="326"/>
      <c r="DO66" s="326"/>
      <c r="DP66" s="326"/>
      <c r="DQ66" s="326"/>
      <c r="DR66" s="326"/>
      <c r="DS66" s="326"/>
      <c r="DT66" s="326"/>
      <c r="DU66" s="326"/>
      <c r="DV66" s="326"/>
      <c r="DW66" s="326"/>
      <c r="DX66" s="326"/>
      <c r="DY66" s="326"/>
      <c r="DZ66" s="326"/>
      <c r="EA66" s="326"/>
      <c r="EB66" s="326"/>
      <c r="EC66" s="326"/>
      <c r="ED66" s="326"/>
      <c r="EE66" s="326"/>
      <c r="EF66" s="326"/>
      <c r="EG66" s="337"/>
      <c r="EH66" s="306"/>
      <c r="EI66" s="241">
        <f>+工序盘点数据!AF66</f>
        <v>0</v>
      </c>
      <c r="EJ66" s="241">
        <f t="shared" si="21"/>
        <v>0</v>
      </c>
      <c r="EK66" s="241">
        <f t="shared" si="15"/>
        <v>0</v>
      </c>
      <c r="EL66" s="245" t="e">
        <f t="shared" si="22"/>
        <v>#DIV/0!</v>
      </c>
      <c r="EM66" s="245" t="e">
        <f t="shared" si="23"/>
        <v>#DIV/0!</v>
      </c>
      <c r="EN66" s="245" t="e">
        <f t="shared" si="24"/>
        <v>#DIV/0!</v>
      </c>
      <c r="EO66" s="245" t="e">
        <f t="shared" si="16"/>
        <v>#DIV/0!</v>
      </c>
      <c r="EP66" s="241">
        <f>+工序盘点数据!BH66</f>
        <v>0</v>
      </c>
      <c r="EQ66" s="245" t="e">
        <f t="shared" si="17"/>
        <v>#DIV/0!</v>
      </c>
    </row>
    <row r="67" spans="1:628" s="241" customFormat="1" ht="22.5" customHeight="1">
      <c r="A67" s="400" t="s">
        <v>198</v>
      </c>
      <c r="B67" s="260" t="s">
        <v>118</v>
      </c>
      <c r="C67" s="257">
        <f t="shared" si="6"/>
        <v>0</v>
      </c>
      <c r="D67" s="262"/>
      <c r="E67" s="262"/>
      <c r="F67" s="261"/>
      <c r="G67" s="261"/>
      <c r="H67" s="259">
        <f t="shared" si="18"/>
        <v>0</v>
      </c>
      <c r="I67" s="272"/>
      <c r="J67" s="258"/>
      <c r="K67" s="259">
        <f t="shared" si="7"/>
        <v>0</v>
      </c>
      <c r="L67" s="259">
        <f t="shared" si="19"/>
        <v>0</v>
      </c>
      <c r="M67" s="269"/>
      <c r="N67" s="269"/>
      <c r="O67" s="269"/>
      <c r="P67" s="269"/>
      <c r="Q67" s="269"/>
      <c r="R67" s="269"/>
      <c r="S67" s="269"/>
      <c r="T67" s="269"/>
      <c r="U67" s="269"/>
      <c r="V67" s="259">
        <f t="shared" si="8"/>
        <v>0</v>
      </c>
      <c r="W67" s="269"/>
      <c r="X67" s="269"/>
      <c r="Y67" s="269"/>
      <c r="Z67" s="269"/>
      <c r="AA67" s="269"/>
      <c r="AB67" s="269"/>
      <c r="AC67" s="269"/>
      <c r="AD67" s="269"/>
      <c r="AE67" s="269"/>
      <c r="AF67" s="269"/>
      <c r="AG67" s="269"/>
      <c r="AH67" s="269"/>
      <c r="AI67" s="269"/>
      <c r="AJ67" s="269"/>
      <c r="AK67" s="269"/>
      <c r="AL67" s="269"/>
      <c r="AM67" s="269"/>
      <c r="AN67" s="269"/>
      <c r="AO67" s="269"/>
      <c r="AP67" s="259">
        <f t="shared" si="9"/>
        <v>0</v>
      </c>
      <c r="AQ67" s="271"/>
      <c r="AR67" s="269"/>
      <c r="AS67" s="259">
        <f t="shared" si="10"/>
        <v>0</v>
      </c>
      <c r="AT67" s="270"/>
      <c r="AU67" s="270"/>
      <c r="AV67" s="278"/>
      <c r="AW67" s="272"/>
      <c r="AX67" s="287">
        <f t="shared" si="11"/>
        <v>0</v>
      </c>
      <c r="AY67" s="270"/>
      <c r="AZ67" s="270"/>
      <c r="BA67" s="270"/>
      <c r="BB67" s="270"/>
      <c r="BC67" s="270"/>
      <c r="BD67" s="270"/>
      <c r="BE67" s="270"/>
      <c r="BF67" s="271"/>
      <c r="BG67" s="305"/>
      <c r="BH67" s="306"/>
      <c r="BI67" s="290"/>
      <c r="BJ67" s="303">
        <f t="shared" si="26"/>
        <v>0</v>
      </c>
      <c r="BK67" s="311"/>
      <c r="BL67" s="307"/>
      <c r="BM67" s="307"/>
      <c r="BN67" s="307"/>
      <c r="BO67" s="307"/>
      <c r="BP67" s="307"/>
      <c r="BQ67" s="307"/>
      <c r="BR67" s="307"/>
      <c r="BS67" s="307"/>
      <c r="BT67" s="307"/>
      <c r="BU67" s="307"/>
      <c r="BV67" s="307"/>
      <c r="BW67" s="307"/>
      <c r="BX67" s="307"/>
      <c r="BY67" s="307"/>
      <c r="BZ67" s="307"/>
      <c r="CA67" s="307"/>
      <c r="CB67" s="307"/>
      <c r="CC67" s="307"/>
      <c r="CD67" s="307"/>
      <c r="CE67" s="307"/>
      <c r="CF67" s="307"/>
      <c r="CG67" s="307"/>
      <c r="CH67" s="318"/>
      <c r="CI67" s="303">
        <f t="shared" si="25"/>
        <v>0</v>
      </c>
      <c r="CJ67" s="261"/>
      <c r="CK67" s="261"/>
      <c r="CL67" s="261"/>
      <c r="CM67" s="261"/>
      <c r="CN67" s="261"/>
      <c r="CO67" s="261"/>
      <c r="CP67" s="261"/>
      <c r="CQ67" s="261"/>
      <c r="CR67" s="261"/>
      <c r="CS67" s="261"/>
      <c r="CT67" s="261"/>
      <c r="CU67" s="261"/>
      <c r="CV67" s="261"/>
      <c r="CW67" s="261"/>
      <c r="CX67" s="261"/>
      <c r="CY67" s="261"/>
      <c r="CZ67" s="261"/>
      <c r="DA67" s="261"/>
      <c r="DB67" s="261"/>
      <c r="DC67" s="261"/>
      <c r="DD67" s="261"/>
      <c r="DE67" s="261"/>
      <c r="DF67" s="261"/>
      <c r="DG67" s="261"/>
      <c r="DH67" s="322" t="str">
        <f t="shared" si="14"/>
        <v>0</v>
      </c>
      <c r="DI67" s="325"/>
      <c r="DJ67" s="325"/>
      <c r="DK67" s="325"/>
      <c r="DL67" s="325"/>
      <c r="DM67" s="325"/>
      <c r="DN67" s="325"/>
      <c r="DO67" s="325"/>
      <c r="DP67" s="325"/>
      <c r="DQ67" s="325"/>
      <c r="DR67" s="325"/>
      <c r="DS67" s="325"/>
      <c r="DT67" s="325"/>
      <c r="DU67" s="325"/>
      <c r="DV67" s="325"/>
      <c r="DW67" s="325"/>
      <c r="DX67" s="325"/>
      <c r="DY67" s="325"/>
      <c r="DZ67" s="325"/>
      <c r="EA67" s="325"/>
      <c r="EB67" s="325"/>
      <c r="EC67" s="325"/>
      <c r="ED67" s="325"/>
      <c r="EE67" s="325"/>
      <c r="EF67" s="325"/>
      <c r="EG67" s="337"/>
      <c r="EH67" s="306"/>
      <c r="EI67" s="241">
        <f>+工序盘点数据!AF67</f>
        <v>0</v>
      </c>
      <c r="EJ67" s="241">
        <f t="shared" si="21"/>
        <v>0</v>
      </c>
      <c r="EK67" s="241">
        <f t="shared" si="15"/>
        <v>0</v>
      </c>
      <c r="EL67" s="245" t="e">
        <f t="shared" si="22"/>
        <v>#DIV/0!</v>
      </c>
      <c r="EM67" s="245" t="e">
        <f t="shared" si="23"/>
        <v>#DIV/0!</v>
      </c>
      <c r="EN67" s="245" t="e">
        <f t="shared" si="24"/>
        <v>#DIV/0!</v>
      </c>
      <c r="EO67" s="245" t="e">
        <f t="shared" si="16"/>
        <v>#DIV/0!</v>
      </c>
      <c r="EP67" s="241">
        <f>+工序盘点数据!BH67</f>
        <v>0</v>
      </c>
      <c r="EQ67" s="245" t="e">
        <f t="shared" si="17"/>
        <v>#DIV/0!</v>
      </c>
    </row>
    <row r="68" spans="1:628" s="241" customFormat="1" ht="22.5" customHeight="1">
      <c r="A68" s="400"/>
      <c r="B68" s="260" t="s">
        <v>119</v>
      </c>
      <c r="C68" s="257">
        <f t="shared" si="6"/>
        <v>0</v>
      </c>
      <c r="D68" s="261"/>
      <c r="E68" s="261"/>
      <c r="F68" s="261"/>
      <c r="G68" s="261"/>
      <c r="H68" s="259">
        <f t="shared" si="18"/>
        <v>0</v>
      </c>
      <c r="I68" s="272"/>
      <c r="J68" s="258"/>
      <c r="K68" s="259">
        <f t="shared" si="7"/>
        <v>0</v>
      </c>
      <c r="L68" s="259">
        <f t="shared" si="19"/>
        <v>0</v>
      </c>
      <c r="M68" s="269"/>
      <c r="N68" s="269"/>
      <c r="O68" s="269"/>
      <c r="P68" s="269"/>
      <c r="Q68" s="269"/>
      <c r="R68" s="269"/>
      <c r="S68" s="269"/>
      <c r="T68" s="269"/>
      <c r="U68" s="269"/>
      <c r="V68" s="259">
        <f t="shared" si="8"/>
        <v>0</v>
      </c>
      <c r="W68" s="269"/>
      <c r="X68" s="269"/>
      <c r="Y68" s="269"/>
      <c r="Z68" s="269"/>
      <c r="AA68" s="269"/>
      <c r="AB68" s="269"/>
      <c r="AC68" s="269"/>
      <c r="AD68" s="269"/>
      <c r="AE68" s="269"/>
      <c r="AF68" s="269"/>
      <c r="AG68" s="269"/>
      <c r="AH68" s="269"/>
      <c r="AI68" s="269"/>
      <c r="AJ68" s="269"/>
      <c r="AK68" s="269"/>
      <c r="AL68" s="269"/>
      <c r="AM68" s="269"/>
      <c r="AN68" s="269"/>
      <c r="AO68" s="269"/>
      <c r="AP68" s="259">
        <f t="shared" si="9"/>
        <v>0</v>
      </c>
      <c r="AQ68" s="271"/>
      <c r="AR68" s="269"/>
      <c r="AS68" s="259">
        <f t="shared" si="10"/>
        <v>0</v>
      </c>
      <c r="AT68" s="271"/>
      <c r="AU68" s="271"/>
      <c r="AV68" s="278"/>
      <c r="AW68" s="272"/>
      <c r="AX68" s="287">
        <f t="shared" si="11"/>
        <v>0</v>
      </c>
      <c r="AY68" s="271"/>
      <c r="AZ68" s="271"/>
      <c r="BA68" s="271"/>
      <c r="BB68" s="271"/>
      <c r="BC68" s="271"/>
      <c r="BD68" s="271"/>
      <c r="BE68" s="271"/>
      <c r="BF68" s="271"/>
      <c r="BG68" s="305"/>
      <c r="BH68" s="306"/>
      <c r="BI68" s="290"/>
      <c r="BJ68" s="303">
        <f t="shared" si="26"/>
        <v>0</v>
      </c>
      <c r="BK68" s="310"/>
      <c r="BL68" s="308"/>
      <c r="BM68" s="308"/>
      <c r="BN68" s="308"/>
      <c r="BO68" s="308"/>
      <c r="BP68" s="308"/>
      <c r="BQ68" s="308"/>
      <c r="BR68" s="308"/>
      <c r="BS68" s="308"/>
      <c r="BT68" s="308"/>
      <c r="BU68" s="308"/>
      <c r="BV68" s="308"/>
      <c r="BW68" s="308"/>
      <c r="BX68" s="308"/>
      <c r="BY68" s="308"/>
      <c r="BZ68" s="308"/>
      <c r="CA68" s="308"/>
      <c r="CB68" s="308"/>
      <c r="CC68" s="308"/>
      <c r="CD68" s="308"/>
      <c r="CE68" s="308"/>
      <c r="CF68" s="308"/>
      <c r="CG68" s="308"/>
      <c r="CH68" s="289"/>
      <c r="CI68" s="303">
        <f t="shared" si="25"/>
        <v>0</v>
      </c>
      <c r="CJ68" s="289"/>
      <c r="CK68" s="289"/>
      <c r="CL68" s="289"/>
      <c r="CM68" s="289"/>
      <c r="CN68" s="289"/>
      <c r="CO68" s="289"/>
      <c r="CP68" s="289"/>
      <c r="CQ68" s="289"/>
      <c r="CR68" s="289"/>
      <c r="CS68" s="289"/>
      <c r="CT68" s="289"/>
      <c r="CU68" s="289"/>
      <c r="CV68" s="289"/>
      <c r="CW68" s="289"/>
      <c r="CX68" s="289"/>
      <c r="CY68" s="289"/>
      <c r="CZ68" s="289"/>
      <c r="DA68" s="289"/>
      <c r="DB68" s="289"/>
      <c r="DC68" s="289"/>
      <c r="DD68" s="289"/>
      <c r="DE68" s="289"/>
      <c r="DF68" s="289"/>
      <c r="DG68" s="289"/>
      <c r="DH68" s="322" t="str">
        <f t="shared" ref="DH68:DH70" si="27">IFERROR(SUMPRODUCT(CJ68:DG68,DI68:EF68)/SUM(CJ68:DG68),"0")</f>
        <v>0</v>
      </c>
      <c r="DI68" s="326"/>
      <c r="DJ68" s="326"/>
      <c r="DK68" s="326"/>
      <c r="DL68" s="326"/>
      <c r="DM68" s="326"/>
      <c r="DN68" s="326"/>
      <c r="DO68" s="326"/>
      <c r="DP68" s="326"/>
      <c r="DQ68" s="326"/>
      <c r="DR68" s="326"/>
      <c r="DS68" s="326"/>
      <c r="DT68" s="326"/>
      <c r="DU68" s="326"/>
      <c r="DV68" s="326"/>
      <c r="DW68" s="326"/>
      <c r="DX68" s="326"/>
      <c r="DY68" s="326"/>
      <c r="DZ68" s="326"/>
      <c r="EA68" s="326"/>
      <c r="EB68" s="326"/>
      <c r="EC68" s="326"/>
      <c r="ED68" s="326"/>
      <c r="EE68" s="326"/>
      <c r="EF68" s="326"/>
      <c r="EG68" s="337"/>
      <c r="EH68" s="306"/>
      <c r="EI68" s="241">
        <f>+工序盘点数据!AF68</f>
        <v>0</v>
      </c>
      <c r="EJ68" s="241">
        <f t="shared" si="21"/>
        <v>0</v>
      </c>
      <c r="EK68" s="241">
        <f t="shared" si="15"/>
        <v>0</v>
      </c>
      <c r="EL68" s="245" t="e">
        <f t="shared" si="22"/>
        <v>#DIV/0!</v>
      </c>
      <c r="EM68" s="245" t="e">
        <f t="shared" si="23"/>
        <v>#DIV/0!</v>
      </c>
      <c r="EN68" s="245" t="e">
        <f t="shared" si="24"/>
        <v>#DIV/0!</v>
      </c>
      <c r="EO68" s="245" t="e">
        <f t="shared" si="16"/>
        <v>#DIV/0!</v>
      </c>
      <c r="EP68" s="241">
        <f>+工序盘点数据!BH68</f>
        <v>0</v>
      </c>
      <c r="EQ68" s="245" t="e">
        <f t="shared" si="17"/>
        <v>#DIV/0!</v>
      </c>
    </row>
    <row r="69" spans="1:628" s="241" customFormat="1" ht="22.5" customHeight="1">
      <c r="A69" s="400" t="s">
        <v>199</v>
      </c>
      <c r="B69" s="260" t="s">
        <v>118</v>
      </c>
      <c r="C69" s="257">
        <f t="shared" si="6"/>
        <v>0</v>
      </c>
      <c r="D69" s="262"/>
      <c r="E69" s="262"/>
      <c r="F69" s="261"/>
      <c r="G69" s="262"/>
      <c r="H69" s="259">
        <f t="shared" si="18"/>
        <v>0</v>
      </c>
      <c r="I69" s="272"/>
      <c r="J69" s="258"/>
      <c r="K69" s="259">
        <f t="shared" si="7"/>
        <v>0</v>
      </c>
      <c r="L69" s="259">
        <f t="shared" si="19"/>
        <v>0</v>
      </c>
      <c r="M69" s="269"/>
      <c r="N69" s="269"/>
      <c r="O69" s="269"/>
      <c r="P69" s="269"/>
      <c r="Q69" s="269"/>
      <c r="R69" s="269"/>
      <c r="S69" s="269"/>
      <c r="T69" s="269"/>
      <c r="U69" s="269"/>
      <c r="V69" s="259">
        <f t="shared" si="8"/>
        <v>0</v>
      </c>
      <c r="W69" s="269"/>
      <c r="X69" s="269"/>
      <c r="Y69" s="269"/>
      <c r="Z69" s="269"/>
      <c r="AA69" s="269"/>
      <c r="AB69" s="269"/>
      <c r="AC69" s="269"/>
      <c r="AD69" s="269"/>
      <c r="AE69" s="269"/>
      <c r="AF69" s="269"/>
      <c r="AG69" s="269"/>
      <c r="AH69" s="269"/>
      <c r="AI69" s="269"/>
      <c r="AJ69" s="269"/>
      <c r="AK69" s="269"/>
      <c r="AL69" s="269"/>
      <c r="AM69" s="269"/>
      <c r="AN69" s="269"/>
      <c r="AO69" s="269"/>
      <c r="AP69" s="259">
        <f t="shared" si="9"/>
        <v>0</v>
      </c>
      <c r="AQ69" s="271"/>
      <c r="AR69" s="269"/>
      <c r="AS69" s="259">
        <f t="shared" si="10"/>
        <v>0</v>
      </c>
      <c r="AT69" s="271"/>
      <c r="AU69" s="271"/>
      <c r="AV69" s="278"/>
      <c r="AW69" s="272"/>
      <c r="AX69" s="287">
        <f t="shared" si="11"/>
        <v>0</v>
      </c>
      <c r="AY69" s="271"/>
      <c r="AZ69" s="271"/>
      <c r="BA69" s="271"/>
      <c r="BB69" s="271"/>
      <c r="BC69" s="271"/>
      <c r="BD69" s="271"/>
      <c r="BE69" s="271"/>
      <c r="BF69" s="271"/>
      <c r="BG69" s="305"/>
      <c r="BH69" s="306"/>
      <c r="BI69" s="290"/>
      <c r="BJ69" s="303">
        <f t="shared" si="26"/>
        <v>0</v>
      </c>
      <c r="BK69" s="308"/>
      <c r="BL69" s="308"/>
      <c r="BM69" s="308"/>
      <c r="BN69" s="308"/>
      <c r="BO69" s="308"/>
      <c r="BP69" s="308"/>
      <c r="BQ69" s="308"/>
      <c r="BR69" s="308"/>
      <c r="BS69" s="308"/>
      <c r="BT69" s="308"/>
      <c r="BU69" s="308"/>
      <c r="BV69" s="308"/>
      <c r="BW69" s="308"/>
      <c r="BX69" s="308"/>
      <c r="BY69" s="308"/>
      <c r="BZ69" s="308"/>
      <c r="CA69" s="308"/>
      <c r="CB69" s="308"/>
      <c r="CC69" s="308"/>
      <c r="CD69" s="308"/>
      <c r="CE69" s="308"/>
      <c r="CF69" s="308"/>
      <c r="CG69" s="308"/>
      <c r="CH69" s="289"/>
      <c r="CI69" s="303">
        <f t="shared" si="25"/>
        <v>0</v>
      </c>
      <c r="CJ69" s="289"/>
      <c r="CK69" s="289"/>
      <c r="CL69" s="289"/>
      <c r="CM69" s="289"/>
      <c r="CN69" s="289"/>
      <c r="CO69" s="289"/>
      <c r="CP69" s="289"/>
      <c r="CQ69" s="289"/>
      <c r="CR69" s="289"/>
      <c r="CS69" s="289"/>
      <c r="CT69" s="289"/>
      <c r="CU69" s="289"/>
      <c r="CV69" s="289"/>
      <c r="CW69" s="289"/>
      <c r="CX69" s="289"/>
      <c r="CY69" s="289"/>
      <c r="CZ69" s="289"/>
      <c r="DA69" s="289"/>
      <c r="DB69" s="289"/>
      <c r="DC69" s="289"/>
      <c r="DD69" s="289"/>
      <c r="DE69" s="289"/>
      <c r="DF69" s="289"/>
      <c r="DG69" s="289"/>
      <c r="DH69" s="322" t="str">
        <f t="shared" si="27"/>
        <v>0</v>
      </c>
      <c r="DI69" s="360"/>
      <c r="DJ69" s="326"/>
      <c r="DK69" s="326"/>
      <c r="DL69" s="326"/>
      <c r="DM69" s="326"/>
      <c r="DN69" s="326"/>
      <c r="DO69" s="326"/>
      <c r="DP69" s="326"/>
      <c r="DQ69" s="326"/>
      <c r="DR69" s="326"/>
      <c r="DS69" s="326"/>
      <c r="DT69" s="326"/>
      <c r="DU69" s="326"/>
      <c r="DV69" s="326"/>
      <c r="DW69" s="326"/>
      <c r="DX69" s="326"/>
      <c r="DY69" s="326"/>
      <c r="DZ69" s="326"/>
      <c r="EA69" s="326"/>
      <c r="EB69" s="326"/>
      <c r="EC69" s="326"/>
      <c r="ED69" s="326"/>
      <c r="EE69" s="326"/>
      <c r="EF69" s="326"/>
      <c r="EG69" s="337"/>
      <c r="EH69" s="306"/>
      <c r="EI69" s="241">
        <f>+工序盘点数据!AF69</f>
        <v>0</v>
      </c>
      <c r="EJ69" s="241">
        <f t="shared" si="21"/>
        <v>0</v>
      </c>
      <c r="EK69" s="241">
        <f t="shared" si="15"/>
        <v>0</v>
      </c>
      <c r="EL69" s="245" t="e">
        <f t="shared" si="22"/>
        <v>#DIV/0!</v>
      </c>
      <c r="EM69" s="245" t="e">
        <f t="shared" si="23"/>
        <v>#DIV/0!</v>
      </c>
      <c r="EN69" s="245" t="e">
        <f t="shared" si="24"/>
        <v>#DIV/0!</v>
      </c>
      <c r="EO69" s="245" t="e">
        <f t="shared" si="16"/>
        <v>#DIV/0!</v>
      </c>
      <c r="EP69" s="241">
        <f>+工序盘点数据!BH69</f>
        <v>0</v>
      </c>
      <c r="EQ69" s="245" t="e">
        <f t="shared" si="17"/>
        <v>#DIV/0!</v>
      </c>
    </row>
    <row r="70" spans="1:628" s="241" customFormat="1" ht="22.5" customHeight="1">
      <c r="A70" s="401"/>
      <c r="B70" s="339" t="s">
        <v>119</v>
      </c>
      <c r="C70" s="257">
        <f t="shared" si="6"/>
        <v>0</v>
      </c>
      <c r="D70" s="261"/>
      <c r="E70" s="261"/>
      <c r="F70" s="261"/>
      <c r="G70" s="261"/>
      <c r="H70" s="259">
        <f t="shared" si="18"/>
        <v>0</v>
      </c>
      <c r="I70" s="272"/>
      <c r="J70" s="258"/>
      <c r="K70" s="259">
        <f t="shared" si="7"/>
        <v>0</v>
      </c>
      <c r="L70" s="259">
        <f t="shared" si="19"/>
        <v>0</v>
      </c>
      <c r="M70" s="269"/>
      <c r="N70" s="269"/>
      <c r="O70" s="269"/>
      <c r="P70" s="269"/>
      <c r="Q70" s="269"/>
      <c r="R70" s="269"/>
      <c r="S70" s="269"/>
      <c r="T70" s="269"/>
      <c r="U70" s="269"/>
      <c r="V70" s="259">
        <f t="shared" si="8"/>
        <v>0</v>
      </c>
      <c r="W70" s="269"/>
      <c r="X70" s="269"/>
      <c r="Y70" s="269"/>
      <c r="Z70" s="269"/>
      <c r="AA70" s="269"/>
      <c r="AB70" s="269"/>
      <c r="AC70" s="269"/>
      <c r="AD70" s="269"/>
      <c r="AE70" s="269"/>
      <c r="AF70" s="269"/>
      <c r="AG70" s="269"/>
      <c r="AH70" s="269"/>
      <c r="AI70" s="269"/>
      <c r="AJ70" s="269"/>
      <c r="AK70" s="269"/>
      <c r="AL70" s="269"/>
      <c r="AM70" s="269"/>
      <c r="AN70" s="269"/>
      <c r="AO70" s="269"/>
      <c r="AP70" s="259">
        <f t="shared" si="9"/>
        <v>0</v>
      </c>
      <c r="AQ70" s="346"/>
      <c r="AR70" s="347"/>
      <c r="AS70" s="259">
        <f t="shared" si="10"/>
        <v>0</v>
      </c>
      <c r="AT70" s="348"/>
      <c r="AU70" s="348"/>
      <c r="AV70" s="278"/>
      <c r="AW70" s="272"/>
      <c r="AX70" s="287">
        <f t="shared" si="11"/>
        <v>0</v>
      </c>
      <c r="AY70" s="349"/>
      <c r="AZ70" s="349"/>
      <c r="BA70" s="349"/>
      <c r="BB70" s="349"/>
      <c r="BC70" s="349"/>
      <c r="BD70" s="349"/>
      <c r="BE70" s="349"/>
      <c r="BF70" s="349"/>
      <c r="BG70" s="351"/>
      <c r="BH70" s="352"/>
      <c r="BI70" s="290"/>
      <c r="BJ70" s="303">
        <f t="shared" si="26"/>
        <v>0</v>
      </c>
      <c r="BK70" s="353"/>
      <c r="BL70" s="353"/>
      <c r="BM70" s="353"/>
      <c r="BN70" s="353"/>
      <c r="BO70" s="353"/>
      <c r="BP70" s="353"/>
      <c r="BQ70" s="353"/>
      <c r="BR70" s="353"/>
      <c r="BS70" s="353"/>
      <c r="BT70" s="353"/>
      <c r="BU70" s="353"/>
      <c r="BV70" s="353"/>
      <c r="BW70" s="353"/>
      <c r="BX70" s="353"/>
      <c r="BY70" s="353"/>
      <c r="BZ70" s="353"/>
      <c r="CA70" s="353"/>
      <c r="CB70" s="353"/>
      <c r="CC70" s="353"/>
      <c r="CD70" s="353"/>
      <c r="CE70" s="353"/>
      <c r="CF70" s="353"/>
      <c r="CG70" s="353"/>
      <c r="CH70" s="356"/>
      <c r="CI70" s="357">
        <f t="shared" si="25"/>
        <v>0</v>
      </c>
      <c r="CJ70" s="356"/>
      <c r="CK70" s="356"/>
      <c r="CL70" s="356"/>
      <c r="CM70" s="356"/>
      <c r="CN70" s="356"/>
      <c r="CO70" s="356"/>
      <c r="CP70" s="356"/>
      <c r="CQ70" s="356"/>
      <c r="CR70" s="356"/>
      <c r="CS70" s="356"/>
      <c r="CT70" s="356"/>
      <c r="CU70" s="356"/>
      <c r="CV70" s="356"/>
      <c r="CW70" s="356"/>
      <c r="CX70" s="356"/>
      <c r="CY70" s="356"/>
      <c r="CZ70" s="356"/>
      <c r="DA70" s="356"/>
      <c r="DB70" s="356"/>
      <c r="DC70" s="356"/>
      <c r="DD70" s="356"/>
      <c r="DE70" s="356"/>
      <c r="DF70" s="356"/>
      <c r="DG70" s="356"/>
      <c r="DH70" s="322" t="str">
        <f t="shared" si="27"/>
        <v>0</v>
      </c>
      <c r="DI70" s="360"/>
      <c r="DJ70" s="360"/>
      <c r="DK70" s="360"/>
      <c r="DL70" s="360"/>
      <c r="DM70" s="360"/>
      <c r="DN70" s="360"/>
      <c r="DO70" s="360"/>
      <c r="DP70" s="360"/>
      <c r="DQ70" s="360"/>
      <c r="DR70" s="360"/>
      <c r="DS70" s="360"/>
      <c r="DT70" s="360"/>
      <c r="DU70" s="360"/>
      <c r="DV70" s="360"/>
      <c r="DW70" s="360"/>
      <c r="DX70" s="360"/>
      <c r="DY70" s="360"/>
      <c r="DZ70" s="360"/>
      <c r="EA70" s="360"/>
      <c r="EB70" s="360"/>
      <c r="EC70" s="360"/>
      <c r="ED70" s="360"/>
      <c r="EE70" s="360"/>
      <c r="EF70" s="360"/>
      <c r="EG70" s="361"/>
      <c r="EH70" s="352"/>
      <c r="EI70" s="241">
        <f>+工序盘点数据!AF70</f>
        <v>0</v>
      </c>
      <c r="EJ70" s="241">
        <f t="shared" si="21"/>
        <v>0</v>
      </c>
      <c r="EK70" s="241">
        <f t="shared" si="15"/>
        <v>0</v>
      </c>
      <c r="EL70" s="245" t="e">
        <f t="shared" si="22"/>
        <v>#DIV/0!</v>
      </c>
      <c r="EM70" s="245" t="e">
        <f t="shared" si="23"/>
        <v>#DIV/0!</v>
      </c>
      <c r="EN70" s="245" t="e">
        <f t="shared" si="24"/>
        <v>#DIV/0!</v>
      </c>
      <c r="EO70" s="245" t="e">
        <f t="shared" si="16"/>
        <v>#DIV/0!</v>
      </c>
      <c r="EP70" s="241">
        <f>+工序盘点数据!BH70</f>
        <v>0</v>
      </c>
      <c r="EQ70" s="245" t="e">
        <f t="shared" si="17"/>
        <v>#DIV/0!</v>
      </c>
    </row>
    <row r="71" spans="1:628" ht="22.5" customHeight="1">
      <c r="A71" s="340" t="s">
        <v>200</v>
      </c>
      <c r="B71" s="341"/>
      <c r="C71" s="342" t="e">
        <f t="shared" si="6"/>
        <v>#N/A</v>
      </c>
      <c r="D71" s="343">
        <f>LOOKUP(7E+307,D9:D70)</f>
        <v>1499</v>
      </c>
      <c r="E71" s="344">
        <f>LOOKUP(7E+307,E9:E70)</f>
        <v>2204028</v>
      </c>
      <c r="F71" s="344" t="e">
        <f>LOOKUP(7E+307,F9:F70)</f>
        <v>#N/A</v>
      </c>
      <c r="G71" s="344">
        <f>LOOKUP(7E+307,G9:G70)</f>
        <v>5886952</v>
      </c>
      <c r="H71" s="345">
        <f t="shared" ref="H71:AO71" si="28">SUM(H9:H70)</f>
        <v>17463528</v>
      </c>
      <c r="I71" s="345">
        <f t="shared" si="28"/>
        <v>17463528</v>
      </c>
      <c r="J71" s="345">
        <f t="shared" si="28"/>
        <v>0</v>
      </c>
      <c r="K71" s="345">
        <f t="shared" si="28"/>
        <v>436424</v>
      </c>
      <c r="L71" s="345">
        <f t="shared" si="28"/>
        <v>67928</v>
      </c>
      <c r="M71" s="344">
        <f t="shared" si="28"/>
        <v>14144</v>
      </c>
      <c r="N71" s="344">
        <f t="shared" si="28"/>
        <v>12900</v>
      </c>
      <c r="O71" s="344">
        <f t="shared" si="28"/>
        <v>21159</v>
      </c>
      <c r="P71" s="344">
        <f t="shared" si="28"/>
        <v>1017</v>
      </c>
      <c r="Q71" s="344">
        <f t="shared" si="28"/>
        <v>10237</v>
      </c>
      <c r="R71" s="344">
        <f t="shared" si="28"/>
        <v>4288</v>
      </c>
      <c r="S71" s="344">
        <f t="shared" si="28"/>
        <v>4162</v>
      </c>
      <c r="T71" s="344">
        <f t="shared" si="28"/>
        <v>21</v>
      </c>
      <c r="U71" s="344">
        <f t="shared" si="28"/>
        <v>0</v>
      </c>
      <c r="V71" s="344">
        <f t="shared" si="28"/>
        <v>347487</v>
      </c>
      <c r="W71" s="344">
        <f t="shared" si="28"/>
        <v>83436</v>
      </c>
      <c r="X71" s="344">
        <f t="shared" si="28"/>
        <v>11938</v>
      </c>
      <c r="Y71" s="344">
        <f t="shared" si="28"/>
        <v>8977</v>
      </c>
      <c r="Z71" s="344">
        <f t="shared" si="28"/>
        <v>348</v>
      </c>
      <c r="AA71" s="344">
        <f t="shared" si="28"/>
        <v>32239</v>
      </c>
      <c r="AB71" s="344">
        <f t="shared" si="28"/>
        <v>62907</v>
      </c>
      <c r="AC71" s="344">
        <f t="shared" si="28"/>
        <v>22211</v>
      </c>
      <c r="AD71" s="344">
        <f t="shared" si="28"/>
        <v>5790</v>
      </c>
      <c r="AE71" s="344">
        <f t="shared" si="28"/>
        <v>23362</v>
      </c>
      <c r="AF71" s="344">
        <f t="shared" si="28"/>
        <v>15919</v>
      </c>
      <c r="AG71" s="344">
        <f t="shared" si="28"/>
        <v>17</v>
      </c>
      <c r="AH71" s="344">
        <f t="shared" si="28"/>
        <v>0</v>
      </c>
      <c r="AI71" s="344">
        <f t="shared" si="28"/>
        <v>0</v>
      </c>
      <c r="AJ71" s="344">
        <f t="shared" si="28"/>
        <v>8105</v>
      </c>
      <c r="AK71" s="344">
        <f t="shared" si="28"/>
        <v>15491</v>
      </c>
      <c r="AL71" s="344">
        <f t="shared" si="28"/>
        <v>847</v>
      </c>
      <c r="AM71" s="344">
        <f t="shared" si="28"/>
        <v>176</v>
      </c>
      <c r="AN71" s="344">
        <f t="shared" si="28"/>
        <v>55724</v>
      </c>
      <c r="AO71" s="344">
        <f t="shared" si="28"/>
        <v>0</v>
      </c>
      <c r="AP71" s="259">
        <f t="shared" si="9"/>
        <v>21009</v>
      </c>
      <c r="AQ71" s="344">
        <f>SUM(AQ9:AQ70)</f>
        <v>7579</v>
      </c>
      <c r="AR71" s="344">
        <f>SUM(AR9:AR70)</f>
        <v>13430</v>
      </c>
      <c r="AS71" s="259">
        <f>+AT71+AU71+AV71+AW71</f>
        <v>52024</v>
      </c>
      <c r="AT71" s="344">
        <f t="shared" ref="AT71:BG71" si="29">SUM(AT9:AT70)</f>
        <v>39709</v>
      </c>
      <c r="AU71" s="344">
        <f t="shared" si="29"/>
        <v>3600</v>
      </c>
      <c r="AV71" s="344">
        <f t="shared" si="29"/>
        <v>0</v>
      </c>
      <c r="AW71" s="344">
        <f t="shared" si="29"/>
        <v>8715</v>
      </c>
      <c r="AX71" s="345">
        <f t="shared" si="29"/>
        <v>17855475</v>
      </c>
      <c r="AY71" s="344">
        <f t="shared" si="29"/>
        <v>15476147</v>
      </c>
      <c r="AZ71" s="344">
        <f t="shared" si="29"/>
        <v>0</v>
      </c>
      <c r="BA71" s="344">
        <f t="shared" si="29"/>
        <v>1731328</v>
      </c>
      <c r="BB71" s="344">
        <f t="shared" si="29"/>
        <v>0</v>
      </c>
      <c r="BC71" s="344">
        <f t="shared" si="29"/>
        <v>0</v>
      </c>
      <c r="BD71" s="344">
        <f t="shared" si="29"/>
        <v>648000</v>
      </c>
      <c r="BE71" s="344">
        <f t="shared" si="29"/>
        <v>0</v>
      </c>
      <c r="BF71" s="344">
        <f t="shared" si="29"/>
        <v>0</v>
      </c>
      <c r="BG71" s="344">
        <f t="shared" si="29"/>
        <v>0</v>
      </c>
      <c r="BH71" s="354" t="e">
        <f>AVERAGE(BH9:BH70)</f>
        <v>#DIV/0!</v>
      </c>
      <c r="BI71" s="290"/>
      <c r="BJ71" s="355">
        <f t="shared" si="20"/>
        <v>17951976</v>
      </c>
      <c r="BK71" s="343">
        <f t="shared" ref="BK71:CP71" si="30">SUM(BK9:BK70)</f>
        <v>752577</v>
      </c>
      <c r="BL71" s="343">
        <f t="shared" si="30"/>
        <v>455774</v>
      </c>
      <c r="BM71" s="343">
        <f t="shared" si="30"/>
        <v>770275</v>
      </c>
      <c r="BN71" s="343">
        <f t="shared" si="30"/>
        <v>768550</v>
      </c>
      <c r="BO71" s="343">
        <f t="shared" si="30"/>
        <v>53740</v>
      </c>
      <c r="BP71" s="343">
        <f t="shared" si="30"/>
        <v>344373</v>
      </c>
      <c r="BQ71" s="343">
        <f t="shared" si="30"/>
        <v>897814</v>
      </c>
      <c r="BR71" s="343">
        <f t="shared" si="30"/>
        <v>736714</v>
      </c>
      <c r="BS71" s="343">
        <f t="shared" si="30"/>
        <v>751656</v>
      </c>
      <c r="BT71" s="343">
        <f t="shared" si="30"/>
        <v>963427</v>
      </c>
      <c r="BU71" s="343">
        <f t="shared" si="30"/>
        <v>919090</v>
      </c>
      <c r="BV71" s="343">
        <f t="shared" si="30"/>
        <v>929866</v>
      </c>
      <c r="BW71" s="343">
        <f t="shared" si="30"/>
        <v>908230</v>
      </c>
      <c r="BX71" s="343">
        <f t="shared" si="30"/>
        <v>871480</v>
      </c>
      <c r="BY71" s="343">
        <f t="shared" si="30"/>
        <v>925177</v>
      </c>
      <c r="BZ71" s="343">
        <f t="shared" si="30"/>
        <v>739185</v>
      </c>
      <c r="CA71" s="343">
        <f t="shared" si="30"/>
        <v>798026</v>
      </c>
      <c r="CB71" s="343">
        <f t="shared" si="30"/>
        <v>929368</v>
      </c>
      <c r="CC71" s="343">
        <f t="shared" si="30"/>
        <v>948182</v>
      </c>
      <c r="CD71" s="343">
        <f t="shared" si="30"/>
        <v>970580</v>
      </c>
      <c r="CE71" s="343">
        <f t="shared" si="30"/>
        <v>859452</v>
      </c>
      <c r="CF71" s="343">
        <f t="shared" si="30"/>
        <v>842301</v>
      </c>
      <c r="CG71" s="343">
        <f t="shared" si="30"/>
        <v>566782</v>
      </c>
      <c r="CH71" s="343">
        <f t="shared" si="30"/>
        <v>249357</v>
      </c>
      <c r="CI71" s="343">
        <f t="shared" si="30"/>
        <v>14680129</v>
      </c>
      <c r="CJ71" s="343">
        <f t="shared" si="30"/>
        <v>565713</v>
      </c>
      <c r="CK71" s="343">
        <f t="shared" si="30"/>
        <v>392218</v>
      </c>
      <c r="CL71" s="343">
        <f t="shared" si="30"/>
        <v>597885</v>
      </c>
      <c r="CM71" s="343">
        <f t="shared" si="30"/>
        <v>543102</v>
      </c>
      <c r="CN71" s="343">
        <f t="shared" si="30"/>
        <v>43552</v>
      </c>
      <c r="CO71" s="343">
        <f t="shared" si="30"/>
        <v>384910</v>
      </c>
      <c r="CP71" s="343">
        <f t="shared" si="30"/>
        <v>762723</v>
      </c>
      <c r="CQ71" s="343">
        <f t="shared" ref="CQ71:DG71" si="31">SUM(CQ9:CQ70)</f>
        <v>667545</v>
      </c>
      <c r="CR71" s="343">
        <f t="shared" si="31"/>
        <v>627954</v>
      </c>
      <c r="CS71" s="343">
        <f t="shared" si="31"/>
        <v>838346</v>
      </c>
      <c r="CT71" s="343">
        <f t="shared" si="31"/>
        <v>831245</v>
      </c>
      <c r="CU71" s="343">
        <f t="shared" si="31"/>
        <v>799494</v>
      </c>
      <c r="CV71" s="343">
        <f t="shared" si="31"/>
        <v>646624</v>
      </c>
      <c r="CW71" s="343">
        <f t="shared" si="31"/>
        <v>725916</v>
      </c>
      <c r="CX71" s="343">
        <f t="shared" si="31"/>
        <v>751067</v>
      </c>
      <c r="CY71" s="343">
        <f t="shared" si="31"/>
        <v>613857</v>
      </c>
      <c r="CZ71" s="343">
        <f t="shared" si="31"/>
        <v>649399</v>
      </c>
      <c r="DA71" s="343">
        <f t="shared" si="31"/>
        <v>768933</v>
      </c>
      <c r="DB71" s="343">
        <f t="shared" si="31"/>
        <v>782589</v>
      </c>
      <c r="DC71" s="343">
        <f t="shared" si="31"/>
        <v>859468</v>
      </c>
      <c r="DD71" s="343">
        <f t="shared" si="31"/>
        <v>635841</v>
      </c>
      <c r="DE71" s="343">
        <f t="shared" si="31"/>
        <v>640966</v>
      </c>
      <c r="DF71" s="343">
        <f t="shared" si="31"/>
        <v>392390</v>
      </c>
      <c r="DG71" s="343">
        <f t="shared" si="31"/>
        <v>158392</v>
      </c>
      <c r="DH71" s="358">
        <f>IFERROR(AVERAGE(DH9:DH70),"/")</f>
        <v>0.25837136676052203</v>
      </c>
      <c r="DI71" s="358">
        <f t="shared" ref="DI71:EF71" si="32">AVERAGE(DI9:DI70)</f>
        <v>0.24712988702291599</v>
      </c>
      <c r="DJ71" s="358">
        <f t="shared" si="32"/>
        <v>0.14097087332986</v>
      </c>
      <c r="DK71" s="358">
        <f t="shared" si="32"/>
        <v>0.23578138344424299</v>
      </c>
      <c r="DL71" s="358">
        <f t="shared" si="32"/>
        <v>0.21165233168786901</v>
      </c>
      <c r="DM71" s="358">
        <f t="shared" si="32"/>
        <v>2.3487027117178701E-2</v>
      </c>
      <c r="DN71" s="358">
        <f t="shared" si="32"/>
        <v>0.15258644363128901</v>
      </c>
      <c r="DO71" s="358">
        <f t="shared" si="32"/>
        <v>0.25867644541908202</v>
      </c>
      <c r="DP71" s="358">
        <f t="shared" si="32"/>
        <v>0.25825028645824299</v>
      </c>
      <c r="DQ71" s="358">
        <f t="shared" si="32"/>
        <v>0.24596093218946399</v>
      </c>
      <c r="DR71" s="358">
        <f t="shared" si="32"/>
        <v>0.25773320000693001</v>
      </c>
      <c r="DS71" s="358">
        <f t="shared" si="32"/>
        <v>0.25823056647753601</v>
      </c>
      <c r="DT71" s="358">
        <f t="shared" si="32"/>
        <v>0.25775860297465603</v>
      </c>
      <c r="DU71" s="358">
        <f t="shared" si="32"/>
        <v>0.245870063672019</v>
      </c>
      <c r="DV71" s="358">
        <f t="shared" si="32"/>
        <v>0.25772747820405401</v>
      </c>
      <c r="DW71" s="358">
        <f t="shared" si="32"/>
        <v>0.25819332146642998</v>
      </c>
      <c r="DX71" s="358">
        <f t="shared" si="32"/>
        <v>0.25813778377023999</v>
      </c>
      <c r="DY71" s="358">
        <f t="shared" si="32"/>
        <v>0.24699361337866199</v>
      </c>
      <c r="DZ71" s="358">
        <f t="shared" si="32"/>
        <v>0.259163136581394</v>
      </c>
      <c r="EA71" s="358">
        <f t="shared" si="32"/>
        <v>0.25877894625477599</v>
      </c>
      <c r="EB71" s="358">
        <f t="shared" si="32"/>
        <v>0.25866798051026202</v>
      </c>
      <c r="EC71" s="358">
        <f t="shared" si="32"/>
        <v>0.25881427355530201</v>
      </c>
      <c r="ED71" s="358">
        <f t="shared" si="32"/>
        <v>0.25832182193479702</v>
      </c>
      <c r="EE71" s="358">
        <f t="shared" si="32"/>
        <v>0.23278989888197801</v>
      </c>
      <c r="EF71" s="358">
        <f t="shared" si="32"/>
        <v>0.15206742907472701</v>
      </c>
      <c r="EG71" s="344">
        <f>SUM(EG9:EG70)</f>
        <v>0</v>
      </c>
      <c r="EH71" s="354">
        <f>SUM(EH9:EH70)</f>
        <v>18340000</v>
      </c>
      <c r="EI71" s="241">
        <f>SUM(EI9:EI70)</f>
        <v>266171</v>
      </c>
      <c r="FB71" s="241"/>
      <c r="FC71" s="241"/>
      <c r="FD71" s="241"/>
      <c r="FE71" s="241"/>
      <c r="FF71" s="241"/>
      <c r="FG71" s="241"/>
      <c r="FH71" s="241"/>
      <c r="FI71" s="241"/>
      <c r="FJ71" s="241"/>
      <c r="FK71" s="241"/>
      <c r="FL71" s="241"/>
      <c r="FM71" s="241"/>
      <c r="FN71" s="241"/>
      <c r="FO71" s="241"/>
      <c r="FP71" s="241"/>
      <c r="FQ71" s="241"/>
      <c r="FR71" s="241"/>
      <c r="FS71" s="241"/>
      <c r="FT71" s="241"/>
      <c r="FU71" s="241"/>
      <c r="FV71" s="241"/>
      <c r="FW71" s="241"/>
      <c r="FX71" s="241"/>
      <c r="FY71" s="241"/>
      <c r="FZ71" s="241"/>
      <c r="GA71" s="241"/>
      <c r="GB71" s="241"/>
      <c r="GC71" s="241"/>
      <c r="GD71" s="241"/>
      <c r="GE71" s="241"/>
      <c r="GF71" s="241"/>
      <c r="GG71" s="241"/>
      <c r="GH71" s="241"/>
      <c r="GI71" s="241"/>
      <c r="GJ71" s="241"/>
      <c r="GK71" s="241"/>
      <c r="GL71" s="241"/>
      <c r="GM71" s="241"/>
      <c r="GN71" s="241"/>
      <c r="GO71" s="241"/>
      <c r="GP71" s="241"/>
      <c r="GQ71" s="241"/>
      <c r="GR71" s="241"/>
      <c r="GS71" s="241"/>
      <c r="GT71" s="241"/>
      <c r="GU71" s="241"/>
      <c r="GV71" s="241"/>
      <c r="GW71" s="241"/>
      <c r="GX71" s="241"/>
      <c r="GY71" s="241"/>
      <c r="GZ71" s="241"/>
      <c r="HA71" s="241"/>
      <c r="HB71" s="241"/>
      <c r="HC71" s="241"/>
      <c r="HD71" s="241"/>
      <c r="HE71" s="241"/>
      <c r="HF71" s="241"/>
      <c r="HG71" s="241"/>
      <c r="HH71" s="241"/>
      <c r="HI71" s="241"/>
      <c r="HJ71" s="241"/>
      <c r="HK71" s="241"/>
      <c r="HL71" s="241"/>
      <c r="HM71" s="241"/>
      <c r="HN71" s="241"/>
      <c r="HO71" s="241"/>
      <c r="HP71" s="241"/>
      <c r="HQ71" s="241"/>
      <c r="HR71" s="241"/>
      <c r="HS71" s="241"/>
      <c r="HT71" s="241"/>
      <c r="HU71" s="241"/>
      <c r="HV71" s="241"/>
      <c r="HW71" s="241"/>
      <c r="HX71" s="241"/>
      <c r="HY71" s="241"/>
      <c r="HZ71" s="241"/>
      <c r="IA71" s="241"/>
      <c r="IB71" s="241"/>
      <c r="IC71" s="241"/>
      <c r="ID71" s="241"/>
      <c r="IE71" s="241"/>
      <c r="IF71" s="241"/>
      <c r="IG71" s="241"/>
      <c r="IH71" s="241"/>
      <c r="II71" s="241"/>
      <c r="IJ71" s="241"/>
      <c r="IK71" s="241"/>
      <c r="IL71" s="241"/>
      <c r="IM71" s="241"/>
      <c r="IN71" s="241"/>
      <c r="IO71" s="241"/>
      <c r="IP71" s="241"/>
      <c r="IQ71" s="241"/>
      <c r="IR71" s="241"/>
      <c r="IS71" s="241"/>
      <c r="IT71" s="241"/>
      <c r="IU71" s="241"/>
      <c r="IV71" s="241"/>
      <c r="IW71" s="241"/>
      <c r="IX71" s="241"/>
      <c r="IY71" s="241"/>
      <c r="IZ71" s="241"/>
      <c r="JA71" s="241"/>
      <c r="JB71" s="241"/>
      <c r="JC71" s="241"/>
      <c r="JD71" s="241"/>
      <c r="JE71" s="241"/>
      <c r="JF71" s="241"/>
      <c r="JG71" s="241"/>
      <c r="JH71" s="241"/>
      <c r="JI71" s="241"/>
      <c r="JJ71" s="241"/>
      <c r="JK71" s="241"/>
      <c r="JL71" s="241"/>
      <c r="JM71" s="241"/>
      <c r="JN71" s="241"/>
      <c r="JO71" s="241"/>
      <c r="JP71" s="241"/>
      <c r="JQ71" s="241"/>
      <c r="JR71" s="241"/>
      <c r="JS71" s="241"/>
      <c r="JT71" s="241"/>
      <c r="JU71" s="241"/>
      <c r="JV71" s="241"/>
      <c r="JW71" s="241"/>
      <c r="JX71" s="241"/>
      <c r="JY71" s="241"/>
      <c r="JZ71" s="241"/>
      <c r="KA71" s="241"/>
      <c r="KB71" s="241"/>
      <c r="KC71" s="241"/>
      <c r="KD71" s="241"/>
      <c r="KE71" s="241"/>
      <c r="KF71" s="241"/>
      <c r="KG71" s="241"/>
      <c r="KH71" s="241"/>
      <c r="KI71" s="241"/>
      <c r="KJ71" s="241"/>
      <c r="KK71" s="241"/>
      <c r="KL71" s="241"/>
      <c r="KM71" s="241"/>
      <c r="KN71" s="241"/>
      <c r="KO71" s="241"/>
      <c r="KP71" s="241"/>
      <c r="KQ71" s="241"/>
      <c r="KR71" s="241"/>
      <c r="KS71" s="241"/>
      <c r="KT71" s="241"/>
      <c r="KU71" s="241"/>
      <c r="KV71" s="241"/>
      <c r="KW71" s="241"/>
      <c r="KX71" s="241"/>
      <c r="KY71" s="241"/>
      <c r="KZ71" s="241"/>
      <c r="LA71" s="241"/>
      <c r="LB71" s="241"/>
      <c r="LC71" s="241"/>
      <c r="LD71" s="241"/>
      <c r="LE71" s="241"/>
      <c r="LF71" s="241"/>
      <c r="LG71" s="241"/>
      <c r="LH71" s="241"/>
      <c r="LI71" s="241"/>
      <c r="LJ71" s="241"/>
      <c r="LK71" s="241"/>
      <c r="LL71" s="241"/>
      <c r="LM71" s="241"/>
      <c r="LN71" s="241"/>
      <c r="LO71" s="241"/>
      <c r="LP71" s="241"/>
      <c r="LQ71" s="241"/>
      <c r="LR71" s="241"/>
      <c r="LS71" s="241"/>
      <c r="LT71" s="241"/>
      <c r="LU71" s="241"/>
      <c r="LV71" s="241"/>
      <c r="LW71" s="241"/>
      <c r="LX71" s="241"/>
      <c r="LY71" s="241"/>
      <c r="LZ71" s="241"/>
      <c r="MA71" s="241"/>
      <c r="MB71" s="241"/>
      <c r="MC71" s="241"/>
      <c r="MD71" s="241"/>
      <c r="ME71" s="241"/>
      <c r="MF71" s="241"/>
      <c r="MG71" s="241"/>
      <c r="MH71" s="241"/>
      <c r="MI71" s="241"/>
      <c r="MJ71" s="241"/>
      <c r="MK71" s="241"/>
      <c r="ML71" s="241"/>
      <c r="MM71" s="241"/>
      <c r="MN71" s="241"/>
      <c r="MO71" s="241"/>
      <c r="MP71" s="241"/>
      <c r="MQ71" s="241"/>
      <c r="MR71" s="241"/>
      <c r="MS71" s="241"/>
      <c r="MT71" s="241"/>
      <c r="MU71" s="241"/>
      <c r="MV71" s="241"/>
      <c r="MW71" s="241"/>
      <c r="MX71" s="241"/>
      <c r="MY71" s="241"/>
      <c r="MZ71" s="241"/>
      <c r="NA71" s="241"/>
      <c r="NB71" s="241"/>
      <c r="NC71" s="241"/>
      <c r="ND71" s="241"/>
      <c r="NE71" s="241"/>
      <c r="NF71" s="241"/>
      <c r="NG71" s="241"/>
      <c r="NH71" s="241"/>
      <c r="NI71" s="241"/>
      <c r="NJ71" s="241"/>
      <c r="NK71" s="241"/>
      <c r="NL71" s="241"/>
      <c r="NM71" s="241"/>
      <c r="NN71" s="241"/>
      <c r="NO71" s="241"/>
      <c r="NP71" s="241"/>
      <c r="NQ71" s="241"/>
      <c r="NR71" s="241"/>
      <c r="NS71" s="241"/>
      <c r="NT71" s="241"/>
      <c r="NU71" s="241"/>
      <c r="NV71" s="241"/>
      <c r="NW71" s="241"/>
      <c r="NX71" s="241"/>
      <c r="NY71" s="241"/>
      <c r="NZ71" s="241"/>
      <c r="OA71" s="241"/>
      <c r="OB71" s="241"/>
      <c r="OC71" s="241"/>
      <c r="OD71" s="241"/>
      <c r="OE71" s="241"/>
      <c r="OF71" s="241"/>
      <c r="OG71" s="241"/>
      <c r="OH71" s="241"/>
      <c r="OI71" s="241"/>
      <c r="OJ71" s="241"/>
      <c r="OK71" s="241"/>
      <c r="OL71" s="241"/>
      <c r="OM71" s="241"/>
      <c r="ON71" s="241"/>
      <c r="OO71" s="241"/>
      <c r="OP71" s="241"/>
      <c r="OQ71" s="241"/>
      <c r="OR71" s="241"/>
      <c r="OS71" s="241"/>
      <c r="OT71" s="241"/>
      <c r="OU71" s="241"/>
      <c r="OV71" s="241"/>
      <c r="OW71" s="241"/>
      <c r="OX71" s="241"/>
      <c r="OY71" s="241"/>
      <c r="OZ71" s="241"/>
      <c r="PA71" s="241"/>
      <c r="PB71" s="241"/>
      <c r="PC71" s="241"/>
      <c r="PD71" s="241"/>
      <c r="PE71" s="241"/>
      <c r="PF71" s="241"/>
      <c r="PG71" s="241"/>
      <c r="PH71" s="241"/>
      <c r="PI71" s="241"/>
      <c r="PJ71" s="241"/>
      <c r="PK71" s="241"/>
      <c r="PL71" s="241"/>
      <c r="PM71" s="241"/>
      <c r="PN71" s="241"/>
      <c r="PO71" s="241"/>
      <c r="PP71" s="241"/>
      <c r="PQ71" s="241"/>
      <c r="PR71" s="241"/>
      <c r="PS71" s="241"/>
      <c r="PT71" s="241"/>
      <c r="PU71" s="241"/>
      <c r="PV71" s="241"/>
      <c r="PW71" s="241"/>
      <c r="PX71" s="241"/>
      <c r="PY71" s="241"/>
      <c r="PZ71" s="241"/>
      <c r="QA71" s="241"/>
      <c r="QB71" s="241"/>
      <c r="QC71" s="241"/>
      <c r="QD71" s="241"/>
      <c r="QE71" s="241"/>
      <c r="QF71" s="241"/>
      <c r="QG71" s="241"/>
      <c r="QH71" s="241"/>
      <c r="QI71" s="241"/>
      <c r="QJ71" s="241"/>
      <c r="QK71" s="241"/>
      <c r="QL71" s="241"/>
      <c r="QM71" s="241"/>
      <c r="QN71" s="241"/>
      <c r="QO71" s="241"/>
      <c r="QP71" s="241"/>
      <c r="QQ71" s="241"/>
      <c r="QR71" s="241"/>
      <c r="QS71" s="241"/>
      <c r="QT71" s="241"/>
      <c r="QU71" s="241"/>
      <c r="QV71" s="241"/>
      <c r="QW71" s="241"/>
      <c r="QX71" s="241"/>
      <c r="QY71" s="241"/>
      <c r="QZ71" s="241"/>
      <c r="RA71" s="241"/>
      <c r="RB71" s="241"/>
      <c r="RC71" s="241"/>
      <c r="RD71" s="241"/>
      <c r="RE71" s="241"/>
      <c r="RF71" s="241"/>
      <c r="RG71" s="241"/>
      <c r="RH71" s="241"/>
      <c r="RI71" s="241"/>
      <c r="RJ71" s="241"/>
      <c r="RK71" s="241"/>
      <c r="RL71" s="241"/>
      <c r="RM71" s="241"/>
      <c r="RN71" s="241"/>
      <c r="RO71" s="241"/>
      <c r="RP71" s="241"/>
      <c r="RQ71" s="241"/>
      <c r="RR71" s="241"/>
      <c r="RS71" s="241"/>
      <c r="RT71" s="241"/>
      <c r="RU71" s="241"/>
      <c r="RV71" s="241"/>
      <c r="RW71" s="241"/>
      <c r="RX71" s="241"/>
      <c r="RY71" s="241"/>
      <c r="RZ71" s="241"/>
      <c r="SA71" s="241"/>
      <c r="SB71" s="241"/>
      <c r="SC71" s="241"/>
      <c r="SD71" s="241"/>
      <c r="SE71" s="241"/>
      <c r="SF71" s="241"/>
      <c r="SG71" s="241"/>
      <c r="SH71" s="241"/>
      <c r="SI71" s="241"/>
      <c r="SJ71" s="241"/>
      <c r="SK71" s="241"/>
      <c r="SL71" s="241"/>
      <c r="SM71" s="241"/>
      <c r="SN71" s="241"/>
      <c r="SO71" s="241"/>
      <c r="SP71" s="241"/>
      <c r="SQ71" s="241"/>
      <c r="SR71" s="241"/>
      <c r="SS71" s="241"/>
      <c r="ST71" s="241"/>
      <c r="SU71" s="241"/>
      <c r="SV71" s="241"/>
      <c r="SW71" s="241"/>
      <c r="SX71" s="241"/>
      <c r="SY71" s="241"/>
      <c r="SZ71" s="241"/>
      <c r="TA71" s="241"/>
      <c r="TB71" s="241"/>
      <c r="TC71" s="241"/>
      <c r="TD71" s="241"/>
      <c r="TE71" s="241"/>
      <c r="TF71" s="241"/>
      <c r="TG71" s="241"/>
      <c r="TH71" s="241"/>
      <c r="TI71" s="241"/>
      <c r="TJ71" s="241"/>
      <c r="TK71" s="241"/>
      <c r="TL71" s="241"/>
      <c r="TM71" s="241"/>
      <c r="TN71" s="241"/>
      <c r="TO71" s="241"/>
      <c r="TP71" s="241"/>
      <c r="TQ71" s="241"/>
      <c r="TR71" s="241"/>
      <c r="TS71" s="241"/>
      <c r="TT71" s="241"/>
      <c r="TU71" s="241"/>
      <c r="TV71" s="241"/>
      <c r="TW71" s="241"/>
      <c r="TX71" s="241"/>
      <c r="TY71" s="241"/>
      <c r="TZ71" s="241"/>
      <c r="UA71" s="241"/>
      <c r="UB71" s="241"/>
      <c r="UC71" s="241"/>
      <c r="UD71" s="241"/>
      <c r="UE71" s="241"/>
      <c r="UF71" s="241"/>
      <c r="UG71" s="241"/>
      <c r="UH71" s="241"/>
      <c r="UI71" s="241"/>
      <c r="UJ71" s="241"/>
      <c r="UK71" s="241"/>
      <c r="UL71" s="241"/>
      <c r="UM71" s="241"/>
      <c r="UN71" s="241"/>
      <c r="UO71" s="241"/>
      <c r="UP71" s="241"/>
      <c r="UQ71" s="241"/>
      <c r="UR71" s="241"/>
      <c r="US71" s="241"/>
      <c r="UT71" s="241"/>
      <c r="UU71" s="241"/>
      <c r="UV71" s="241"/>
      <c r="UW71" s="241"/>
      <c r="UX71" s="241"/>
      <c r="UY71" s="241"/>
      <c r="UZ71" s="241"/>
      <c r="VA71" s="241"/>
      <c r="VB71" s="241"/>
      <c r="VC71" s="241"/>
      <c r="VD71" s="241"/>
      <c r="VE71" s="241"/>
      <c r="VF71" s="241"/>
      <c r="VG71" s="241"/>
      <c r="VH71" s="241"/>
      <c r="VI71" s="241"/>
      <c r="VJ71" s="241"/>
      <c r="VK71" s="241"/>
      <c r="VL71" s="241"/>
      <c r="VM71" s="241"/>
      <c r="VN71" s="241"/>
      <c r="VO71" s="241"/>
      <c r="VP71" s="241"/>
      <c r="VQ71" s="241"/>
      <c r="VR71" s="241"/>
      <c r="VS71" s="241"/>
      <c r="VT71" s="241"/>
      <c r="VU71" s="241"/>
      <c r="VV71" s="241"/>
      <c r="VW71" s="241"/>
      <c r="VX71" s="241"/>
      <c r="VY71" s="241"/>
      <c r="VZ71" s="241"/>
      <c r="WA71" s="241"/>
      <c r="WB71" s="241"/>
      <c r="WC71" s="241"/>
      <c r="WD71" s="241"/>
      <c r="WE71" s="241"/>
      <c r="WF71" s="241"/>
      <c r="WG71" s="241"/>
      <c r="WH71" s="241"/>
      <c r="WI71" s="241"/>
      <c r="WJ71" s="241"/>
      <c r="WK71" s="241"/>
      <c r="WL71" s="241"/>
      <c r="WM71" s="241"/>
      <c r="WN71" s="241"/>
      <c r="WO71" s="241"/>
      <c r="WP71" s="241"/>
      <c r="WQ71" s="241"/>
      <c r="WR71" s="241"/>
      <c r="WS71" s="241"/>
      <c r="WT71" s="241"/>
      <c r="WU71" s="241"/>
      <c r="WV71" s="241"/>
      <c r="WW71" s="241"/>
      <c r="WX71" s="241"/>
      <c r="WY71" s="241"/>
      <c r="WZ71" s="241"/>
      <c r="XA71" s="241"/>
      <c r="XB71" s="241"/>
      <c r="XC71" s="241"/>
      <c r="XD71" s="241"/>
    </row>
    <row r="73" spans="1:628">
      <c r="DH73" s="359"/>
      <c r="DI73" s="245"/>
    </row>
    <row r="74" spans="1:628">
      <c r="DI74" s="245"/>
    </row>
    <row r="75" spans="1:628">
      <c r="DI75" s="245"/>
    </row>
    <row r="76" spans="1:628">
      <c r="DH76" s="245"/>
    </row>
    <row r="79" spans="1:628">
      <c r="DH79" s="245"/>
    </row>
  </sheetData>
  <mergeCells count="73">
    <mergeCell ref="EH5:EH6"/>
    <mergeCell ref="A3:B4"/>
    <mergeCell ref="BE5:BE6"/>
    <mergeCell ref="BF5:BF6"/>
    <mergeCell ref="BG5:BG6"/>
    <mergeCell ref="BH5:BH6"/>
    <mergeCell ref="EG5:EG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K5:K6"/>
    <mergeCell ref="L5:L6"/>
    <mergeCell ref="V5:V6"/>
    <mergeCell ref="AS5:AS6"/>
    <mergeCell ref="AT5:AT6"/>
    <mergeCell ref="A67:A68"/>
    <mergeCell ref="A69:A70"/>
    <mergeCell ref="B5:B8"/>
    <mergeCell ref="C5:C6"/>
    <mergeCell ref="D5:D6"/>
    <mergeCell ref="A57:A58"/>
    <mergeCell ref="A59:A60"/>
    <mergeCell ref="A61:A62"/>
    <mergeCell ref="A63:A64"/>
    <mergeCell ref="A65:A66"/>
    <mergeCell ref="A47:A48"/>
    <mergeCell ref="A49:A50"/>
    <mergeCell ref="A51:A52"/>
    <mergeCell ref="A53:A54"/>
    <mergeCell ref="A55:A56"/>
    <mergeCell ref="A37:A38"/>
    <mergeCell ref="A39:A40"/>
    <mergeCell ref="A41:A42"/>
    <mergeCell ref="A43:A44"/>
    <mergeCell ref="A45:A46"/>
    <mergeCell ref="A27:A28"/>
    <mergeCell ref="A29:A30"/>
    <mergeCell ref="A31:A32"/>
    <mergeCell ref="A33:A34"/>
    <mergeCell ref="A35:A36"/>
    <mergeCell ref="A17:A18"/>
    <mergeCell ref="A19:A20"/>
    <mergeCell ref="A21:A22"/>
    <mergeCell ref="A23:A24"/>
    <mergeCell ref="A25:A26"/>
    <mergeCell ref="A5:A8"/>
    <mergeCell ref="A9:A10"/>
    <mergeCell ref="A11:A12"/>
    <mergeCell ref="A13:A14"/>
    <mergeCell ref="A15:A16"/>
    <mergeCell ref="C4:G4"/>
    <mergeCell ref="H4:AW4"/>
    <mergeCell ref="AX4:BH4"/>
    <mergeCell ref="BJ4:EH4"/>
    <mergeCell ref="M5:U5"/>
    <mergeCell ref="W5:AO5"/>
    <mergeCell ref="AP5:AR5"/>
    <mergeCell ref="BJ5:CH5"/>
    <mergeCell ref="CJ5:DG5"/>
    <mergeCell ref="DH5:EF5"/>
    <mergeCell ref="E5:E6"/>
    <mergeCell ref="F5:F6"/>
    <mergeCell ref="G5:G6"/>
    <mergeCell ref="H5:H6"/>
    <mergeCell ref="I5:I6"/>
    <mergeCell ref="J5:J6"/>
  </mergeCells>
  <phoneticPr fontId="56" type="noConversion"/>
  <conditionalFormatting sqref="B14:B70 BK52:CH54">
    <cfRule type="expression" dxfId="27" priority="1">
      <formula>AND((HOUR(NOW())&gt;14),($A14=TODAY()))</formula>
    </cfRule>
    <cfRule type="expression" dxfId="26" priority="2">
      <formula>AND((HOUR(NOW())&lt;=14),($A14=TODAY()-1))</formula>
    </cfRule>
  </conditionalFormatting>
  <conditionalFormatting sqref="BK58:CH58">
    <cfRule type="expression" dxfId="25" priority="29">
      <formula>AND((HOUR(NOW())&gt;14),($A58=TODAY()))</formula>
    </cfRule>
    <cfRule type="expression" dxfId="24" priority="30">
      <formula>AND((HOUR(NOW())&lt;=14),($A58=TODAY()-1))</formula>
    </cfRule>
  </conditionalFormatting>
  <conditionalFormatting sqref="BK64:CH65">
    <cfRule type="expression" dxfId="23" priority="5">
      <formula>AND((HOUR(NOW())&gt;14),($A64=TODAY()))</formula>
    </cfRule>
    <cfRule type="expression" dxfId="22" priority="6">
      <formula>AND((HOUR(NOW())&lt;=14),($A64=TODAY()-1))</formula>
    </cfRule>
  </conditionalFormatting>
  <conditionalFormatting sqref="BK67:CH67">
    <cfRule type="expression" dxfId="21" priority="3">
      <formula>AND((HOUR(NOW())&gt;14),($A67=TODAY()))</formula>
    </cfRule>
    <cfRule type="expression" dxfId="20" priority="4">
      <formula>AND((HOUR(NOW())&lt;=14),($A67=TODAY()-1))</formula>
    </cfRule>
  </conditionalFormatting>
  <pageMargins left="0.7" right="0.7" top="0.75" bottom="0.75" header="0.3" footer="0.3"/>
  <pageSetup paperSize="9" orientation="portrait"/>
  <ignoredErrors>
    <ignoredError sqref="H11:H12" unlocked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VM74"/>
  <sheetViews>
    <sheetView zoomScale="80" zoomScaleNormal="80" workbookViewId="0">
      <pane xSplit="2" ySplit="8" topLeftCell="X25" activePane="bottomRight" state="frozen"/>
      <selection pane="topRight"/>
      <selection pane="bottomLeft"/>
      <selection pane="bottomRight" activeCell="R107" sqref="R107"/>
    </sheetView>
  </sheetViews>
  <sheetFormatPr defaultColWidth="9" defaultRowHeight="12.45" outlineLevelCol="1"/>
  <cols>
    <col min="1" max="1" width="10.3828125" style="150" customWidth="1"/>
    <col min="2" max="2" width="6.3828125" style="150" customWidth="1"/>
    <col min="3" max="4" width="9.15234375" style="150" customWidth="1"/>
    <col min="5" max="5" width="12.765625" style="150" customWidth="1"/>
    <col min="6" max="6" width="10.23046875" style="150" customWidth="1" outlineLevel="1"/>
    <col min="7" max="7" width="8.61328125" style="150" customWidth="1" outlineLevel="1"/>
    <col min="8" max="8" width="7.61328125" style="150" customWidth="1" outlineLevel="1"/>
    <col min="9" max="9" width="8.61328125" style="150" customWidth="1" outlineLevel="1"/>
    <col min="10" max="11" width="7.61328125" style="150" customWidth="1" outlineLevel="1"/>
    <col min="12" max="12" width="8.61328125" style="150" customWidth="1" outlineLevel="1"/>
    <col min="13" max="17" width="7.61328125" style="150" customWidth="1" outlineLevel="1"/>
    <col min="18" max="18" width="11.15234375" style="150" customWidth="1"/>
    <col min="19" max="31" width="5.84375" style="150" customWidth="1" outlineLevel="1"/>
    <col min="32" max="32" width="11.15234375" style="150" customWidth="1"/>
    <col min="33" max="44" width="8.3828125" style="150" customWidth="1" outlineLevel="1"/>
    <col min="45" max="45" width="7.921875" style="150" customWidth="1" outlineLevel="1"/>
    <col min="46" max="46" width="9.84375" style="150" customWidth="1"/>
    <col min="47" max="59" width="6.15234375" style="150" customWidth="1" outlineLevel="1"/>
    <col min="60" max="61" width="11.15234375" style="150" customWidth="1"/>
    <col min="62" max="64" width="7.61328125" style="150" customWidth="1" outlineLevel="1"/>
    <col min="65" max="65" width="9.84375" style="150" customWidth="1"/>
    <col min="66" max="66" width="8.3828125" style="150" customWidth="1"/>
    <col min="67" max="75" width="9.15234375" style="150" customWidth="1"/>
    <col min="76" max="114" width="9" style="150"/>
    <col min="115" max="140" width="9" style="152"/>
    <col min="141" max="568" width="9" style="152" hidden="1" customWidth="1"/>
    <col min="569" max="16384" width="9" style="152"/>
  </cols>
  <sheetData>
    <row r="1" spans="1:114">
      <c r="BQ1" s="152"/>
      <c r="BR1" s="152"/>
      <c r="BS1" s="152"/>
      <c r="BT1" s="152"/>
      <c r="BU1" s="152"/>
      <c r="BV1" s="152"/>
      <c r="BW1" s="152"/>
      <c r="BX1" s="152"/>
      <c r="BY1" s="152"/>
      <c r="BZ1" s="152"/>
      <c r="CA1" s="152"/>
      <c r="CB1" s="152"/>
      <c r="CC1" s="152"/>
      <c r="CD1" s="152"/>
      <c r="CE1" s="152"/>
      <c r="CF1" s="152"/>
      <c r="CG1" s="152"/>
      <c r="CH1" s="152"/>
      <c r="CI1" s="152"/>
      <c r="CJ1" s="152"/>
      <c r="CK1" s="152"/>
      <c r="CL1" s="152"/>
      <c r="CM1" s="152"/>
      <c r="CN1" s="152"/>
      <c r="CO1" s="152"/>
      <c r="CP1" s="152"/>
      <c r="CQ1" s="152"/>
      <c r="CR1" s="152"/>
      <c r="CS1" s="152"/>
      <c r="CT1" s="152"/>
      <c r="CU1" s="152"/>
      <c r="CV1" s="152"/>
      <c r="CW1" s="152"/>
      <c r="CX1" s="152"/>
      <c r="CY1" s="152"/>
      <c r="CZ1" s="152"/>
      <c r="DA1" s="152"/>
      <c r="DB1" s="152"/>
      <c r="DC1" s="152"/>
      <c r="DD1" s="152"/>
      <c r="DE1" s="152"/>
      <c r="DF1" s="152"/>
      <c r="DG1" s="152"/>
      <c r="DH1" s="152"/>
      <c r="DI1" s="152"/>
      <c r="DJ1" s="152"/>
    </row>
    <row r="2" spans="1:114">
      <c r="BQ2" s="152"/>
      <c r="BR2" s="152"/>
      <c r="BS2" s="152"/>
      <c r="BT2" s="152"/>
      <c r="BU2" s="152"/>
      <c r="BV2" s="152"/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2"/>
      <c r="CQ2" s="152"/>
      <c r="CR2" s="152"/>
      <c r="CS2" s="152"/>
      <c r="CT2" s="152"/>
      <c r="CU2" s="152"/>
      <c r="CV2" s="152"/>
      <c r="CW2" s="152"/>
      <c r="CX2" s="152"/>
      <c r="CY2" s="152"/>
      <c r="CZ2" s="152"/>
      <c r="DA2" s="152"/>
      <c r="DB2" s="152"/>
      <c r="DC2" s="152"/>
      <c r="DD2" s="152"/>
      <c r="DE2" s="152"/>
      <c r="DF2" s="152"/>
      <c r="DG2" s="152"/>
      <c r="DH2" s="152"/>
      <c r="DI2" s="152"/>
      <c r="DJ2" s="152"/>
    </row>
    <row r="3" spans="1:114" ht="9" customHeight="1"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/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/>
      <c r="DD3" s="152"/>
      <c r="DE3" s="152"/>
      <c r="DF3" s="152"/>
      <c r="DG3" s="152"/>
      <c r="DH3" s="152"/>
      <c r="DI3" s="152"/>
      <c r="DJ3" s="152"/>
    </row>
    <row r="4" spans="1:114" s="150" customFormat="1" ht="13.5" customHeight="1">
      <c r="A4" s="462"/>
      <c r="B4" s="463"/>
      <c r="C4" s="153"/>
      <c r="D4" s="154"/>
    </row>
    <row r="5" spans="1:114" s="150" customFormat="1" ht="27.75" customHeight="1">
      <c r="A5" s="464"/>
      <c r="B5" s="465"/>
      <c r="C5" s="426" t="s">
        <v>201</v>
      </c>
      <c r="D5" s="427"/>
      <c r="E5" s="428"/>
      <c r="F5" s="429" t="s">
        <v>202</v>
      </c>
      <c r="G5" s="430"/>
      <c r="H5" s="430"/>
      <c r="I5" s="430"/>
      <c r="J5" s="430"/>
      <c r="K5" s="430"/>
      <c r="L5" s="430"/>
      <c r="M5" s="430"/>
      <c r="N5" s="430"/>
      <c r="O5" s="430"/>
      <c r="P5" s="430"/>
      <c r="Q5" s="430"/>
      <c r="R5" s="431"/>
      <c r="S5" s="432" t="s">
        <v>166</v>
      </c>
      <c r="T5" s="433"/>
      <c r="U5" s="433"/>
      <c r="V5" s="433"/>
      <c r="W5" s="433"/>
      <c r="X5" s="433"/>
      <c r="Y5" s="433"/>
      <c r="Z5" s="433"/>
      <c r="AA5" s="433"/>
      <c r="AB5" s="433"/>
      <c r="AC5" s="433"/>
      <c r="AD5" s="433"/>
      <c r="AE5" s="433"/>
      <c r="AF5" s="434"/>
      <c r="AG5" s="432" t="s">
        <v>1</v>
      </c>
      <c r="AH5" s="433"/>
      <c r="AI5" s="433"/>
      <c r="AJ5" s="433"/>
      <c r="AK5" s="433"/>
      <c r="AL5" s="433"/>
      <c r="AM5" s="433"/>
      <c r="AN5" s="433"/>
      <c r="AO5" s="433"/>
      <c r="AP5" s="433"/>
      <c r="AQ5" s="433"/>
      <c r="AR5" s="433"/>
      <c r="AS5" s="433"/>
      <c r="AT5" s="434"/>
      <c r="AU5" s="435" t="s">
        <v>203</v>
      </c>
      <c r="AV5" s="429"/>
      <c r="AW5" s="429"/>
      <c r="AX5" s="429"/>
      <c r="AY5" s="429"/>
      <c r="AZ5" s="429"/>
      <c r="BA5" s="429"/>
      <c r="BB5" s="429"/>
      <c r="BC5" s="429"/>
      <c r="BD5" s="429"/>
      <c r="BE5" s="429"/>
      <c r="BF5" s="429"/>
      <c r="BG5" s="430"/>
      <c r="BH5" s="436"/>
      <c r="BI5" s="215" t="s">
        <v>204</v>
      </c>
      <c r="BJ5" s="432" t="s">
        <v>205</v>
      </c>
      <c r="BK5" s="433"/>
      <c r="BL5" s="433"/>
      <c r="BM5" s="434"/>
    </row>
    <row r="6" spans="1:114" s="151" customFormat="1" ht="15.75" customHeight="1">
      <c r="A6" s="437" t="s">
        <v>9</v>
      </c>
      <c r="B6" s="444" t="s">
        <v>153</v>
      </c>
      <c r="C6" s="447" t="s">
        <v>206</v>
      </c>
      <c r="D6" s="448" t="s">
        <v>207</v>
      </c>
      <c r="E6" s="449" t="s">
        <v>6</v>
      </c>
      <c r="F6" s="155" t="s">
        <v>208</v>
      </c>
      <c r="G6" s="156" t="s">
        <v>209</v>
      </c>
      <c r="H6" s="156" t="s">
        <v>210</v>
      </c>
      <c r="I6" s="156" t="s">
        <v>211</v>
      </c>
      <c r="J6" s="156" t="s">
        <v>212</v>
      </c>
      <c r="K6" s="156" t="s">
        <v>213</v>
      </c>
      <c r="L6" s="156" t="s">
        <v>214</v>
      </c>
      <c r="M6" s="156" t="s">
        <v>215</v>
      </c>
      <c r="N6" s="156" t="s">
        <v>216</v>
      </c>
      <c r="O6" s="156" t="s">
        <v>217</v>
      </c>
      <c r="P6" s="156" t="s">
        <v>218</v>
      </c>
      <c r="Q6" s="156" t="s">
        <v>219</v>
      </c>
      <c r="R6" s="449" t="s">
        <v>109</v>
      </c>
      <c r="S6" s="187" t="s">
        <v>208</v>
      </c>
      <c r="T6" s="187" t="s">
        <v>209</v>
      </c>
      <c r="U6" s="187" t="s">
        <v>210</v>
      </c>
      <c r="V6" s="187" t="s">
        <v>211</v>
      </c>
      <c r="W6" s="187" t="s">
        <v>212</v>
      </c>
      <c r="X6" s="187" t="s">
        <v>213</v>
      </c>
      <c r="Y6" s="187" t="s">
        <v>214</v>
      </c>
      <c r="Z6" s="187" t="s">
        <v>215</v>
      </c>
      <c r="AA6" s="187" t="s">
        <v>216</v>
      </c>
      <c r="AB6" s="187" t="s">
        <v>217</v>
      </c>
      <c r="AC6" s="187" t="s">
        <v>218</v>
      </c>
      <c r="AD6" s="187" t="s">
        <v>219</v>
      </c>
      <c r="AE6" s="187" t="s">
        <v>220</v>
      </c>
      <c r="AF6" s="449" t="s">
        <v>109</v>
      </c>
      <c r="AG6" s="187" t="s">
        <v>208</v>
      </c>
      <c r="AH6" s="197" t="s">
        <v>209</v>
      </c>
      <c r="AI6" s="197" t="s">
        <v>210</v>
      </c>
      <c r="AJ6" s="197" t="s">
        <v>211</v>
      </c>
      <c r="AK6" s="197" t="s">
        <v>212</v>
      </c>
      <c r="AL6" s="197" t="s">
        <v>213</v>
      </c>
      <c r="AM6" s="197" t="s">
        <v>214</v>
      </c>
      <c r="AN6" s="197" t="s">
        <v>215</v>
      </c>
      <c r="AO6" s="197" t="s">
        <v>216</v>
      </c>
      <c r="AP6" s="197" t="s">
        <v>217</v>
      </c>
      <c r="AQ6" s="197" t="s">
        <v>218</v>
      </c>
      <c r="AR6" s="197" t="s">
        <v>219</v>
      </c>
      <c r="AS6" s="197" t="s">
        <v>220</v>
      </c>
      <c r="AT6" s="449" t="s">
        <v>106</v>
      </c>
      <c r="AU6" s="187" t="s">
        <v>208</v>
      </c>
      <c r="AV6" s="187" t="s">
        <v>209</v>
      </c>
      <c r="AW6" s="187" t="s">
        <v>210</v>
      </c>
      <c r="AX6" s="187" t="s">
        <v>211</v>
      </c>
      <c r="AY6" s="187" t="s">
        <v>212</v>
      </c>
      <c r="AZ6" s="187" t="s">
        <v>213</v>
      </c>
      <c r="BA6" s="187" t="s">
        <v>214</v>
      </c>
      <c r="BB6" s="187" t="s">
        <v>215</v>
      </c>
      <c r="BC6" s="187" t="s">
        <v>216</v>
      </c>
      <c r="BD6" s="187" t="s">
        <v>217</v>
      </c>
      <c r="BE6" s="187" t="s">
        <v>218</v>
      </c>
      <c r="BF6" s="187" t="s">
        <v>219</v>
      </c>
      <c r="BG6" s="187" t="s">
        <v>220</v>
      </c>
      <c r="BH6" s="452" t="s">
        <v>109</v>
      </c>
      <c r="BI6" s="454" t="s">
        <v>109</v>
      </c>
      <c r="BJ6" s="456" t="s">
        <v>13</v>
      </c>
      <c r="BK6" s="458" t="s">
        <v>15</v>
      </c>
      <c r="BL6" s="458" t="s">
        <v>21</v>
      </c>
      <c r="BM6" s="460" t="s">
        <v>221</v>
      </c>
      <c r="BN6" s="150"/>
    </row>
    <row r="7" spans="1:114" s="151" customFormat="1" ht="24" customHeight="1">
      <c r="A7" s="438"/>
      <c r="B7" s="445"/>
      <c r="C7" s="447"/>
      <c r="D7" s="448"/>
      <c r="E7" s="450"/>
      <c r="F7" s="157" t="s">
        <v>95</v>
      </c>
      <c r="G7" s="158" t="s">
        <v>96</v>
      </c>
      <c r="H7" s="158" t="s">
        <v>97</v>
      </c>
      <c r="I7" s="158" t="s">
        <v>222</v>
      </c>
      <c r="J7" s="158" t="s">
        <v>223</v>
      </c>
      <c r="K7" s="158" t="s">
        <v>100</v>
      </c>
      <c r="L7" s="158" t="s">
        <v>101</v>
      </c>
      <c r="M7" s="158" t="s">
        <v>224</v>
      </c>
      <c r="N7" s="158" t="s">
        <v>103</v>
      </c>
      <c r="O7" s="158" t="s">
        <v>104</v>
      </c>
      <c r="P7" s="158" t="s">
        <v>105</v>
      </c>
      <c r="Q7" s="158" t="s">
        <v>225</v>
      </c>
      <c r="R7" s="451"/>
      <c r="S7" s="188" t="s">
        <v>95</v>
      </c>
      <c r="T7" s="158" t="s">
        <v>96</v>
      </c>
      <c r="U7" s="158" t="s">
        <v>97</v>
      </c>
      <c r="V7" s="158" t="s">
        <v>222</v>
      </c>
      <c r="W7" s="158" t="s">
        <v>223</v>
      </c>
      <c r="X7" s="158" t="s">
        <v>100</v>
      </c>
      <c r="Y7" s="158" t="s">
        <v>101</v>
      </c>
      <c r="Z7" s="158" t="s">
        <v>224</v>
      </c>
      <c r="AA7" s="158" t="s">
        <v>103</v>
      </c>
      <c r="AB7" s="158" t="s">
        <v>104</v>
      </c>
      <c r="AC7" s="158" t="s">
        <v>105</v>
      </c>
      <c r="AD7" s="158" t="s">
        <v>225</v>
      </c>
      <c r="AE7" s="158" t="s">
        <v>226</v>
      </c>
      <c r="AF7" s="451"/>
      <c r="AG7" s="188" t="s">
        <v>95</v>
      </c>
      <c r="AH7" s="158" t="s">
        <v>96</v>
      </c>
      <c r="AI7" s="158" t="s">
        <v>97</v>
      </c>
      <c r="AJ7" s="158" t="s">
        <v>222</v>
      </c>
      <c r="AK7" s="158" t="s">
        <v>223</v>
      </c>
      <c r="AL7" s="158" t="s">
        <v>100</v>
      </c>
      <c r="AM7" s="158" t="s">
        <v>101</v>
      </c>
      <c r="AN7" s="158" t="s">
        <v>224</v>
      </c>
      <c r="AO7" s="158" t="s">
        <v>103</v>
      </c>
      <c r="AP7" s="158" t="s">
        <v>104</v>
      </c>
      <c r="AQ7" s="158" t="s">
        <v>105</v>
      </c>
      <c r="AR7" s="158" t="s">
        <v>225</v>
      </c>
      <c r="AS7" s="158" t="s">
        <v>226</v>
      </c>
      <c r="AT7" s="451"/>
      <c r="AU7" s="188" t="s">
        <v>95</v>
      </c>
      <c r="AV7" s="158" t="s">
        <v>96</v>
      </c>
      <c r="AW7" s="158" t="s">
        <v>97</v>
      </c>
      <c r="AX7" s="158" t="s">
        <v>222</v>
      </c>
      <c r="AY7" s="158" t="s">
        <v>223</v>
      </c>
      <c r="AZ7" s="158" t="s">
        <v>100</v>
      </c>
      <c r="BA7" s="158" t="s">
        <v>101</v>
      </c>
      <c r="BB7" s="158" t="s">
        <v>224</v>
      </c>
      <c r="BC7" s="158" t="s">
        <v>103</v>
      </c>
      <c r="BD7" s="158" t="s">
        <v>104</v>
      </c>
      <c r="BE7" s="158" t="s">
        <v>105</v>
      </c>
      <c r="BF7" s="158" t="s">
        <v>225</v>
      </c>
      <c r="BG7" s="158" t="s">
        <v>226</v>
      </c>
      <c r="BH7" s="453"/>
      <c r="BI7" s="455"/>
      <c r="BJ7" s="457"/>
      <c r="BK7" s="459"/>
      <c r="BL7" s="459"/>
      <c r="BM7" s="461"/>
      <c r="BN7" s="150"/>
    </row>
    <row r="8" spans="1:114" s="151" customFormat="1" ht="15.75" customHeight="1">
      <c r="A8" s="439"/>
      <c r="B8" s="446"/>
      <c r="C8" s="159"/>
      <c r="D8" s="160"/>
      <c r="E8" s="161"/>
      <c r="F8" s="162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89"/>
      <c r="S8" s="190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89"/>
      <c r="AG8" s="198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89"/>
      <c r="AU8" s="206"/>
      <c r="AV8" s="207"/>
      <c r="AW8" s="207"/>
      <c r="AX8" s="207"/>
      <c r="AY8" s="207"/>
      <c r="AZ8" s="207"/>
      <c r="BA8" s="207"/>
      <c r="BB8" s="207"/>
      <c r="BC8" s="207"/>
      <c r="BD8" s="207"/>
      <c r="BE8" s="207"/>
      <c r="BF8" s="207"/>
      <c r="BG8" s="216"/>
      <c r="BH8" s="189"/>
      <c r="BI8" s="217"/>
      <c r="BJ8" s="218"/>
      <c r="BK8" s="219"/>
      <c r="BL8" s="219"/>
      <c r="BM8" s="224"/>
      <c r="BN8" s="150"/>
    </row>
    <row r="9" spans="1:114" s="150" customFormat="1" ht="24" customHeight="1">
      <c r="A9" s="440" t="s">
        <v>117</v>
      </c>
      <c r="B9" s="164" t="s">
        <v>118</v>
      </c>
      <c r="C9" s="165">
        <v>1985360</v>
      </c>
      <c r="D9" s="166"/>
      <c r="E9" s="167">
        <v>2078</v>
      </c>
      <c r="F9" s="168">
        <v>5783206</v>
      </c>
      <c r="G9" s="168">
        <v>306560</v>
      </c>
      <c r="H9" s="168">
        <v>52463</v>
      </c>
      <c r="I9" s="168">
        <v>391920</v>
      </c>
      <c r="J9" s="168">
        <v>169437</v>
      </c>
      <c r="K9" s="168">
        <v>251516</v>
      </c>
      <c r="L9" s="168">
        <v>285240</v>
      </c>
      <c r="M9" s="168">
        <v>100201</v>
      </c>
      <c r="N9" s="168">
        <v>166380</v>
      </c>
      <c r="O9" s="168">
        <v>141856</v>
      </c>
      <c r="P9" s="168">
        <v>146086</v>
      </c>
      <c r="Q9" s="168">
        <v>134273</v>
      </c>
      <c r="R9" s="189">
        <f>SUM(F9:Q9)</f>
        <v>7929138</v>
      </c>
      <c r="S9" s="192">
        <v>0</v>
      </c>
      <c r="T9" s="174">
        <v>655</v>
      </c>
      <c r="U9" s="174">
        <v>765</v>
      </c>
      <c r="V9" s="174">
        <v>987</v>
      </c>
      <c r="W9" s="174">
        <v>1504</v>
      </c>
      <c r="X9" s="174">
        <v>938</v>
      </c>
      <c r="Y9" s="174">
        <v>1101</v>
      </c>
      <c r="Z9" s="174">
        <v>565</v>
      </c>
      <c r="AA9" s="174">
        <v>541</v>
      </c>
      <c r="AB9" s="176">
        <v>658</v>
      </c>
      <c r="AC9" s="174">
        <v>635</v>
      </c>
      <c r="AD9" s="174">
        <v>1183</v>
      </c>
      <c r="AE9" s="174">
        <v>1286</v>
      </c>
      <c r="AF9" s="189">
        <f>SUM(S9:AE9)</f>
        <v>10818</v>
      </c>
      <c r="AG9" s="200">
        <v>844399</v>
      </c>
      <c r="AH9" s="201">
        <v>821344</v>
      </c>
      <c r="AI9" s="201">
        <v>829525</v>
      </c>
      <c r="AJ9" s="201">
        <v>820378</v>
      </c>
      <c r="AK9" s="201">
        <v>819439</v>
      </c>
      <c r="AL9" s="201">
        <v>825705</v>
      </c>
      <c r="AM9" s="201">
        <v>815124</v>
      </c>
      <c r="AN9" s="201">
        <v>856031</v>
      </c>
      <c r="AO9" s="201">
        <v>825530</v>
      </c>
      <c r="AP9" s="168">
        <v>828967</v>
      </c>
      <c r="AQ9" s="201">
        <v>814850</v>
      </c>
      <c r="AR9" s="201">
        <v>794176</v>
      </c>
      <c r="AS9" s="192">
        <f t="shared" ref="AS9:AS54" si="0">+AR9-AE9</f>
        <v>792890</v>
      </c>
      <c r="AT9" s="208">
        <f>+AR9</f>
        <v>794176</v>
      </c>
      <c r="AU9" s="209"/>
      <c r="AV9" s="210">
        <v>6140</v>
      </c>
      <c r="AW9" s="210">
        <v>440</v>
      </c>
      <c r="AX9" s="210">
        <v>987</v>
      </c>
      <c r="AY9" s="210">
        <v>1495</v>
      </c>
      <c r="AZ9" s="210">
        <v>477</v>
      </c>
      <c r="BA9" s="210">
        <v>720</v>
      </c>
      <c r="BB9" s="210">
        <v>794</v>
      </c>
      <c r="BC9" s="210">
        <v>392</v>
      </c>
      <c r="BD9" s="214">
        <v>4560</v>
      </c>
      <c r="BE9" s="210">
        <v>4844</v>
      </c>
      <c r="BF9" s="210"/>
      <c r="BG9" s="210"/>
      <c r="BH9" s="208">
        <f>SUM(AU9:BG9)</f>
        <v>20849</v>
      </c>
      <c r="BI9" s="220"/>
      <c r="BJ9" s="201">
        <f>+成测数据!AY9+成测数据!AZ9</f>
        <v>1308600</v>
      </c>
      <c r="BK9" s="201">
        <f>+成测数据!BA9+成测数据!BB9+成测数据!BC9</f>
        <v>43200</v>
      </c>
      <c r="BL9" s="201">
        <f>+成测数据!BD9+成测数据!BE9+成测数据!BF9+成测数据!BG9</f>
        <v>43200</v>
      </c>
      <c r="BM9" s="194">
        <f>SUM(BJ9:BL9)</f>
        <v>1395000</v>
      </c>
    </row>
    <row r="10" spans="1:114" s="150" customFormat="1" ht="24" customHeight="1">
      <c r="A10" s="441"/>
      <c r="B10" s="169" t="s">
        <v>119</v>
      </c>
      <c r="C10" s="170"/>
      <c r="D10" s="171"/>
      <c r="E10" s="172">
        <v>1911</v>
      </c>
      <c r="F10" s="168">
        <v>4960961</v>
      </c>
      <c r="G10" s="168">
        <v>290880</v>
      </c>
      <c r="H10" s="168">
        <v>56942</v>
      </c>
      <c r="I10" s="168">
        <v>398280</v>
      </c>
      <c r="J10" s="168">
        <v>174169</v>
      </c>
      <c r="K10" s="168">
        <v>259440</v>
      </c>
      <c r="L10" s="168">
        <v>292200</v>
      </c>
      <c r="M10" s="168">
        <v>94759</v>
      </c>
      <c r="N10" s="168">
        <v>159890</v>
      </c>
      <c r="O10" s="168">
        <v>156109</v>
      </c>
      <c r="P10" s="168">
        <v>154533</v>
      </c>
      <c r="Q10" s="168">
        <v>66763</v>
      </c>
      <c r="R10" s="189">
        <f t="shared" ref="R10:R70" si="1">SUM(F10:Q10)</f>
        <v>7064926</v>
      </c>
      <c r="S10" s="192">
        <v>0</v>
      </c>
      <c r="T10" s="174">
        <v>601</v>
      </c>
      <c r="U10" s="174">
        <v>627</v>
      </c>
      <c r="V10" s="174">
        <v>2319</v>
      </c>
      <c r="W10" s="174">
        <v>567</v>
      </c>
      <c r="X10" s="174">
        <v>687</v>
      </c>
      <c r="Y10" s="174">
        <v>1198</v>
      </c>
      <c r="Z10" s="174">
        <v>530</v>
      </c>
      <c r="AA10" s="174">
        <v>544</v>
      </c>
      <c r="AB10" s="176">
        <v>841</v>
      </c>
      <c r="AC10" s="174">
        <v>602</v>
      </c>
      <c r="AD10" s="174">
        <v>1143</v>
      </c>
      <c r="AE10" s="174">
        <v>1582</v>
      </c>
      <c r="AF10" s="194">
        <f t="shared" ref="AF10:AF70" si="2">SUM(S10:AE10)</f>
        <v>11241</v>
      </c>
      <c r="AG10" s="202">
        <v>842174</v>
      </c>
      <c r="AH10" s="203">
        <v>857253</v>
      </c>
      <c r="AI10" s="203">
        <v>852147</v>
      </c>
      <c r="AJ10" s="203">
        <v>843468</v>
      </c>
      <c r="AK10" s="203">
        <v>833129</v>
      </c>
      <c r="AL10" s="203">
        <v>824518</v>
      </c>
      <c r="AM10" s="203">
        <v>813000</v>
      </c>
      <c r="AN10" s="203">
        <v>816232</v>
      </c>
      <c r="AO10" s="203">
        <v>820498</v>
      </c>
      <c r="AP10" s="174">
        <v>802044</v>
      </c>
      <c r="AQ10" s="174">
        <v>786275</v>
      </c>
      <c r="AR10" s="174">
        <v>852642</v>
      </c>
      <c r="AS10" s="192">
        <f t="shared" si="0"/>
        <v>851060</v>
      </c>
      <c r="AT10" s="189">
        <f t="shared" ref="AT10:AT70" si="3">+AR10</f>
        <v>852642</v>
      </c>
      <c r="AU10" s="211"/>
      <c r="AV10" s="212">
        <v>381</v>
      </c>
      <c r="AW10" s="212">
        <v>400</v>
      </c>
      <c r="AX10" s="212">
        <v>1380</v>
      </c>
      <c r="AY10" s="212">
        <v>1200</v>
      </c>
      <c r="AZ10" s="212">
        <v>1200</v>
      </c>
      <c r="BA10" s="212">
        <v>1000</v>
      </c>
      <c r="BB10" s="212">
        <v>643</v>
      </c>
      <c r="BC10" s="212">
        <v>400</v>
      </c>
      <c r="BD10" s="179">
        <v>2851</v>
      </c>
      <c r="BE10" s="212">
        <v>5314</v>
      </c>
      <c r="BF10" s="212"/>
      <c r="BG10" s="212"/>
      <c r="BH10" s="189">
        <f>SUM(AU10:BG10)</f>
        <v>14769</v>
      </c>
      <c r="BI10" s="221">
        <f>+BH10+BH9</f>
        <v>35618</v>
      </c>
      <c r="BJ10" s="201">
        <f>+成测数据!AY10+成测数据!AZ10</f>
        <v>0</v>
      </c>
      <c r="BK10" s="201">
        <f>+成测数据!BA10+成测数据!BB10+成测数据!BC10</f>
        <v>0</v>
      </c>
      <c r="BL10" s="201">
        <f>+成测数据!BD10+成测数据!BE10+成测数据!BF10+成测数据!BG10</f>
        <v>0</v>
      </c>
      <c r="BM10" s="194">
        <f>SUM(BJ10:BL10)</f>
        <v>0</v>
      </c>
    </row>
    <row r="11" spans="1:114" s="150" customFormat="1" ht="24" customHeight="1">
      <c r="A11" s="441" t="s">
        <v>120</v>
      </c>
      <c r="B11" s="169" t="s">
        <v>118</v>
      </c>
      <c r="C11" s="170">
        <v>1861520</v>
      </c>
      <c r="D11" s="171"/>
      <c r="E11" s="172">
        <v>1987</v>
      </c>
      <c r="F11" s="168">
        <v>6027701</v>
      </c>
      <c r="G11" s="168">
        <v>285600</v>
      </c>
      <c r="H11" s="168">
        <v>61204</v>
      </c>
      <c r="I11" s="168">
        <v>384620</v>
      </c>
      <c r="J11" s="168">
        <v>109236</v>
      </c>
      <c r="K11" s="168">
        <v>280440</v>
      </c>
      <c r="L11" s="168">
        <v>284280</v>
      </c>
      <c r="M11" s="168">
        <v>84751</v>
      </c>
      <c r="N11" s="168">
        <v>160950</v>
      </c>
      <c r="O11" s="168">
        <v>149989</v>
      </c>
      <c r="P11" s="168">
        <v>156838</v>
      </c>
      <c r="Q11" s="168">
        <v>82226</v>
      </c>
      <c r="R11" s="189">
        <f t="shared" si="1"/>
        <v>8067835</v>
      </c>
      <c r="S11" s="192">
        <v>0</v>
      </c>
      <c r="T11" s="174">
        <v>956</v>
      </c>
      <c r="U11" s="174">
        <v>840</v>
      </c>
      <c r="V11" s="174">
        <v>985</v>
      </c>
      <c r="W11" s="174">
        <v>1173</v>
      </c>
      <c r="X11" s="174">
        <v>729</v>
      </c>
      <c r="Y11" s="174">
        <v>1134</v>
      </c>
      <c r="Z11" s="174">
        <v>742</v>
      </c>
      <c r="AA11" s="174">
        <v>535</v>
      </c>
      <c r="AB11" s="176">
        <v>670</v>
      </c>
      <c r="AC11" s="174">
        <v>488</v>
      </c>
      <c r="AD11" s="174">
        <v>1379</v>
      </c>
      <c r="AE11" s="174">
        <v>1480</v>
      </c>
      <c r="AF11" s="194">
        <f t="shared" si="2"/>
        <v>11111</v>
      </c>
      <c r="AG11" s="192">
        <v>830233</v>
      </c>
      <c r="AH11" s="174">
        <v>830717</v>
      </c>
      <c r="AI11" s="174">
        <v>825615</v>
      </c>
      <c r="AJ11" s="174">
        <v>833250</v>
      </c>
      <c r="AK11" s="174">
        <v>895330</v>
      </c>
      <c r="AL11" s="174">
        <v>868561</v>
      </c>
      <c r="AM11" s="174">
        <v>873667</v>
      </c>
      <c r="AN11" s="174">
        <v>879573</v>
      </c>
      <c r="AO11" s="174">
        <v>877978</v>
      </c>
      <c r="AP11" s="176">
        <v>876708</v>
      </c>
      <c r="AQ11" s="174">
        <v>863835</v>
      </c>
      <c r="AR11" s="174">
        <v>846993</v>
      </c>
      <c r="AS11" s="192">
        <f t="shared" si="0"/>
        <v>845513</v>
      </c>
      <c r="AT11" s="189">
        <f t="shared" si="3"/>
        <v>846993</v>
      </c>
      <c r="AU11" s="211"/>
      <c r="AV11" s="212">
        <v>432</v>
      </c>
      <c r="AW11" s="212">
        <v>400</v>
      </c>
      <c r="AX11" s="212">
        <v>1414</v>
      </c>
      <c r="AY11" s="212">
        <v>1398</v>
      </c>
      <c r="AZ11" s="212">
        <v>1320</v>
      </c>
      <c r="BA11" s="212">
        <v>840</v>
      </c>
      <c r="BB11" s="212">
        <v>878</v>
      </c>
      <c r="BC11" s="212">
        <v>452</v>
      </c>
      <c r="BD11" s="210">
        <v>4809</v>
      </c>
      <c r="BE11" s="210">
        <v>8263</v>
      </c>
      <c r="BF11" s="210"/>
      <c r="BG11" s="212"/>
      <c r="BH11" s="189">
        <f t="shared" ref="BH11:BH70" si="4">SUM(AU11:BG11)</f>
        <v>20206</v>
      </c>
      <c r="BI11" s="221"/>
      <c r="BJ11" s="201">
        <f>+成测数据!AY11+成测数据!AZ11</f>
        <v>950400</v>
      </c>
      <c r="BK11" s="201">
        <f>+成测数据!BA11+成测数据!BB11+成测数据!BC11</f>
        <v>648000</v>
      </c>
      <c r="BL11" s="201">
        <f>+成测数据!BD11+成测数据!BE11+成测数据!BF11+成测数据!BG11</f>
        <v>43200</v>
      </c>
      <c r="BM11" s="194">
        <f t="shared" ref="BM11:BM70" si="5">SUM(BJ11:BL11)</f>
        <v>1641600</v>
      </c>
    </row>
    <row r="12" spans="1:114" s="150" customFormat="1" ht="24" customHeight="1">
      <c r="A12" s="441"/>
      <c r="B12" s="169" t="s">
        <v>119</v>
      </c>
      <c r="C12" s="170"/>
      <c r="D12" s="171"/>
      <c r="E12" s="172">
        <v>2090</v>
      </c>
      <c r="F12" s="168">
        <v>5139061</v>
      </c>
      <c r="G12" s="168">
        <v>302400</v>
      </c>
      <c r="H12" s="168">
        <v>49156</v>
      </c>
      <c r="I12" s="168">
        <v>396840</v>
      </c>
      <c r="J12" s="168">
        <v>140234</v>
      </c>
      <c r="K12" s="168">
        <v>270240</v>
      </c>
      <c r="L12" s="168">
        <v>284640</v>
      </c>
      <c r="M12" s="168">
        <v>100943</v>
      </c>
      <c r="N12" s="168">
        <v>152717</v>
      </c>
      <c r="O12" s="168">
        <v>135964</v>
      </c>
      <c r="P12" s="168">
        <v>139865</v>
      </c>
      <c r="Q12" s="168">
        <v>80486</v>
      </c>
      <c r="R12" s="189">
        <f t="shared" si="1"/>
        <v>7192546</v>
      </c>
      <c r="S12" s="192">
        <v>0</v>
      </c>
      <c r="T12" s="174">
        <v>589</v>
      </c>
      <c r="U12" s="174">
        <v>727</v>
      </c>
      <c r="V12" s="174">
        <v>2404</v>
      </c>
      <c r="W12" s="174">
        <v>477</v>
      </c>
      <c r="X12" s="174">
        <v>1593</v>
      </c>
      <c r="Y12" s="174">
        <v>1211</v>
      </c>
      <c r="Z12" s="174">
        <v>788</v>
      </c>
      <c r="AA12" s="174">
        <v>578</v>
      </c>
      <c r="AB12" s="176">
        <v>712</v>
      </c>
      <c r="AC12" s="174">
        <v>798</v>
      </c>
      <c r="AD12" s="174">
        <v>1021</v>
      </c>
      <c r="AE12" s="174">
        <v>1763</v>
      </c>
      <c r="AF12" s="194">
        <f t="shared" si="2"/>
        <v>12661</v>
      </c>
      <c r="AG12" s="192">
        <v>908390</v>
      </c>
      <c r="AH12" s="174">
        <v>891001</v>
      </c>
      <c r="AI12" s="174">
        <v>897282</v>
      </c>
      <c r="AJ12" s="174">
        <v>882658</v>
      </c>
      <c r="AK12" s="174">
        <v>851183</v>
      </c>
      <c r="AL12" s="174">
        <v>856430</v>
      </c>
      <c r="AM12" s="174">
        <v>853179</v>
      </c>
      <c r="AN12" s="174">
        <v>836199</v>
      </c>
      <c r="AO12" s="174">
        <v>843854</v>
      </c>
      <c r="AP12" s="176">
        <v>853807</v>
      </c>
      <c r="AQ12" s="174">
        <v>861582</v>
      </c>
      <c r="AR12" s="174">
        <v>862301</v>
      </c>
      <c r="AS12" s="192">
        <f t="shared" si="0"/>
        <v>860538</v>
      </c>
      <c r="AT12" s="189">
        <f t="shared" si="3"/>
        <v>862301</v>
      </c>
      <c r="AU12" s="211"/>
      <c r="AV12" s="212">
        <v>450</v>
      </c>
      <c r="AW12" s="212">
        <v>476</v>
      </c>
      <c r="AX12" s="212">
        <v>1012</v>
      </c>
      <c r="AY12" s="212">
        <v>1114</v>
      </c>
      <c r="AZ12" s="212">
        <v>480</v>
      </c>
      <c r="BA12" s="212">
        <v>620</v>
      </c>
      <c r="BB12" s="212">
        <v>861</v>
      </c>
      <c r="BC12" s="212">
        <v>464</v>
      </c>
      <c r="BD12" s="179">
        <v>4811</v>
      </c>
      <c r="BE12" s="212">
        <v>7455</v>
      </c>
      <c r="BF12" s="212"/>
      <c r="BG12" s="212"/>
      <c r="BH12" s="189">
        <f t="shared" si="4"/>
        <v>17743</v>
      </c>
      <c r="BI12" s="221">
        <f>+BH12+BH11</f>
        <v>37949</v>
      </c>
      <c r="BJ12" s="201">
        <f>+成测数据!AY12+成测数据!AZ12</f>
        <v>0</v>
      </c>
      <c r="BK12" s="201">
        <f>+成测数据!BA12+成测数据!BB12+成测数据!BC12</f>
        <v>0</v>
      </c>
      <c r="BL12" s="201">
        <f>+成测数据!BD12+成测数据!BE12+成测数据!BF12+成测数据!BG12</f>
        <v>0</v>
      </c>
      <c r="BM12" s="194">
        <f t="shared" si="5"/>
        <v>0</v>
      </c>
    </row>
    <row r="13" spans="1:114" s="150" customFormat="1" ht="24" customHeight="1">
      <c r="A13" s="441" t="s">
        <v>121</v>
      </c>
      <c r="B13" s="169" t="s">
        <v>118</v>
      </c>
      <c r="C13" s="170">
        <v>1623120</v>
      </c>
      <c r="D13" s="171"/>
      <c r="E13" s="172">
        <v>2011</v>
      </c>
      <c r="F13" s="168">
        <v>6102765</v>
      </c>
      <c r="G13" s="168">
        <v>304680</v>
      </c>
      <c r="H13" s="168">
        <v>69401</v>
      </c>
      <c r="I13" s="168">
        <v>317520</v>
      </c>
      <c r="J13" s="168">
        <v>64454</v>
      </c>
      <c r="K13" s="168">
        <v>244320</v>
      </c>
      <c r="L13" s="168">
        <v>285720</v>
      </c>
      <c r="M13" s="168">
        <v>81990</v>
      </c>
      <c r="N13" s="168">
        <v>149600</v>
      </c>
      <c r="O13" s="168">
        <v>141326</v>
      </c>
      <c r="P13" s="168">
        <v>147194</v>
      </c>
      <c r="Q13" s="168">
        <v>56529</v>
      </c>
      <c r="R13" s="189">
        <f t="shared" si="1"/>
        <v>7965499</v>
      </c>
      <c r="S13" s="174">
        <v>0</v>
      </c>
      <c r="T13" s="174">
        <v>501</v>
      </c>
      <c r="U13" s="174">
        <v>672</v>
      </c>
      <c r="V13" s="174">
        <v>1023</v>
      </c>
      <c r="W13" s="174">
        <v>1504</v>
      </c>
      <c r="X13" s="174">
        <v>1047</v>
      </c>
      <c r="Y13" s="174">
        <v>1398</v>
      </c>
      <c r="Z13" s="174">
        <v>679</v>
      </c>
      <c r="AA13" s="174">
        <v>507</v>
      </c>
      <c r="AB13" s="174">
        <v>612</v>
      </c>
      <c r="AC13" s="174">
        <v>629</v>
      </c>
      <c r="AD13" s="174">
        <v>1149</v>
      </c>
      <c r="AE13" s="174">
        <v>1192</v>
      </c>
      <c r="AF13" s="194">
        <f t="shared" si="2"/>
        <v>10913</v>
      </c>
      <c r="AG13" s="192">
        <v>675885</v>
      </c>
      <c r="AH13" s="174">
        <v>671424</v>
      </c>
      <c r="AI13" s="174">
        <v>650507</v>
      </c>
      <c r="AJ13" s="174">
        <v>728804</v>
      </c>
      <c r="AK13" s="174">
        <v>803080</v>
      </c>
      <c r="AL13" s="174">
        <v>827953</v>
      </c>
      <c r="AM13" s="174">
        <v>825475</v>
      </c>
      <c r="AN13" s="174">
        <v>838709</v>
      </c>
      <c r="AO13" s="174">
        <v>839639</v>
      </c>
      <c r="AP13" s="176">
        <v>830305</v>
      </c>
      <c r="AQ13" s="174">
        <v>815627</v>
      </c>
      <c r="AR13" s="174">
        <v>838435</v>
      </c>
      <c r="AS13" s="192">
        <f t="shared" si="0"/>
        <v>837243</v>
      </c>
      <c r="AT13" s="189">
        <f t="shared" si="3"/>
        <v>838435</v>
      </c>
      <c r="AU13" s="211"/>
      <c r="AV13" s="212">
        <v>472</v>
      </c>
      <c r="AW13" s="212">
        <v>378</v>
      </c>
      <c r="AX13" s="212">
        <v>925</v>
      </c>
      <c r="AY13" s="212">
        <v>1147</v>
      </c>
      <c r="AZ13" s="212">
        <v>600</v>
      </c>
      <c r="BA13" s="212">
        <v>600</v>
      </c>
      <c r="BB13" s="212">
        <v>1157</v>
      </c>
      <c r="BC13" s="212">
        <v>457</v>
      </c>
      <c r="BD13" s="179">
        <v>4680</v>
      </c>
      <c r="BE13" s="212">
        <v>5578</v>
      </c>
      <c r="BF13" s="211"/>
      <c r="BG13" s="212"/>
      <c r="BH13" s="189">
        <f t="shared" si="4"/>
        <v>15994</v>
      </c>
      <c r="BI13" s="221"/>
      <c r="BJ13" s="201">
        <f>+成测数据!AY13+成测数据!AZ13</f>
        <v>1685400</v>
      </c>
      <c r="BK13" s="201">
        <f>+成测数据!BA13+成测数据!BB13+成测数据!BC13</f>
        <v>0</v>
      </c>
      <c r="BL13" s="201">
        <f>+成测数据!BD13+成测数据!BE13+成测数据!BF13+成测数据!BG13</f>
        <v>86400</v>
      </c>
      <c r="BM13" s="194">
        <f t="shared" si="5"/>
        <v>1771800</v>
      </c>
    </row>
    <row r="14" spans="1:114" s="150" customFormat="1" ht="24" customHeight="1">
      <c r="A14" s="441"/>
      <c r="B14" s="169" t="s">
        <v>119</v>
      </c>
      <c r="C14" s="170"/>
      <c r="D14" s="171"/>
      <c r="E14" s="172">
        <v>1982</v>
      </c>
      <c r="F14" s="168">
        <v>5343700</v>
      </c>
      <c r="G14" s="168">
        <v>301200</v>
      </c>
      <c r="H14" s="168">
        <v>60304</v>
      </c>
      <c r="I14" s="168">
        <v>405960</v>
      </c>
      <c r="J14" s="168">
        <v>124476</v>
      </c>
      <c r="K14" s="168">
        <v>260400</v>
      </c>
      <c r="L14" s="168">
        <v>244920</v>
      </c>
      <c r="M14" s="168">
        <v>48484</v>
      </c>
      <c r="N14" s="168">
        <v>64495</v>
      </c>
      <c r="O14" s="168">
        <v>121378</v>
      </c>
      <c r="P14" s="168">
        <v>132086</v>
      </c>
      <c r="Q14" s="168">
        <v>51201</v>
      </c>
      <c r="R14" s="189">
        <f t="shared" si="1"/>
        <v>7158604</v>
      </c>
      <c r="S14" s="174">
        <v>0</v>
      </c>
      <c r="T14" s="174">
        <v>546</v>
      </c>
      <c r="U14" s="174">
        <v>915</v>
      </c>
      <c r="V14" s="174">
        <v>1745</v>
      </c>
      <c r="W14" s="174">
        <v>392</v>
      </c>
      <c r="X14" s="174">
        <v>701</v>
      </c>
      <c r="Y14" s="174">
        <v>1748</v>
      </c>
      <c r="Z14" s="174">
        <v>495</v>
      </c>
      <c r="AA14" s="174">
        <v>689</v>
      </c>
      <c r="AB14" s="174">
        <v>748</v>
      </c>
      <c r="AC14" s="174">
        <v>749</v>
      </c>
      <c r="AD14" s="174">
        <v>1072</v>
      </c>
      <c r="AE14" s="174">
        <v>1563</v>
      </c>
      <c r="AF14" s="194">
        <f t="shared" si="2"/>
        <v>11363</v>
      </c>
      <c r="AG14" s="192">
        <v>788763</v>
      </c>
      <c r="AH14" s="174">
        <v>791697</v>
      </c>
      <c r="AI14" s="174">
        <v>799879</v>
      </c>
      <c r="AJ14" s="174">
        <v>706334</v>
      </c>
      <c r="AK14" s="174">
        <v>634400</v>
      </c>
      <c r="AL14" s="174">
        <v>615939</v>
      </c>
      <c r="AM14" s="174">
        <v>649951</v>
      </c>
      <c r="AN14" s="174">
        <v>682962</v>
      </c>
      <c r="AO14" s="174">
        <v>767378</v>
      </c>
      <c r="AP14" s="176">
        <v>783218</v>
      </c>
      <c r="AQ14" s="174">
        <v>790857</v>
      </c>
      <c r="AR14" s="174">
        <v>795113</v>
      </c>
      <c r="AS14" s="192">
        <f t="shared" si="0"/>
        <v>793550</v>
      </c>
      <c r="AT14" s="189">
        <f t="shared" si="3"/>
        <v>795113</v>
      </c>
      <c r="AU14" s="211"/>
      <c r="AV14" s="212">
        <v>509</v>
      </c>
      <c r="AW14" s="212">
        <v>614</v>
      </c>
      <c r="AX14" s="212">
        <v>1407</v>
      </c>
      <c r="AY14" s="212">
        <v>255</v>
      </c>
      <c r="AZ14" s="212">
        <v>600</v>
      </c>
      <c r="BA14" s="212">
        <v>5948</v>
      </c>
      <c r="BB14" s="212">
        <v>383</v>
      </c>
      <c r="BC14" s="212">
        <v>413</v>
      </c>
      <c r="BD14" s="179">
        <v>4492</v>
      </c>
      <c r="BE14" s="212">
        <v>5617</v>
      </c>
      <c r="BF14" s="211"/>
      <c r="BG14" s="212"/>
      <c r="BH14" s="189">
        <f t="shared" si="4"/>
        <v>20238</v>
      </c>
      <c r="BI14" s="222">
        <f>+BH13+BH14</f>
        <v>36232</v>
      </c>
      <c r="BJ14" s="201">
        <f>+成测数据!AY14+成测数据!AZ14</f>
        <v>0</v>
      </c>
      <c r="BK14" s="201">
        <f>+成测数据!BA14+成测数据!BB14+成测数据!BC14</f>
        <v>0</v>
      </c>
      <c r="BL14" s="201">
        <f>+成测数据!BD14+成测数据!BE14+成测数据!BF14+成测数据!BG14</f>
        <v>0</v>
      </c>
      <c r="BM14" s="194">
        <f t="shared" si="5"/>
        <v>0</v>
      </c>
    </row>
    <row r="15" spans="1:114" s="150" customFormat="1" ht="24" customHeight="1">
      <c r="A15" s="441" t="s">
        <v>122</v>
      </c>
      <c r="B15" s="169" t="s">
        <v>118</v>
      </c>
      <c r="C15" s="170">
        <v>1541120</v>
      </c>
      <c r="D15" s="171"/>
      <c r="E15" s="172">
        <v>2374</v>
      </c>
      <c r="F15" s="168">
        <v>6082131</v>
      </c>
      <c r="G15" s="168">
        <v>299160</v>
      </c>
      <c r="H15" s="168">
        <v>46056</v>
      </c>
      <c r="I15" s="168">
        <v>449640</v>
      </c>
      <c r="J15" s="168">
        <v>144225</v>
      </c>
      <c r="K15" s="168">
        <v>235560</v>
      </c>
      <c r="L15" s="168">
        <v>295920</v>
      </c>
      <c r="M15" s="168">
        <v>86991</v>
      </c>
      <c r="N15" s="168">
        <v>119255</v>
      </c>
      <c r="O15" s="168">
        <v>137326</v>
      </c>
      <c r="P15" s="168">
        <v>149615</v>
      </c>
      <c r="Q15" s="168">
        <v>49985</v>
      </c>
      <c r="R15" s="189">
        <f t="shared" si="1"/>
        <v>8095864</v>
      </c>
      <c r="S15" s="192">
        <v>0</v>
      </c>
      <c r="T15" s="174">
        <v>588</v>
      </c>
      <c r="U15" s="174">
        <v>727</v>
      </c>
      <c r="V15" s="174">
        <v>520</v>
      </c>
      <c r="W15" s="174">
        <v>550</v>
      </c>
      <c r="X15" s="174">
        <v>601</v>
      </c>
      <c r="Y15" s="174">
        <v>675</v>
      </c>
      <c r="Z15" s="174">
        <v>531</v>
      </c>
      <c r="AA15" s="174">
        <v>445</v>
      </c>
      <c r="AB15" s="176">
        <v>496</v>
      </c>
      <c r="AC15" s="174">
        <v>530</v>
      </c>
      <c r="AD15" s="174">
        <v>1476</v>
      </c>
      <c r="AE15" s="174">
        <v>1685</v>
      </c>
      <c r="AF15" s="194">
        <f t="shared" si="2"/>
        <v>8824</v>
      </c>
      <c r="AG15" s="192">
        <v>840197</v>
      </c>
      <c r="AH15" s="174">
        <v>841649</v>
      </c>
      <c r="AI15" s="174">
        <v>851670</v>
      </c>
      <c r="AJ15" s="174">
        <v>805190</v>
      </c>
      <c r="AK15" s="174">
        <v>782011</v>
      </c>
      <c r="AL15" s="174">
        <v>805968</v>
      </c>
      <c r="AM15" s="174">
        <v>736793</v>
      </c>
      <c r="AN15" s="174">
        <v>694395</v>
      </c>
      <c r="AO15" s="174">
        <v>639190</v>
      </c>
      <c r="AP15" s="176">
        <v>619386</v>
      </c>
      <c r="AQ15" s="174">
        <v>594607</v>
      </c>
      <c r="AR15" s="174">
        <v>594347</v>
      </c>
      <c r="AS15" s="192">
        <f t="shared" si="0"/>
        <v>592662</v>
      </c>
      <c r="AT15" s="189">
        <f t="shared" si="3"/>
        <v>594347</v>
      </c>
      <c r="AU15" s="211"/>
      <c r="AV15" s="212">
        <v>549</v>
      </c>
      <c r="AW15" s="212">
        <v>669</v>
      </c>
      <c r="AX15" s="212">
        <v>1051</v>
      </c>
      <c r="AY15" s="212">
        <v>330</v>
      </c>
      <c r="AZ15" s="212">
        <v>2417</v>
      </c>
      <c r="BA15" s="212">
        <v>1004</v>
      </c>
      <c r="BB15" s="212">
        <v>726</v>
      </c>
      <c r="BC15" s="212">
        <v>395</v>
      </c>
      <c r="BD15" s="179">
        <v>2447</v>
      </c>
      <c r="BE15" s="212">
        <v>6005</v>
      </c>
      <c r="BF15" s="212"/>
      <c r="BG15" s="212"/>
      <c r="BH15" s="189">
        <f t="shared" si="4"/>
        <v>15593</v>
      </c>
      <c r="BI15" s="221"/>
      <c r="BJ15" s="201">
        <f>+成测数据!AY15+成测数据!AZ15</f>
        <v>1425600</v>
      </c>
      <c r="BK15" s="201">
        <f>+成测数据!BA15+成测数据!BB15+成测数据!BC15</f>
        <v>0</v>
      </c>
      <c r="BL15" s="201">
        <f>+成测数据!BD15+成测数据!BE15+成测数据!BF15+成测数据!BG15</f>
        <v>0</v>
      </c>
      <c r="BM15" s="194">
        <f t="shared" si="5"/>
        <v>1425600</v>
      </c>
    </row>
    <row r="16" spans="1:114" s="150" customFormat="1" ht="24" customHeight="1">
      <c r="A16" s="441"/>
      <c r="B16" s="169" t="s">
        <v>119</v>
      </c>
      <c r="C16" s="170"/>
      <c r="D16" s="171"/>
      <c r="E16" s="172">
        <v>1944</v>
      </c>
      <c r="F16" s="168">
        <v>5302710</v>
      </c>
      <c r="G16" s="168">
        <v>318960</v>
      </c>
      <c r="H16" s="168">
        <v>47358</v>
      </c>
      <c r="I16" s="168">
        <v>465840</v>
      </c>
      <c r="J16" s="168">
        <v>112455</v>
      </c>
      <c r="K16" s="168">
        <v>244540</v>
      </c>
      <c r="L16" s="168">
        <v>277000</v>
      </c>
      <c r="M16" s="168">
        <v>106803</v>
      </c>
      <c r="N16" s="168">
        <v>139565</v>
      </c>
      <c r="O16" s="168">
        <v>149834</v>
      </c>
      <c r="P16" s="168">
        <v>153875</v>
      </c>
      <c r="Q16" s="168">
        <v>55772</v>
      </c>
      <c r="R16" s="189">
        <f t="shared" si="1"/>
        <v>7374712</v>
      </c>
      <c r="S16" s="192">
        <v>0</v>
      </c>
      <c r="T16" s="174">
        <v>723</v>
      </c>
      <c r="U16" s="174">
        <v>909</v>
      </c>
      <c r="V16" s="174">
        <v>2001</v>
      </c>
      <c r="W16" s="174">
        <v>408</v>
      </c>
      <c r="X16" s="174">
        <v>853</v>
      </c>
      <c r="Y16" s="174">
        <v>1432</v>
      </c>
      <c r="Z16" s="174">
        <v>529</v>
      </c>
      <c r="AA16" s="174">
        <v>702</v>
      </c>
      <c r="AB16" s="176">
        <v>726</v>
      </c>
      <c r="AC16" s="174">
        <v>668</v>
      </c>
      <c r="AD16" s="174">
        <v>797</v>
      </c>
      <c r="AE16" s="174">
        <v>1922</v>
      </c>
      <c r="AF16" s="194">
        <f t="shared" si="2"/>
        <v>11670</v>
      </c>
      <c r="AG16" s="192">
        <v>800997</v>
      </c>
      <c r="AH16" s="174">
        <v>778794</v>
      </c>
      <c r="AI16" s="174">
        <v>776583</v>
      </c>
      <c r="AJ16" s="174">
        <v>755022</v>
      </c>
      <c r="AK16" s="174">
        <v>784704</v>
      </c>
      <c r="AL16" s="174">
        <v>774871</v>
      </c>
      <c r="AM16" s="174">
        <v>788999</v>
      </c>
      <c r="AN16" s="174">
        <v>765298</v>
      </c>
      <c r="AO16" s="174">
        <v>744286</v>
      </c>
      <c r="AP16" s="176">
        <v>727692</v>
      </c>
      <c r="AQ16" s="174">
        <v>716044</v>
      </c>
      <c r="AR16" s="174">
        <v>709460</v>
      </c>
      <c r="AS16" s="192">
        <f t="shared" si="0"/>
        <v>707538</v>
      </c>
      <c r="AT16" s="189">
        <f t="shared" si="3"/>
        <v>709460</v>
      </c>
      <c r="AU16" s="211"/>
      <c r="AV16" s="212">
        <v>634</v>
      </c>
      <c r="AW16" s="212">
        <v>744</v>
      </c>
      <c r="AX16" s="212">
        <v>1005</v>
      </c>
      <c r="AY16" s="212">
        <v>180</v>
      </c>
      <c r="AZ16" s="212">
        <v>377</v>
      </c>
      <c r="BA16" s="212">
        <v>4535</v>
      </c>
      <c r="BB16" s="212">
        <v>365</v>
      </c>
      <c r="BC16" s="212">
        <v>375</v>
      </c>
      <c r="BD16" s="179">
        <v>2682</v>
      </c>
      <c r="BE16" s="212">
        <v>4585</v>
      </c>
      <c r="BF16" s="212"/>
      <c r="BG16" s="212"/>
      <c r="BH16" s="189">
        <f t="shared" si="4"/>
        <v>15482</v>
      </c>
      <c r="BI16" s="221"/>
      <c r="BJ16" s="201">
        <f>+成测数据!AY16+成测数据!AZ16</f>
        <v>0</v>
      </c>
      <c r="BK16" s="201">
        <f>+成测数据!BA16+成测数据!BB16+成测数据!BC16</f>
        <v>0</v>
      </c>
      <c r="BL16" s="201">
        <f>+成测数据!BD16+成测数据!BE16+成测数据!BF16+成测数据!BG16</f>
        <v>0</v>
      </c>
      <c r="BM16" s="194">
        <f t="shared" si="5"/>
        <v>0</v>
      </c>
    </row>
    <row r="17" spans="1:65" s="150" customFormat="1" ht="24" customHeight="1">
      <c r="A17" s="441" t="s">
        <v>123</v>
      </c>
      <c r="B17" s="169" t="s">
        <v>118</v>
      </c>
      <c r="C17" s="170">
        <v>1419120</v>
      </c>
      <c r="D17" s="171"/>
      <c r="E17" s="172">
        <v>2121</v>
      </c>
      <c r="F17" s="168">
        <v>5898071</v>
      </c>
      <c r="G17" s="168">
        <v>332640</v>
      </c>
      <c r="H17" s="168">
        <v>56867</v>
      </c>
      <c r="I17" s="168">
        <v>420600</v>
      </c>
      <c r="J17" s="168">
        <v>115871</v>
      </c>
      <c r="K17" s="168">
        <v>265080</v>
      </c>
      <c r="L17" s="168">
        <v>300714</v>
      </c>
      <c r="M17" s="168">
        <v>84607</v>
      </c>
      <c r="N17" s="168">
        <v>161627</v>
      </c>
      <c r="O17" s="168">
        <v>149756</v>
      </c>
      <c r="P17" s="168">
        <v>186775</v>
      </c>
      <c r="Q17" s="168">
        <v>51188</v>
      </c>
      <c r="R17" s="189">
        <f t="shared" si="1"/>
        <v>8023796</v>
      </c>
      <c r="S17" s="192">
        <v>0</v>
      </c>
      <c r="T17" s="174">
        <v>656</v>
      </c>
      <c r="U17" s="174">
        <v>820</v>
      </c>
      <c r="V17" s="174">
        <v>1048</v>
      </c>
      <c r="W17" s="174">
        <v>1999</v>
      </c>
      <c r="X17" s="174">
        <v>734</v>
      </c>
      <c r="Y17" s="174">
        <v>1485</v>
      </c>
      <c r="Z17" s="174">
        <v>675</v>
      </c>
      <c r="AA17" s="174">
        <v>539</v>
      </c>
      <c r="AB17" s="176">
        <v>665</v>
      </c>
      <c r="AC17" s="174">
        <v>630</v>
      </c>
      <c r="AD17" s="174">
        <v>586</v>
      </c>
      <c r="AE17" s="174">
        <v>2676</v>
      </c>
      <c r="AF17" s="194">
        <f t="shared" si="2"/>
        <v>12513</v>
      </c>
      <c r="AG17" s="192">
        <v>850198</v>
      </c>
      <c r="AH17" s="174">
        <v>834182</v>
      </c>
      <c r="AI17" s="174">
        <v>823853</v>
      </c>
      <c r="AJ17" s="174">
        <v>868045</v>
      </c>
      <c r="AK17" s="174">
        <v>857590</v>
      </c>
      <c r="AL17" s="174">
        <v>834636</v>
      </c>
      <c r="AM17" s="174">
        <v>806077</v>
      </c>
      <c r="AN17" s="174">
        <v>825918</v>
      </c>
      <c r="AO17" s="174">
        <v>801637</v>
      </c>
      <c r="AP17" s="176">
        <v>796010</v>
      </c>
      <c r="AQ17" s="174">
        <v>754080</v>
      </c>
      <c r="AR17" s="174">
        <v>758078</v>
      </c>
      <c r="AS17" s="192">
        <f t="shared" si="0"/>
        <v>755402</v>
      </c>
      <c r="AT17" s="189">
        <f t="shared" si="3"/>
        <v>758078</v>
      </c>
      <c r="AU17" s="211"/>
      <c r="AV17" s="212">
        <v>656</v>
      </c>
      <c r="AW17" s="212">
        <v>508</v>
      </c>
      <c r="AX17" s="212">
        <v>953</v>
      </c>
      <c r="AY17" s="212">
        <v>211</v>
      </c>
      <c r="AZ17" s="212">
        <v>1908</v>
      </c>
      <c r="BA17" s="212">
        <v>898</v>
      </c>
      <c r="BB17" s="212">
        <v>320</v>
      </c>
      <c r="BC17" s="212">
        <v>410</v>
      </c>
      <c r="BD17" s="179">
        <v>3073</v>
      </c>
      <c r="BE17" s="212">
        <v>6893</v>
      </c>
      <c r="BF17" s="212"/>
      <c r="BG17" s="212"/>
      <c r="BH17" s="189">
        <f t="shared" si="4"/>
        <v>15830</v>
      </c>
      <c r="BI17" s="221"/>
      <c r="BJ17" s="201">
        <f>+成测数据!AY17+成测数据!AZ17</f>
        <v>1332477</v>
      </c>
      <c r="BK17" s="201">
        <f>+成测数据!BA17+成测数据!BB17+成测数据!BC17</f>
        <v>86400</v>
      </c>
      <c r="BL17" s="201">
        <f>+成测数据!BD17+成测数据!BE17+成测数据!BF17+成测数据!BG17</f>
        <v>172800</v>
      </c>
      <c r="BM17" s="194">
        <f t="shared" si="5"/>
        <v>1591677</v>
      </c>
    </row>
    <row r="18" spans="1:65" s="150" customFormat="1" ht="24" customHeight="1">
      <c r="A18" s="441"/>
      <c r="B18" s="169" t="s">
        <v>119</v>
      </c>
      <c r="C18" s="170"/>
      <c r="D18" s="171"/>
      <c r="E18" s="172">
        <v>1988</v>
      </c>
      <c r="F18" s="168">
        <v>4991165</v>
      </c>
      <c r="G18" s="168">
        <v>331620</v>
      </c>
      <c r="H18" s="168">
        <v>52202</v>
      </c>
      <c r="I18" s="168">
        <v>419040</v>
      </c>
      <c r="J18" s="168">
        <v>157282</v>
      </c>
      <c r="K18" s="168">
        <v>254280</v>
      </c>
      <c r="L18" s="168">
        <v>291787</v>
      </c>
      <c r="M18" s="168">
        <v>114739</v>
      </c>
      <c r="N18" s="168">
        <v>155685</v>
      </c>
      <c r="O18" s="168">
        <v>173291</v>
      </c>
      <c r="P18" s="168">
        <v>155884</v>
      </c>
      <c r="Q18" s="168">
        <v>68786</v>
      </c>
      <c r="R18" s="189">
        <f t="shared" si="1"/>
        <v>7165761</v>
      </c>
      <c r="S18" s="192">
        <v>0</v>
      </c>
      <c r="T18" s="174">
        <v>640</v>
      </c>
      <c r="U18" s="174">
        <v>1255</v>
      </c>
      <c r="V18" s="174">
        <v>2233</v>
      </c>
      <c r="W18" s="174">
        <v>513</v>
      </c>
      <c r="X18" s="174">
        <v>2662</v>
      </c>
      <c r="Y18" s="174">
        <v>1351</v>
      </c>
      <c r="Z18" s="174">
        <v>630</v>
      </c>
      <c r="AA18" s="174">
        <v>588</v>
      </c>
      <c r="AB18" s="176">
        <v>724</v>
      </c>
      <c r="AC18" s="174">
        <v>749</v>
      </c>
      <c r="AD18" s="174">
        <v>900</v>
      </c>
      <c r="AE18" s="174">
        <v>1958</v>
      </c>
      <c r="AF18" s="194">
        <f t="shared" si="2"/>
        <v>14203</v>
      </c>
      <c r="AG18" s="192">
        <v>933478</v>
      </c>
      <c r="AH18" s="174">
        <v>933858</v>
      </c>
      <c r="AI18" s="174">
        <v>932228</v>
      </c>
      <c r="AJ18" s="174">
        <v>931555</v>
      </c>
      <c r="AK18" s="174">
        <v>889631</v>
      </c>
      <c r="AL18" s="174">
        <v>894409</v>
      </c>
      <c r="AM18" s="174">
        <v>900305</v>
      </c>
      <c r="AN18" s="174">
        <v>867863</v>
      </c>
      <c r="AO18" s="174">
        <v>871537</v>
      </c>
      <c r="AP18" s="176">
        <v>842238</v>
      </c>
      <c r="AQ18" s="174">
        <v>862300</v>
      </c>
      <c r="AR18" s="174">
        <v>843802</v>
      </c>
      <c r="AS18" s="192">
        <f t="shared" si="0"/>
        <v>841844</v>
      </c>
      <c r="AT18" s="189">
        <f t="shared" si="3"/>
        <v>843802</v>
      </c>
      <c r="AU18" s="211"/>
      <c r="AV18" s="212">
        <v>671</v>
      </c>
      <c r="AW18" s="212">
        <v>1234</v>
      </c>
      <c r="AX18" s="212">
        <v>1159</v>
      </c>
      <c r="AY18" s="212">
        <v>284</v>
      </c>
      <c r="AZ18" s="212">
        <v>4733</v>
      </c>
      <c r="BA18" s="212">
        <v>958</v>
      </c>
      <c r="BB18" s="212">
        <v>377</v>
      </c>
      <c r="BC18" s="212">
        <v>470</v>
      </c>
      <c r="BD18" s="179">
        <v>3149</v>
      </c>
      <c r="BE18" s="212">
        <v>5881</v>
      </c>
      <c r="BF18" s="212"/>
      <c r="BG18" s="212"/>
      <c r="BH18" s="189">
        <f t="shared" si="4"/>
        <v>18916</v>
      </c>
      <c r="BI18" s="221"/>
      <c r="BJ18" s="201">
        <f>+成测数据!AY18+成测数据!AZ18</f>
        <v>0</v>
      </c>
      <c r="BK18" s="201">
        <f>+成测数据!BA18+成测数据!BB18+成测数据!BC18</f>
        <v>0</v>
      </c>
      <c r="BL18" s="201">
        <f>+成测数据!BD18+成测数据!BE18+成测数据!BF18+成测数据!BG18</f>
        <v>0</v>
      </c>
      <c r="BM18" s="194">
        <f t="shared" si="5"/>
        <v>0</v>
      </c>
    </row>
    <row r="19" spans="1:65" s="150" customFormat="1" ht="24" customHeight="1">
      <c r="A19" s="441" t="s">
        <v>124</v>
      </c>
      <c r="B19" s="169" t="s">
        <v>118</v>
      </c>
      <c r="C19" s="170">
        <v>1904080</v>
      </c>
      <c r="D19" s="173"/>
      <c r="E19" s="172">
        <v>2171</v>
      </c>
      <c r="F19" s="168">
        <v>5985588</v>
      </c>
      <c r="G19" s="174">
        <v>368280</v>
      </c>
      <c r="H19" s="174">
        <v>52145</v>
      </c>
      <c r="I19" s="174">
        <v>423000</v>
      </c>
      <c r="J19" s="174">
        <v>142459</v>
      </c>
      <c r="K19" s="174">
        <v>271440</v>
      </c>
      <c r="L19" s="174">
        <v>321427</v>
      </c>
      <c r="M19" s="174">
        <v>84763</v>
      </c>
      <c r="N19" s="174">
        <v>171278</v>
      </c>
      <c r="O19" s="174">
        <v>173380</v>
      </c>
      <c r="P19" s="174">
        <v>181715</v>
      </c>
      <c r="Q19" s="174">
        <v>46780</v>
      </c>
      <c r="R19" s="193">
        <f t="shared" si="1"/>
        <v>8222255</v>
      </c>
      <c r="S19" s="192">
        <v>0</v>
      </c>
      <c r="T19" s="174">
        <v>597</v>
      </c>
      <c r="U19" s="174">
        <v>864</v>
      </c>
      <c r="V19" s="174">
        <v>1588</v>
      </c>
      <c r="W19" s="174">
        <v>955</v>
      </c>
      <c r="X19" s="174">
        <v>807</v>
      </c>
      <c r="Y19" s="174">
        <v>1495</v>
      </c>
      <c r="Z19" s="174">
        <v>719</v>
      </c>
      <c r="AA19" s="174">
        <v>593</v>
      </c>
      <c r="AB19" s="176">
        <v>789</v>
      </c>
      <c r="AC19" s="174">
        <v>822</v>
      </c>
      <c r="AD19" s="174">
        <v>531</v>
      </c>
      <c r="AE19" s="174">
        <v>2700</v>
      </c>
      <c r="AF19" s="194">
        <f t="shared" si="2"/>
        <v>12460</v>
      </c>
      <c r="AG19" s="192">
        <v>931006</v>
      </c>
      <c r="AH19" s="174">
        <v>893749</v>
      </c>
      <c r="AI19" s="174">
        <v>889582</v>
      </c>
      <c r="AJ19" s="174">
        <v>880674</v>
      </c>
      <c r="AK19" s="174">
        <v>894542</v>
      </c>
      <c r="AL19" s="174">
        <v>876575</v>
      </c>
      <c r="AM19" s="174">
        <v>840400</v>
      </c>
      <c r="AN19" s="174">
        <v>869657</v>
      </c>
      <c r="AO19" s="174">
        <v>853471</v>
      </c>
      <c r="AP19" s="176">
        <v>849233</v>
      </c>
      <c r="AQ19" s="174">
        <v>814180</v>
      </c>
      <c r="AR19" s="174">
        <v>835655</v>
      </c>
      <c r="AS19" s="174">
        <f t="shared" si="0"/>
        <v>832955</v>
      </c>
      <c r="AT19" s="189">
        <f t="shared" si="3"/>
        <v>835655</v>
      </c>
      <c r="AU19" s="211"/>
      <c r="AV19" s="212">
        <v>672</v>
      </c>
      <c r="AW19" s="212">
        <v>400</v>
      </c>
      <c r="AX19" s="212">
        <v>1135</v>
      </c>
      <c r="AY19" s="212">
        <v>1222</v>
      </c>
      <c r="AZ19" s="212">
        <v>600</v>
      </c>
      <c r="BA19" s="212">
        <v>625</v>
      </c>
      <c r="BB19" s="212">
        <v>802</v>
      </c>
      <c r="BC19" s="212">
        <v>410</v>
      </c>
      <c r="BD19" s="179">
        <v>3720</v>
      </c>
      <c r="BE19" s="212">
        <v>4963</v>
      </c>
      <c r="BF19" s="212"/>
      <c r="BG19" s="186"/>
      <c r="BH19" s="189">
        <f t="shared" si="4"/>
        <v>14549</v>
      </c>
      <c r="BI19" s="221"/>
      <c r="BJ19" s="201">
        <f>+成测数据!AY19+成测数据!AZ19</f>
        <v>1348200</v>
      </c>
      <c r="BK19" s="201">
        <f>+成测数据!BA19+成测数据!BB19+成测数据!BC19</f>
        <v>172800</v>
      </c>
      <c r="BL19" s="201">
        <f>+成测数据!BD19+成测数据!BE19+成测数据!BF19+成测数据!BG19</f>
        <v>0</v>
      </c>
      <c r="BM19" s="194">
        <f t="shared" si="5"/>
        <v>1521000</v>
      </c>
    </row>
    <row r="20" spans="1:65" s="150" customFormat="1" ht="24" customHeight="1">
      <c r="A20" s="441"/>
      <c r="B20" s="169" t="s">
        <v>119</v>
      </c>
      <c r="C20" s="175"/>
      <c r="D20" s="173"/>
      <c r="E20" s="172">
        <v>1977</v>
      </c>
      <c r="F20" s="176">
        <v>5169903</v>
      </c>
      <c r="G20" s="174">
        <v>334680</v>
      </c>
      <c r="H20" s="174">
        <v>55353</v>
      </c>
      <c r="I20" s="174">
        <v>413280</v>
      </c>
      <c r="J20" s="174">
        <v>156211</v>
      </c>
      <c r="K20" s="174">
        <v>256920</v>
      </c>
      <c r="L20" s="174">
        <v>302280</v>
      </c>
      <c r="M20" s="174">
        <v>106054</v>
      </c>
      <c r="N20" s="174">
        <v>174040</v>
      </c>
      <c r="O20" s="174">
        <v>175145</v>
      </c>
      <c r="P20" s="174">
        <v>153001</v>
      </c>
      <c r="Q20" s="174">
        <v>99837</v>
      </c>
      <c r="R20" s="193">
        <f t="shared" si="1"/>
        <v>7396704</v>
      </c>
      <c r="S20" s="192">
        <v>0</v>
      </c>
      <c r="T20" s="174">
        <v>804</v>
      </c>
      <c r="U20" s="174">
        <v>931</v>
      </c>
      <c r="V20" s="174">
        <v>2210</v>
      </c>
      <c r="W20" s="174">
        <v>502</v>
      </c>
      <c r="X20" s="174">
        <v>1240</v>
      </c>
      <c r="Y20" s="174">
        <v>1375</v>
      </c>
      <c r="Z20" s="174">
        <v>606</v>
      </c>
      <c r="AA20" s="174">
        <v>647</v>
      </c>
      <c r="AB20" s="176">
        <v>750</v>
      </c>
      <c r="AC20" s="174">
        <v>738</v>
      </c>
      <c r="AD20" s="174">
        <v>732</v>
      </c>
      <c r="AE20" s="174">
        <v>3058</v>
      </c>
      <c r="AF20" s="194">
        <f t="shared" si="2"/>
        <v>13593</v>
      </c>
      <c r="AG20" s="192">
        <v>848988</v>
      </c>
      <c r="AH20" s="174">
        <v>881784</v>
      </c>
      <c r="AI20" s="174">
        <v>877645</v>
      </c>
      <c r="AJ20" s="174">
        <v>885155</v>
      </c>
      <c r="AK20" s="174">
        <v>864181</v>
      </c>
      <c r="AL20" s="174">
        <v>872421</v>
      </c>
      <c r="AM20" s="174">
        <v>885153</v>
      </c>
      <c r="AN20" s="174">
        <v>858216</v>
      </c>
      <c r="AO20" s="174">
        <v>854807</v>
      </c>
      <c r="AP20" s="176">
        <v>847252</v>
      </c>
      <c r="AQ20" s="174">
        <v>866828</v>
      </c>
      <c r="AR20" s="174">
        <v>813039</v>
      </c>
      <c r="AS20" s="174">
        <f t="shared" si="0"/>
        <v>809981</v>
      </c>
      <c r="AT20" s="189">
        <f t="shared" si="3"/>
        <v>813039</v>
      </c>
      <c r="AU20" s="211"/>
      <c r="AV20" s="212">
        <v>1453</v>
      </c>
      <c r="AW20" s="212">
        <v>729</v>
      </c>
      <c r="AX20" s="212">
        <v>1223</v>
      </c>
      <c r="AY20" s="212">
        <v>280</v>
      </c>
      <c r="AZ20" s="212">
        <v>497</v>
      </c>
      <c r="BA20" s="212">
        <v>5943</v>
      </c>
      <c r="BB20" s="212">
        <v>362</v>
      </c>
      <c r="BC20" s="212">
        <v>630</v>
      </c>
      <c r="BD20" s="179">
        <v>3742</v>
      </c>
      <c r="BE20" s="212">
        <v>4995</v>
      </c>
      <c r="BF20" s="212"/>
      <c r="BG20" s="212"/>
      <c r="BH20" s="189">
        <f t="shared" si="4"/>
        <v>19854</v>
      </c>
      <c r="BI20" s="221"/>
      <c r="BJ20" s="201">
        <f>+成测数据!AY20+成测数据!AZ20</f>
        <v>0</v>
      </c>
      <c r="BK20" s="201">
        <f>+成测数据!BA20+成测数据!BB20+成测数据!BC20</f>
        <v>0</v>
      </c>
      <c r="BL20" s="201">
        <f>+成测数据!BD20+成测数据!BE20+成测数据!BF20+成测数据!BG20</f>
        <v>0</v>
      </c>
      <c r="BM20" s="194">
        <f t="shared" si="5"/>
        <v>0</v>
      </c>
    </row>
    <row r="21" spans="1:65" s="150" customFormat="1" ht="24" customHeight="1">
      <c r="A21" s="441" t="s">
        <v>125</v>
      </c>
      <c r="B21" s="169" t="s">
        <v>118</v>
      </c>
      <c r="C21" s="170">
        <v>1808240</v>
      </c>
      <c r="D21" s="171"/>
      <c r="E21" s="172">
        <v>2346</v>
      </c>
      <c r="F21" s="168">
        <v>6128939</v>
      </c>
      <c r="G21" s="174">
        <v>308460</v>
      </c>
      <c r="H21" s="174">
        <v>53460</v>
      </c>
      <c r="I21" s="174">
        <v>432480</v>
      </c>
      <c r="J21" s="174">
        <v>175623</v>
      </c>
      <c r="K21" s="174">
        <v>244800</v>
      </c>
      <c r="L21" s="174">
        <v>296640</v>
      </c>
      <c r="M21" s="174">
        <v>91008</v>
      </c>
      <c r="N21" s="174">
        <v>184915</v>
      </c>
      <c r="O21" s="174">
        <v>150468</v>
      </c>
      <c r="P21" s="174">
        <v>188643</v>
      </c>
      <c r="Q21" s="174">
        <v>96430</v>
      </c>
      <c r="R21" s="193">
        <f t="shared" si="1"/>
        <v>8351866</v>
      </c>
      <c r="S21" s="192">
        <v>0</v>
      </c>
      <c r="T21" s="174">
        <v>687</v>
      </c>
      <c r="U21" s="174">
        <v>875</v>
      </c>
      <c r="V21" s="174">
        <v>1323</v>
      </c>
      <c r="W21" s="174">
        <v>1420</v>
      </c>
      <c r="X21" s="174">
        <v>362</v>
      </c>
      <c r="Y21" s="174">
        <v>532</v>
      </c>
      <c r="Z21" s="174">
        <v>1337</v>
      </c>
      <c r="AA21" s="174">
        <v>571</v>
      </c>
      <c r="AB21" s="176">
        <v>838</v>
      </c>
      <c r="AC21" s="174">
        <v>619</v>
      </c>
      <c r="AD21" s="174">
        <v>671</v>
      </c>
      <c r="AE21" s="174">
        <v>3270</v>
      </c>
      <c r="AF21" s="194">
        <f t="shared" si="2"/>
        <v>12505</v>
      </c>
      <c r="AG21" s="192">
        <v>887178</v>
      </c>
      <c r="AH21" s="174">
        <v>909351</v>
      </c>
      <c r="AI21" s="174">
        <v>910369</v>
      </c>
      <c r="AJ21" s="174">
        <v>886486</v>
      </c>
      <c r="AK21" s="174">
        <v>862294</v>
      </c>
      <c r="AL21" s="174">
        <v>872372</v>
      </c>
      <c r="AM21" s="174">
        <v>872440</v>
      </c>
      <c r="AN21" s="174">
        <v>881109</v>
      </c>
      <c r="AO21" s="174">
        <v>869663</v>
      </c>
      <c r="AP21" s="176">
        <v>885102</v>
      </c>
      <c r="AQ21" s="174">
        <v>838761</v>
      </c>
      <c r="AR21" s="174">
        <v>841497</v>
      </c>
      <c r="AS21" s="174">
        <f t="shared" si="0"/>
        <v>838227</v>
      </c>
      <c r="AT21" s="189">
        <f t="shared" si="3"/>
        <v>841497</v>
      </c>
      <c r="AU21" s="211"/>
      <c r="AV21" s="212">
        <v>361</v>
      </c>
      <c r="AW21" s="212">
        <v>432</v>
      </c>
      <c r="AX21" s="212">
        <v>879</v>
      </c>
      <c r="AY21" s="212">
        <v>1089</v>
      </c>
      <c r="AZ21" s="212">
        <v>3000</v>
      </c>
      <c r="BA21" s="212">
        <v>600</v>
      </c>
      <c r="BB21" s="212">
        <v>809</v>
      </c>
      <c r="BC21" s="212">
        <v>418</v>
      </c>
      <c r="BD21" s="212">
        <v>5880</v>
      </c>
      <c r="BE21" s="212">
        <v>8941</v>
      </c>
      <c r="BF21" s="212"/>
      <c r="BG21" s="186"/>
      <c r="BH21" s="189">
        <f t="shared" si="4"/>
        <v>22409</v>
      </c>
      <c r="BI21" s="221"/>
      <c r="BJ21" s="201">
        <f>+成测数据!AY21+成测数据!AZ21</f>
        <v>1210500</v>
      </c>
      <c r="BK21" s="201">
        <f>+成测数据!BA21+成测数据!BB21+成测数据!BC21</f>
        <v>216000</v>
      </c>
      <c r="BL21" s="201">
        <f>+成测数据!BD21+成测数据!BE21+成测数据!BF21+成测数据!BG21</f>
        <v>86400</v>
      </c>
      <c r="BM21" s="194">
        <f t="shared" si="5"/>
        <v>1512900</v>
      </c>
    </row>
    <row r="22" spans="1:65" s="150" customFormat="1" ht="24" customHeight="1">
      <c r="A22" s="441"/>
      <c r="B22" s="169" t="s">
        <v>119</v>
      </c>
      <c r="C22" s="170"/>
      <c r="D22" s="171"/>
      <c r="E22" s="172">
        <v>2110</v>
      </c>
      <c r="F22" s="176">
        <v>5305763</v>
      </c>
      <c r="G22" s="174">
        <v>316180</v>
      </c>
      <c r="H22" s="174">
        <v>58697</v>
      </c>
      <c r="I22" s="174">
        <v>432240</v>
      </c>
      <c r="J22" s="174">
        <v>145719</v>
      </c>
      <c r="K22" s="174">
        <v>238680</v>
      </c>
      <c r="L22" s="174">
        <v>294480</v>
      </c>
      <c r="M22" s="174">
        <v>107824</v>
      </c>
      <c r="N22" s="174">
        <v>133557</v>
      </c>
      <c r="O22" s="174">
        <v>141030</v>
      </c>
      <c r="P22" s="174">
        <v>154713</v>
      </c>
      <c r="Q22" s="174">
        <v>79556</v>
      </c>
      <c r="R22" s="193">
        <f t="shared" si="1"/>
        <v>7408439</v>
      </c>
      <c r="S22" s="192">
        <v>0</v>
      </c>
      <c r="T22" s="174">
        <v>1156</v>
      </c>
      <c r="U22" s="174">
        <v>831</v>
      </c>
      <c r="V22" s="174">
        <v>1323</v>
      </c>
      <c r="W22" s="174">
        <v>1462</v>
      </c>
      <c r="X22" s="174">
        <v>846</v>
      </c>
      <c r="Y22" s="174">
        <v>664</v>
      </c>
      <c r="Z22" s="174">
        <v>1430</v>
      </c>
      <c r="AA22" s="174">
        <v>574</v>
      </c>
      <c r="AB22" s="176">
        <v>713</v>
      </c>
      <c r="AC22" s="174">
        <v>761</v>
      </c>
      <c r="AD22" s="174">
        <v>823</v>
      </c>
      <c r="AE22" s="174">
        <v>2483</v>
      </c>
      <c r="AF22" s="194">
        <f t="shared" si="2"/>
        <v>13066</v>
      </c>
      <c r="AG22" s="192">
        <v>847946</v>
      </c>
      <c r="AH22" s="174">
        <v>839070</v>
      </c>
      <c r="AI22" s="174">
        <v>833002</v>
      </c>
      <c r="AJ22" s="174">
        <v>831919</v>
      </c>
      <c r="AK22" s="174">
        <v>855321</v>
      </c>
      <c r="AL22" s="174">
        <v>858915</v>
      </c>
      <c r="AM22" s="174">
        <v>857051</v>
      </c>
      <c r="AN22" s="174">
        <v>837125</v>
      </c>
      <c r="AO22" s="174">
        <v>886229</v>
      </c>
      <c r="AP22" s="176">
        <v>891594</v>
      </c>
      <c r="AQ22" s="174">
        <v>914683</v>
      </c>
      <c r="AR22" s="174">
        <v>930734</v>
      </c>
      <c r="AS22" s="174">
        <f t="shared" si="0"/>
        <v>928251</v>
      </c>
      <c r="AT22" s="189">
        <f t="shared" si="3"/>
        <v>930734</v>
      </c>
      <c r="AU22" s="211"/>
      <c r="AV22" s="212">
        <v>757</v>
      </c>
      <c r="AW22" s="212">
        <v>545</v>
      </c>
      <c r="AX22" s="212">
        <v>955</v>
      </c>
      <c r="AY22" s="212">
        <v>380</v>
      </c>
      <c r="AZ22" s="212">
        <v>678</v>
      </c>
      <c r="BA22" s="212">
        <v>4762</v>
      </c>
      <c r="BB22" s="212">
        <v>383</v>
      </c>
      <c r="BC22" s="212">
        <v>395</v>
      </c>
      <c r="BD22" s="179">
        <v>3242</v>
      </c>
      <c r="BE22" s="212">
        <v>6791</v>
      </c>
      <c r="BF22" s="212"/>
      <c r="BG22" s="212"/>
      <c r="BH22" s="189">
        <f t="shared" si="4"/>
        <v>18888</v>
      </c>
      <c r="BI22" s="221"/>
      <c r="BJ22" s="201">
        <f>+成测数据!AY22+成测数据!AZ22</f>
        <v>0</v>
      </c>
      <c r="BK22" s="201">
        <f>+成测数据!BA22+成测数据!BB22+成测数据!BC22</f>
        <v>0</v>
      </c>
      <c r="BL22" s="201">
        <f>+成测数据!BD22+成测数据!BE22+成测数据!BF22+成测数据!BG22</f>
        <v>0</v>
      </c>
      <c r="BM22" s="194">
        <f t="shared" si="5"/>
        <v>0</v>
      </c>
    </row>
    <row r="23" spans="1:65" s="150" customFormat="1" ht="24" customHeight="1">
      <c r="A23" s="441" t="s">
        <v>126</v>
      </c>
      <c r="B23" s="169" t="s">
        <v>118</v>
      </c>
      <c r="C23" s="177">
        <v>1769040</v>
      </c>
      <c r="D23" s="178"/>
      <c r="E23" s="172">
        <v>1743</v>
      </c>
      <c r="F23" s="168">
        <v>6308283</v>
      </c>
      <c r="G23" s="174">
        <v>330240</v>
      </c>
      <c r="H23" s="174">
        <v>48892</v>
      </c>
      <c r="I23" s="174">
        <v>421320</v>
      </c>
      <c r="J23" s="174">
        <v>94728</v>
      </c>
      <c r="K23" s="174">
        <v>236020</v>
      </c>
      <c r="L23" s="174">
        <v>297000</v>
      </c>
      <c r="M23" s="174">
        <v>76916</v>
      </c>
      <c r="N23" s="174">
        <v>183460</v>
      </c>
      <c r="O23" s="174">
        <v>131208</v>
      </c>
      <c r="P23" s="174">
        <v>150536</v>
      </c>
      <c r="Q23" s="174">
        <v>57834</v>
      </c>
      <c r="R23" s="193">
        <f t="shared" si="1"/>
        <v>8336437</v>
      </c>
      <c r="S23" s="192">
        <v>0</v>
      </c>
      <c r="T23" s="174">
        <v>484</v>
      </c>
      <c r="U23" s="174">
        <v>570</v>
      </c>
      <c r="V23" s="174">
        <v>798</v>
      </c>
      <c r="W23" s="174">
        <v>720</v>
      </c>
      <c r="X23" s="174">
        <v>448</v>
      </c>
      <c r="Y23" s="174">
        <v>630</v>
      </c>
      <c r="Z23" s="174">
        <v>1618</v>
      </c>
      <c r="AA23" s="174">
        <v>584</v>
      </c>
      <c r="AB23" s="176">
        <v>656</v>
      </c>
      <c r="AC23" s="174">
        <v>679</v>
      </c>
      <c r="AD23" s="174">
        <v>652</v>
      </c>
      <c r="AE23" s="174">
        <v>2055</v>
      </c>
      <c r="AF23" s="194">
        <f t="shared" si="2"/>
        <v>9894</v>
      </c>
      <c r="AG23" s="192">
        <v>798617</v>
      </c>
      <c r="AH23" s="174">
        <v>777113</v>
      </c>
      <c r="AI23" s="174">
        <v>781308</v>
      </c>
      <c r="AJ23" s="174">
        <v>789750</v>
      </c>
      <c r="AK23" s="174">
        <v>840021</v>
      </c>
      <c r="AL23" s="174">
        <v>842233</v>
      </c>
      <c r="AM23" s="174">
        <v>835723</v>
      </c>
      <c r="AN23" s="174">
        <v>861653</v>
      </c>
      <c r="AO23" s="174">
        <v>811166</v>
      </c>
      <c r="AP23" s="176">
        <v>815292</v>
      </c>
      <c r="AQ23" s="174">
        <v>810390</v>
      </c>
      <c r="AR23" s="174">
        <v>831460</v>
      </c>
      <c r="AS23" s="174">
        <f t="shared" si="0"/>
        <v>829405</v>
      </c>
      <c r="AT23" s="189">
        <f t="shared" si="3"/>
        <v>831460</v>
      </c>
      <c r="AU23" s="211"/>
      <c r="AV23" s="212">
        <v>381</v>
      </c>
      <c r="AW23" s="212">
        <v>200</v>
      </c>
      <c r="AX23" s="212">
        <v>3860</v>
      </c>
      <c r="AY23" s="212">
        <v>989</v>
      </c>
      <c r="AZ23" s="212">
        <v>2020</v>
      </c>
      <c r="BA23" s="212">
        <v>620</v>
      </c>
      <c r="BB23" s="212">
        <v>881</v>
      </c>
      <c r="BC23" s="212">
        <v>428</v>
      </c>
      <c r="BD23" s="212">
        <v>4560</v>
      </c>
      <c r="BE23" s="212">
        <v>10119</v>
      </c>
      <c r="BF23" s="212"/>
      <c r="BG23" s="186"/>
      <c r="BH23" s="189">
        <f t="shared" si="4"/>
        <v>24058</v>
      </c>
      <c r="BI23" s="221"/>
      <c r="BJ23" s="201">
        <f>+成测数据!AY23+成测数据!AZ23</f>
        <v>1651909</v>
      </c>
      <c r="BK23" s="201">
        <f>+成测数据!BA23+成测数据!BB23+成测数据!BC23</f>
        <v>0</v>
      </c>
      <c r="BL23" s="201">
        <f>+成测数据!BD23+成测数据!BE23+成测数据!BF23+成测数据!BG23</f>
        <v>0</v>
      </c>
      <c r="BM23" s="194">
        <f t="shared" si="5"/>
        <v>1651909</v>
      </c>
    </row>
    <row r="24" spans="1:65" s="150" customFormat="1" ht="24" customHeight="1">
      <c r="A24" s="441"/>
      <c r="B24" s="169" t="s">
        <v>119</v>
      </c>
      <c r="C24" s="177"/>
      <c r="D24" s="178"/>
      <c r="E24" s="172">
        <v>2581</v>
      </c>
      <c r="F24" s="168">
        <v>5489813</v>
      </c>
      <c r="G24" s="168">
        <v>339060</v>
      </c>
      <c r="H24" s="168">
        <v>52800</v>
      </c>
      <c r="I24" s="168">
        <v>458760</v>
      </c>
      <c r="J24" s="168">
        <v>94129</v>
      </c>
      <c r="K24" s="174">
        <v>233040</v>
      </c>
      <c r="L24" s="174">
        <v>309360</v>
      </c>
      <c r="M24" s="168">
        <v>75096</v>
      </c>
      <c r="N24" s="168">
        <v>146980</v>
      </c>
      <c r="O24" s="168">
        <v>133864</v>
      </c>
      <c r="P24" s="168">
        <v>146925</v>
      </c>
      <c r="Q24" s="168">
        <v>55793</v>
      </c>
      <c r="R24" s="189">
        <f t="shared" si="1"/>
        <v>7535620</v>
      </c>
      <c r="S24" s="192">
        <v>0</v>
      </c>
      <c r="T24" s="174">
        <v>634</v>
      </c>
      <c r="U24" s="174">
        <v>1200</v>
      </c>
      <c r="V24" s="174">
        <v>2154</v>
      </c>
      <c r="W24" s="174">
        <v>1529</v>
      </c>
      <c r="X24" s="174">
        <v>830</v>
      </c>
      <c r="Y24" s="174">
        <v>571</v>
      </c>
      <c r="Z24" s="174">
        <v>1518</v>
      </c>
      <c r="AA24" s="174">
        <v>724</v>
      </c>
      <c r="AB24" s="176">
        <v>738</v>
      </c>
      <c r="AC24" s="174">
        <v>820</v>
      </c>
      <c r="AD24" s="174">
        <v>713</v>
      </c>
      <c r="AE24" s="174">
        <v>2113</v>
      </c>
      <c r="AF24" s="194">
        <f t="shared" si="2"/>
        <v>13544</v>
      </c>
      <c r="AG24" s="192">
        <v>859329</v>
      </c>
      <c r="AH24" s="174">
        <v>841115</v>
      </c>
      <c r="AI24" s="174">
        <v>833247</v>
      </c>
      <c r="AJ24" s="174">
        <v>793653</v>
      </c>
      <c r="AK24" s="174">
        <v>787683</v>
      </c>
      <c r="AL24" s="174">
        <v>784793</v>
      </c>
      <c r="AM24" s="174">
        <v>768502</v>
      </c>
      <c r="AN24" s="174">
        <v>768804</v>
      </c>
      <c r="AO24" s="174">
        <v>804560</v>
      </c>
      <c r="AP24" s="176">
        <v>797806</v>
      </c>
      <c r="AQ24" s="174">
        <v>785477</v>
      </c>
      <c r="AR24" s="174">
        <v>786805</v>
      </c>
      <c r="AS24" s="174">
        <f t="shared" si="0"/>
        <v>784692</v>
      </c>
      <c r="AT24" s="189">
        <f t="shared" si="3"/>
        <v>786805</v>
      </c>
      <c r="AU24" s="211"/>
      <c r="AV24" s="212">
        <v>8260</v>
      </c>
      <c r="AW24" s="212">
        <v>768</v>
      </c>
      <c r="AX24" s="212">
        <v>1158</v>
      </c>
      <c r="AY24" s="212">
        <v>405</v>
      </c>
      <c r="AZ24" s="212">
        <v>3381</v>
      </c>
      <c r="BA24" s="212">
        <v>2080</v>
      </c>
      <c r="BB24" s="212">
        <v>399</v>
      </c>
      <c r="BC24" s="212">
        <v>505</v>
      </c>
      <c r="BD24" s="179">
        <v>2811</v>
      </c>
      <c r="BE24" s="212">
        <v>17028</v>
      </c>
      <c r="BF24" s="212"/>
      <c r="BG24" s="212"/>
      <c r="BH24" s="189">
        <f t="shared" si="4"/>
        <v>36795</v>
      </c>
      <c r="BI24" s="221"/>
      <c r="BJ24" s="201">
        <f>+成测数据!AY24+成测数据!AZ24</f>
        <v>0</v>
      </c>
      <c r="BK24" s="201">
        <f>+成测数据!BA24+成测数据!BB24+成测数据!BC24</f>
        <v>0</v>
      </c>
      <c r="BL24" s="201">
        <f>+成测数据!BD24+成测数据!BE24+成测数据!BF24+成测数据!BG24</f>
        <v>0</v>
      </c>
      <c r="BM24" s="194">
        <f t="shared" si="5"/>
        <v>0</v>
      </c>
    </row>
    <row r="25" spans="1:65" s="150" customFormat="1" ht="24" customHeight="1">
      <c r="A25" s="441" t="s">
        <v>127</v>
      </c>
      <c r="B25" s="169" t="s">
        <v>118</v>
      </c>
      <c r="C25" s="177">
        <v>1809040</v>
      </c>
      <c r="D25" s="178"/>
      <c r="E25" s="172">
        <v>3641</v>
      </c>
      <c r="F25" s="168">
        <v>6531143</v>
      </c>
      <c r="G25" s="168">
        <v>303760</v>
      </c>
      <c r="H25" s="168">
        <v>44573</v>
      </c>
      <c r="I25" s="168">
        <v>441840</v>
      </c>
      <c r="J25" s="168">
        <v>117532</v>
      </c>
      <c r="K25" s="174">
        <v>251640</v>
      </c>
      <c r="L25" s="174">
        <v>283680</v>
      </c>
      <c r="M25" s="168">
        <v>88918</v>
      </c>
      <c r="N25" s="168">
        <v>154980</v>
      </c>
      <c r="O25" s="168">
        <v>145110</v>
      </c>
      <c r="P25" s="168">
        <v>185872</v>
      </c>
      <c r="Q25" s="168">
        <v>73591</v>
      </c>
      <c r="R25" s="189">
        <f t="shared" si="1"/>
        <v>8622639</v>
      </c>
      <c r="S25" s="192">
        <v>0</v>
      </c>
      <c r="T25" s="174">
        <v>566</v>
      </c>
      <c r="U25" s="174">
        <v>1082</v>
      </c>
      <c r="V25" s="174">
        <v>878</v>
      </c>
      <c r="W25" s="174">
        <v>1143</v>
      </c>
      <c r="X25" s="174">
        <v>2035</v>
      </c>
      <c r="Y25" s="174">
        <v>581</v>
      </c>
      <c r="Z25" s="174">
        <v>1612</v>
      </c>
      <c r="AA25" s="174">
        <v>511</v>
      </c>
      <c r="AB25" s="176">
        <v>847</v>
      </c>
      <c r="AC25" s="174">
        <v>583</v>
      </c>
      <c r="AD25" s="174">
        <v>568</v>
      </c>
      <c r="AE25" s="174">
        <v>2366</v>
      </c>
      <c r="AF25" s="194">
        <f t="shared" si="2"/>
        <v>12772</v>
      </c>
      <c r="AG25" s="192">
        <v>807989</v>
      </c>
      <c r="AH25" s="174">
        <v>838163</v>
      </c>
      <c r="AI25" s="174">
        <v>841948</v>
      </c>
      <c r="AJ25" s="174">
        <v>852230</v>
      </c>
      <c r="AK25" s="174">
        <v>826004</v>
      </c>
      <c r="AL25" s="174">
        <v>805369</v>
      </c>
      <c r="AM25" s="174">
        <v>822068</v>
      </c>
      <c r="AN25" s="174">
        <v>803274</v>
      </c>
      <c r="AO25" s="174">
        <v>793083</v>
      </c>
      <c r="AP25" s="176">
        <v>775950</v>
      </c>
      <c r="AQ25" s="174">
        <v>726340</v>
      </c>
      <c r="AR25" s="174">
        <v>707974</v>
      </c>
      <c r="AS25" s="174">
        <f t="shared" si="0"/>
        <v>705608</v>
      </c>
      <c r="AT25" s="189">
        <f t="shared" si="3"/>
        <v>707974</v>
      </c>
      <c r="AU25" s="211"/>
      <c r="AV25" s="212">
        <v>3187</v>
      </c>
      <c r="AW25" s="212">
        <v>480</v>
      </c>
      <c r="AX25" s="212">
        <v>1069</v>
      </c>
      <c r="AY25" s="212">
        <v>1089</v>
      </c>
      <c r="AZ25" s="212">
        <v>960</v>
      </c>
      <c r="BA25" s="212">
        <v>2440</v>
      </c>
      <c r="BB25" s="212">
        <v>1292</v>
      </c>
      <c r="BC25" s="212">
        <v>420</v>
      </c>
      <c r="BD25" s="212">
        <v>4819</v>
      </c>
      <c r="BE25" s="212">
        <v>11878</v>
      </c>
      <c r="BF25" s="212"/>
      <c r="BG25" s="186"/>
      <c r="BH25" s="189">
        <f t="shared" si="4"/>
        <v>27634</v>
      </c>
      <c r="BI25" s="221"/>
      <c r="BJ25" s="201">
        <f>+成测数据!AY25+成测数据!AZ25</f>
        <v>2030400</v>
      </c>
      <c r="BK25" s="201">
        <f>+成测数据!BA25+成测数据!BB25+成测数据!BC25</f>
        <v>86400</v>
      </c>
      <c r="BL25" s="201">
        <f>+成测数据!BD25+成测数据!BE25+成测数据!BF25+成测数据!BG25</f>
        <v>0</v>
      </c>
      <c r="BM25" s="194">
        <f t="shared" si="5"/>
        <v>2116800</v>
      </c>
    </row>
    <row r="26" spans="1:65" s="150" customFormat="1" ht="24" customHeight="1">
      <c r="A26" s="441"/>
      <c r="B26" s="169" t="s">
        <v>119</v>
      </c>
      <c r="C26" s="170"/>
      <c r="D26" s="171"/>
      <c r="E26" s="172">
        <v>2208</v>
      </c>
      <c r="F26" s="168">
        <v>5640980</v>
      </c>
      <c r="G26" s="168">
        <v>328640</v>
      </c>
      <c r="H26" s="168">
        <v>57342</v>
      </c>
      <c r="I26" s="168">
        <v>438720</v>
      </c>
      <c r="J26" s="168">
        <v>124522</v>
      </c>
      <c r="K26" s="174">
        <v>251280</v>
      </c>
      <c r="L26" s="174">
        <v>292920</v>
      </c>
      <c r="M26" s="168">
        <v>127429</v>
      </c>
      <c r="N26" s="168">
        <v>161050</v>
      </c>
      <c r="O26" s="168">
        <v>136770</v>
      </c>
      <c r="P26" s="168">
        <v>163779</v>
      </c>
      <c r="Q26" s="168">
        <v>121051</v>
      </c>
      <c r="R26" s="189">
        <f t="shared" si="1"/>
        <v>7844483</v>
      </c>
      <c r="S26" s="192">
        <v>0</v>
      </c>
      <c r="T26" s="174">
        <v>587</v>
      </c>
      <c r="U26" s="174">
        <v>699</v>
      </c>
      <c r="V26" s="174">
        <v>1175</v>
      </c>
      <c r="W26" s="174">
        <v>1703</v>
      </c>
      <c r="X26" s="174">
        <v>1092</v>
      </c>
      <c r="Y26" s="174">
        <v>536</v>
      </c>
      <c r="Z26" s="174">
        <v>1956</v>
      </c>
      <c r="AA26" s="174">
        <v>1669</v>
      </c>
      <c r="AB26" s="176">
        <v>685</v>
      </c>
      <c r="AC26" s="174">
        <v>702</v>
      </c>
      <c r="AD26" s="174">
        <v>728</v>
      </c>
      <c r="AE26" s="174">
        <v>1956</v>
      </c>
      <c r="AF26" s="194">
        <f t="shared" si="2"/>
        <v>13488</v>
      </c>
      <c r="AG26" s="192">
        <v>911475</v>
      </c>
      <c r="AH26" s="174">
        <v>886008</v>
      </c>
      <c r="AI26" s="174">
        <v>872540</v>
      </c>
      <c r="AJ26" s="174">
        <v>874485</v>
      </c>
      <c r="AK26" s="174">
        <v>865792</v>
      </c>
      <c r="AL26" s="174">
        <v>860020</v>
      </c>
      <c r="AM26" s="174">
        <v>848564</v>
      </c>
      <c r="AN26" s="174">
        <v>804737</v>
      </c>
      <c r="AO26" s="174">
        <v>796998</v>
      </c>
      <c r="AP26" s="176">
        <v>801293</v>
      </c>
      <c r="AQ26" s="174">
        <v>812604</v>
      </c>
      <c r="AR26" s="174">
        <v>764416</v>
      </c>
      <c r="AS26" s="174">
        <f t="shared" si="0"/>
        <v>762460</v>
      </c>
      <c r="AT26" s="189">
        <f t="shared" si="3"/>
        <v>764416</v>
      </c>
      <c r="AU26" s="211"/>
      <c r="AV26" s="212">
        <v>501</v>
      </c>
      <c r="AW26" s="212">
        <v>446</v>
      </c>
      <c r="AX26" s="212">
        <v>1250</v>
      </c>
      <c r="AY26" s="212">
        <v>265</v>
      </c>
      <c r="AZ26" s="212">
        <v>3067</v>
      </c>
      <c r="BA26" s="212">
        <v>942</v>
      </c>
      <c r="BB26" s="212">
        <v>475</v>
      </c>
      <c r="BC26" s="212">
        <v>520</v>
      </c>
      <c r="BD26" s="179">
        <v>2591</v>
      </c>
      <c r="BE26" s="212">
        <v>6046</v>
      </c>
      <c r="BF26" s="212"/>
      <c r="BG26" s="212"/>
      <c r="BH26" s="189">
        <f t="shared" si="4"/>
        <v>16103</v>
      </c>
      <c r="BI26" s="221"/>
      <c r="BJ26" s="201">
        <f>+成测数据!AY26+成测数据!AZ26</f>
        <v>0</v>
      </c>
      <c r="BK26" s="201">
        <f>+成测数据!BA26+成测数据!BB26+成测数据!BC26</f>
        <v>0</v>
      </c>
      <c r="BL26" s="201">
        <f>+成测数据!BD26+成测数据!BE26+成测数据!BF26+成测数据!BG26</f>
        <v>0</v>
      </c>
      <c r="BM26" s="194">
        <f t="shared" si="5"/>
        <v>0</v>
      </c>
    </row>
    <row r="27" spans="1:65" s="150" customFormat="1" ht="24" customHeight="1">
      <c r="A27" s="441" t="s">
        <v>128</v>
      </c>
      <c r="B27" s="169" t="s">
        <v>118</v>
      </c>
      <c r="C27" s="170">
        <v>1070720</v>
      </c>
      <c r="D27" s="171"/>
      <c r="E27" s="172">
        <v>2278</v>
      </c>
      <c r="F27" s="168">
        <v>5848847</v>
      </c>
      <c r="G27" s="168">
        <v>324840</v>
      </c>
      <c r="H27" s="176">
        <v>52173</v>
      </c>
      <c r="I27" s="176">
        <v>436920</v>
      </c>
      <c r="J27" s="176">
        <v>125142</v>
      </c>
      <c r="K27" s="176">
        <v>249480</v>
      </c>
      <c r="L27" s="176">
        <v>302520</v>
      </c>
      <c r="M27" s="176">
        <v>153218</v>
      </c>
      <c r="N27" s="176">
        <v>184630</v>
      </c>
      <c r="O27" s="176">
        <v>139876</v>
      </c>
      <c r="P27" s="176">
        <v>178855</v>
      </c>
      <c r="Q27" s="176">
        <v>104166</v>
      </c>
      <c r="R27" s="189">
        <f t="shared" si="1"/>
        <v>8100667</v>
      </c>
      <c r="S27" s="192">
        <v>0</v>
      </c>
      <c r="T27" s="174">
        <v>835</v>
      </c>
      <c r="U27" s="174">
        <v>835</v>
      </c>
      <c r="V27" s="174">
        <v>649</v>
      </c>
      <c r="W27" s="174">
        <v>1878</v>
      </c>
      <c r="X27" s="174">
        <v>486</v>
      </c>
      <c r="Y27" s="174">
        <v>716</v>
      </c>
      <c r="Z27" s="174">
        <v>1567</v>
      </c>
      <c r="AA27" s="174">
        <v>407</v>
      </c>
      <c r="AB27" s="176">
        <v>735</v>
      </c>
      <c r="AC27" s="174">
        <v>697</v>
      </c>
      <c r="AD27" s="174">
        <v>3351</v>
      </c>
      <c r="AE27" s="174">
        <v>2190</v>
      </c>
      <c r="AF27" s="194">
        <f t="shared" si="2"/>
        <v>14346</v>
      </c>
      <c r="AG27" s="192">
        <v>890335</v>
      </c>
      <c r="AH27" s="174">
        <v>890420</v>
      </c>
      <c r="AI27" s="174">
        <v>894754</v>
      </c>
      <c r="AJ27" s="174">
        <v>894225</v>
      </c>
      <c r="AK27" s="174">
        <v>886687</v>
      </c>
      <c r="AL27" s="174">
        <v>888001</v>
      </c>
      <c r="AM27" s="174">
        <v>874325</v>
      </c>
      <c r="AN27" s="174">
        <v>843609</v>
      </c>
      <c r="AO27" s="174">
        <v>819622</v>
      </c>
      <c r="AP27" s="176">
        <v>812421</v>
      </c>
      <c r="AQ27" s="174">
        <v>786568</v>
      </c>
      <c r="AR27" s="174">
        <v>800102</v>
      </c>
      <c r="AS27" s="174">
        <f t="shared" si="0"/>
        <v>797912</v>
      </c>
      <c r="AT27" s="189">
        <f t="shared" si="3"/>
        <v>800102</v>
      </c>
      <c r="AU27" s="211"/>
      <c r="AV27" s="212">
        <v>4037</v>
      </c>
      <c r="AW27" s="212">
        <v>1430</v>
      </c>
      <c r="AX27" s="212">
        <v>910</v>
      </c>
      <c r="AY27" s="212">
        <v>1452</v>
      </c>
      <c r="AZ27" s="212">
        <v>480</v>
      </c>
      <c r="BA27" s="212">
        <v>650</v>
      </c>
      <c r="BB27" s="212">
        <v>830</v>
      </c>
      <c r="BC27" s="212">
        <v>421</v>
      </c>
      <c r="BD27" s="179">
        <v>4320</v>
      </c>
      <c r="BE27" s="212">
        <v>4862</v>
      </c>
      <c r="BF27" s="212"/>
      <c r="BG27" s="212"/>
      <c r="BH27" s="189">
        <f t="shared" si="4"/>
        <v>19392</v>
      </c>
      <c r="BI27" s="221"/>
      <c r="BJ27" s="201">
        <f>+成测数据!AY27+成测数据!AZ27</f>
        <v>1405050</v>
      </c>
      <c r="BK27" s="201">
        <f>+成测数据!BA27+成测数据!BB27+成测数据!BC27</f>
        <v>251400</v>
      </c>
      <c r="BL27" s="201">
        <f>+成测数据!BD27+成测数据!BE27+成测数据!BF27+成测数据!BG27</f>
        <v>129600</v>
      </c>
      <c r="BM27" s="194">
        <f t="shared" si="5"/>
        <v>1786050</v>
      </c>
    </row>
    <row r="28" spans="1:65" s="150" customFormat="1" ht="24" customHeight="1">
      <c r="A28" s="441"/>
      <c r="B28" s="169" t="s">
        <v>119</v>
      </c>
      <c r="C28" s="170"/>
      <c r="D28" s="171"/>
      <c r="E28" s="172">
        <v>2050</v>
      </c>
      <c r="F28" s="179">
        <v>4984803</v>
      </c>
      <c r="G28" s="179">
        <v>299160</v>
      </c>
      <c r="H28" s="179">
        <v>54145</v>
      </c>
      <c r="I28" s="179">
        <v>417720</v>
      </c>
      <c r="J28" s="179">
        <v>137929</v>
      </c>
      <c r="K28" s="179">
        <v>256920</v>
      </c>
      <c r="L28" s="179">
        <v>299160</v>
      </c>
      <c r="M28" s="179">
        <v>131953</v>
      </c>
      <c r="N28" s="179">
        <v>171205</v>
      </c>
      <c r="O28" s="179">
        <v>145042</v>
      </c>
      <c r="P28" s="179">
        <v>153361</v>
      </c>
      <c r="Q28" s="176">
        <v>134304</v>
      </c>
      <c r="R28" s="189">
        <f t="shared" si="1"/>
        <v>7185702</v>
      </c>
      <c r="S28" s="192">
        <v>0</v>
      </c>
      <c r="T28" s="174">
        <v>665</v>
      </c>
      <c r="U28" s="174">
        <v>754</v>
      </c>
      <c r="V28" s="174">
        <v>941</v>
      </c>
      <c r="W28" s="174">
        <v>1204</v>
      </c>
      <c r="X28" s="174">
        <v>1602</v>
      </c>
      <c r="Y28" s="174">
        <v>533</v>
      </c>
      <c r="Z28" s="174">
        <v>1851</v>
      </c>
      <c r="AA28" s="174">
        <v>520</v>
      </c>
      <c r="AB28" s="176">
        <v>782</v>
      </c>
      <c r="AC28" s="174">
        <v>766</v>
      </c>
      <c r="AD28" s="174">
        <v>1283</v>
      </c>
      <c r="AE28" s="174">
        <v>2039</v>
      </c>
      <c r="AF28" s="194">
        <f t="shared" si="2"/>
        <v>12940</v>
      </c>
      <c r="AG28" s="192">
        <v>884314</v>
      </c>
      <c r="AH28" s="174">
        <v>906449</v>
      </c>
      <c r="AI28" s="174">
        <v>903723</v>
      </c>
      <c r="AJ28" s="174">
        <v>921022</v>
      </c>
      <c r="AK28" s="174">
        <v>907031</v>
      </c>
      <c r="AL28" s="174">
        <v>896309</v>
      </c>
      <c r="AM28" s="174">
        <v>895776</v>
      </c>
      <c r="AN28" s="174">
        <v>910150</v>
      </c>
      <c r="AO28" s="174">
        <v>921375</v>
      </c>
      <c r="AP28" s="176">
        <v>912067</v>
      </c>
      <c r="AQ28" s="174">
        <v>933435</v>
      </c>
      <c r="AR28" s="174">
        <v>902014</v>
      </c>
      <c r="AS28" s="174">
        <f t="shared" si="0"/>
        <v>899975</v>
      </c>
      <c r="AT28" s="189">
        <f t="shared" si="3"/>
        <v>902014</v>
      </c>
      <c r="AU28" s="211"/>
      <c r="AV28" s="212">
        <v>485</v>
      </c>
      <c r="AW28" s="212">
        <v>637</v>
      </c>
      <c r="AX28" s="212">
        <v>1791</v>
      </c>
      <c r="AY28" s="212">
        <v>240</v>
      </c>
      <c r="AZ28" s="212">
        <v>584</v>
      </c>
      <c r="BA28" s="212">
        <v>905</v>
      </c>
      <c r="BB28" s="212">
        <v>3979</v>
      </c>
      <c r="BC28" s="212">
        <v>440</v>
      </c>
      <c r="BD28" s="179">
        <v>2822</v>
      </c>
      <c r="BE28" s="212">
        <v>5518</v>
      </c>
      <c r="BF28" s="212"/>
      <c r="BG28" s="212"/>
      <c r="BH28" s="189">
        <f t="shared" si="4"/>
        <v>17401</v>
      </c>
      <c r="BI28" s="221"/>
      <c r="BJ28" s="201">
        <f>+成测数据!AY28+成测数据!AZ28</f>
        <v>0</v>
      </c>
      <c r="BK28" s="201">
        <f>+成测数据!BA28+成测数据!BB28+成测数据!BC28</f>
        <v>0</v>
      </c>
      <c r="BL28" s="201">
        <f>+成测数据!BD28+成测数据!BE28+成测数据!BF28+成测数据!BG28</f>
        <v>0</v>
      </c>
      <c r="BM28" s="194">
        <f t="shared" si="5"/>
        <v>0</v>
      </c>
    </row>
    <row r="29" spans="1:65" s="150" customFormat="1" ht="24" customHeight="1">
      <c r="A29" s="441" t="s">
        <v>129</v>
      </c>
      <c r="B29" s="169" t="s">
        <v>118</v>
      </c>
      <c r="C29" s="170">
        <v>1615600</v>
      </c>
      <c r="D29" s="171"/>
      <c r="E29" s="172">
        <v>2019</v>
      </c>
      <c r="F29" s="168">
        <v>5680732</v>
      </c>
      <c r="G29" s="176">
        <v>307440</v>
      </c>
      <c r="H29" s="176">
        <v>53169</v>
      </c>
      <c r="I29" s="176">
        <v>423480</v>
      </c>
      <c r="J29" s="176">
        <v>152032</v>
      </c>
      <c r="K29" s="176">
        <v>261240</v>
      </c>
      <c r="L29" s="176">
        <v>309280</v>
      </c>
      <c r="M29" s="176">
        <v>124798</v>
      </c>
      <c r="N29" s="176">
        <v>150844</v>
      </c>
      <c r="O29" s="176">
        <v>141931</v>
      </c>
      <c r="P29" s="176">
        <v>158642</v>
      </c>
      <c r="Q29" s="176">
        <v>112434</v>
      </c>
      <c r="R29" s="189">
        <f t="shared" si="1"/>
        <v>7876022</v>
      </c>
      <c r="S29" s="192">
        <v>0</v>
      </c>
      <c r="T29" s="174">
        <v>487</v>
      </c>
      <c r="U29" s="174">
        <v>810</v>
      </c>
      <c r="V29" s="174">
        <v>473</v>
      </c>
      <c r="W29" s="174">
        <v>982</v>
      </c>
      <c r="X29" s="174">
        <v>812</v>
      </c>
      <c r="Y29" s="174">
        <v>1000</v>
      </c>
      <c r="Z29" s="174">
        <v>1636</v>
      </c>
      <c r="AA29" s="174">
        <v>542</v>
      </c>
      <c r="AB29" s="176">
        <v>649</v>
      </c>
      <c r="AC29" s="174">
        <v>734</v>
      </c>
      <c r="AD29" s="174">
        <v>694</v>
      </c>
      <c r="AE29" s="174">
        <v>2001</v>
      </c>
      <c r="AF29" s="194">
        <f t="shared" si="2"/>
        <v>10820</v>
      </c>
      <c r="AG29" s="192">
        <v>944532</v>
      </c>
      <c r="AH29" s="174">
        <v>934085</v>
      </c>
      <c r="AI29" s="174">
        <v>934251</v>
      </c>
      <c r="AJ29" s="174">
        <v>922978</v>
      </c>
      <c r="AK29" s="174">
        <v>907893</v>
      </c>
      <c r="AL29" s="174">
        <v>901081</v>
      </c>
      <c r="AM29" s="174">
        <v>886601</v>
      </c>
      <c r="AN29" s="174">
        <v>890440</v>
      </c>
      <c r="AO29" s="174">
        <v>910259</v>
      </c>
      <c r="AP29" s="176">
        <v>909361</v>
      </c>
      <c r="AQ29" s="174">
        <v>893266</v>
      </c>
      <c r="AR29" s="174">
        <v>914442</v>
      </c>
      <c r="AS29" s="174">
        <f t="shared" si="0"/>
        <v>912441</v>
      </c>
      <c r="AT29" s="189">
        <f t="shared" si="3"/>
        <v>914442</v>
      </c>
      <c r="AU29" s="211"/>
      <c r="AV29" s="212">
        <v>410</v>
      </c>
      <c r="AW29" s="212">
        <v>490</v>
      </c>
      <c r="AX29" s="212">
        <v>943</v>
      </c>
      <c r="AY29" s="212">
        <v>1309</v>
      </c>
      <c r="AZ29" s="212">
        <v>860</v>
      </c>
      <c r="BA29" s="212">
        <v>600</v>
      </c>
      <c r="BB29" s="212">
        <v>324</v>
      </c>
      <c r="BC29" s="212">
        <v>450</v>
      </c>
      <c r="BD29" s="179">
        <v>4534</v>
      </c>
      <c r="BE29" s="212">
        <v>7284</v>
      </c>
      <c r="BF29" s="212"/>
      <c r="BG29" s="212"/>
      <c r="BH29" s="189">
        <f t="shared" si="4"/>
        <v>17204</v>
      </c>
      <c r="BI29" s="221"/>
      <c r="BJ29" s="201">
        <f>+成测数据!AY29+成测数据!AZ29</f>
        <v>1127611</v>
      </c>
      <c r="BK29" s="201">
        <f>+成测数据!BA29+成测数据!BB29+成测数据!BC29</f>
        <v>227128</v>
      </c>
      <c r="BL29" s="201">
        <f>+成测数据!BD29+成测数据!BE29+成测数据!BF29+成测数据!BG29</f>
        <v>86400</v>
      </c>
      <c r="BM29" s="194">
        <f t="shared" si="5"/>
        <v>1441139</v>
      </c>
    </row>
    <row r="30" spans="1:65" s="150" customFormat="1" ht="24" customHeight="1">
      <c r="A30" s="441"/>
      <c r="B30" s="169" t="s">
        <v>119</v>
      </c>
      <c r="C30" s="170"/>
      <c r="D30" s="171"/>
      <c r="E30" s="172">
        <v>2833</v>
      </c>
      <c r="F30" s="176">
        <v>4878937</v>
      </c>
      <c r="G30" s="176">
        <v>307800</v>
      </c>
      <c r="H30" s="176">
        <v>51694</v>
      </c>
      <c r="I30" s="176">
        <v>420000</v>
      </c>
      <c r="J30" s="176">
        <v>96827</v>
      </c>
      <c r="K30" s="176">
        <v>249840</v>
      </c>
      <c r="L30" s="176">
        <v>288480</v>
      </c>
      <c r="M30" s="176">
        <v>105951</v>
      </c>
      <c r="N30" s="176">
        <v>155988</v>
      </c>
      <c r="O30" s="176">
        <v>155376</v>
      </c>
      <c r="P30" s="176">
        <v>168739</v>
      </c>
      <c r="Q30" s="176">
        <v>55680</v>
      </c>
      <c r="R30" s="189">
        <f t="shared" si="1"/>
        <v>6935312</v>
      </c>
      <c r="S30" s="192">
        <v>0</v>
      </c>
      <c r="T30" s="174">
        <v>661</v>
      </c>
      <c r="U30" s="174">
        <v>668</v>
      </c>
      <c r="V30" s="174">
        <v>778</v>
      </c>
      <c r="W30" s="174">
        <v>1168</v>
      </c>
      <c r="X30" s="174">
        <v>802</v>
      </c>
      <c r="Y30" s="174">
        <v>521</v>
      </c>
      <c r="Z30" s="174">
        <v>1983</v>
      </c>
      <c r="AA30" s="174">
        <v>652</v>
      </c>
      <c r="AB30" s="176">
        <v>741</v>
      </c>
      <c r="AC30" s="174">
        <v>610</v>
      </c>
      <c r="AD30" s="174">
        <v>802</v>
      </c>
      <c r="AE30" s="174">
        <v>2040</v>
      </c>
      <c r="AF30" s="194">
        <f t="shared" si="2"/>
        <v>11426</v>
      </c>
      <c r="AG30" s="192">
        <v>820802</v>
      </c>
      <c r="AH30" s="174">
        <v>819781</v>
      </c>
      <c r="AI30" s="174">
        <v>815548</v>
      </c>
      <c r="AJ30" s="174">
        <v>818250</v>
      </c>
      <c r="AK30" s="174">
        <v>867247</v>
      </c>
      <c r="AL30" s="174">
        <v>876165</v>
      </c>
      <c r="AM30" s="174">
        <v>896444</v>
      </c>
      <c r="AN30" s="174">
        <v>909948</v>
      </c>
      <c r="AO30" s="174">
        <v>904152</v>
      </c>
      <c r="AP30" s="176">
        <v>888286</v>
      </c>
      <c r="AQ30" s="174">
        <v>872539</v>
      </c>
      <c r="AR30" s="174">
        <v>928491</v>
      </c>
      <c r="AS30" s="174">
        <f t="shared" si="0"/>
        <v>926451</v>
      </c>
      <c r="AT30" s="189">
        <f t="shared" si="3"/>
        <v>928491</v>
      </c>
      <c r="AU30" s="211"/>
      <c r="AV30" s="212">
        <v>557</v>
      </c>
      <c r="AW30" s="212">
        <v>609</v>
      </c>
      <c r="AX30" s="212">
        <v>973</v>
      </c>
      <c r="AY30" s="212">
        <v>270</v>
      </c>
      <c r="AZ30" s="212">
        <v>484</v>
      </c>
      <c r="BA30" s="212">
        <v>959</v>
      </c>
      <c r="BB30" s="212">
        <v>1155</v>
      </c>
      <c r="BC30" s="212">
        <v>1115</v>
      </c>
      <c r="BD30" s="179">
        <v>2999</v>
      </c>
      <c r="BE30" s="212">
        <v>4686</v>
      </c>
      <c r="BF30" s="212"/>
      <c r="BG30" s="212"/>
      <c r="BH30" s="189">
        <f t="shared" si="4"/>
        <v>13807</v>
      </c>
      <c r="BI30" s="221"/>
      <c r="BJ30" s="201">
        <f>+成测数据!AY30+成测数据!AZ30</f>
        <v>0</v>
      </c>
      <c r="BK30" s="201">
        <f>+成测数据!BA30+成测数据!BB30+成测数据!BC30</f>
        <v>0</v>
      </c>
      <c r="BL30" s="201">
        <f>+成测数据!BD30+成测数据!BE30+成测数据!BF30+成测数据!BG30</f>
        <v>0</v>
      </c>
      <c r="BM30" s="194">
        <f t="shared" si="5"/>
        <v>0</v>
      </c>
    </row>
    <row r="31" spans="1:65" s="150" customFormat="1" ht="24" customHeight="1">
      <c r="A31" s="441" t="s">
        <v>130</v>
      </c>
      <c r="B31" s="169" t="s">
        <v>118</v>
      </c>
      <c r="C31" s="170"/>
      <c r="D31" s="171"/>
      <c r="E31" s="172"/>
      <c r="F31" s="168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89">
        <f t="shared" si="1"/>
        <v>0</v>
      </c>
      <c r="S31" s="192"/>
      <c r="T31" s="174"/>
      <c r="U31" s="174"/>
      <c r="V31" s="174"/>
      <c r="W31" s="174"/>
      <c r="X31" s="174"/>
      <c r="Y31" s="174"/>
      <c r="Z31" s="174"/>
      <c r="AA31" s="174"/>
      <c r="AB31" s="176"/>
      <c r="AC31" s="174"/>
      <c r="AD31" s="174"/>
      <c r="AE31" s="174"/>
      <c r="AF31" s="194">
        <f t="shared" si="2"/>
        <v>0</v>
      </c>
      <c r="AG31" s="192"/>
      <c r="AH31" s="174"/>
      <c r="AI31" s="174"/>
      <c r="AJ31" s="174"/>
      <c r="AK31" s="174"/>
      <c r="AL31" s="174"/>
      <c r="AM31" s="174"/>
      <c r="AN31" s="174"/>
      <c r="AO31" s="174"/>
      <c r="AP31" s="176"/>
      <c r="AQ31" s="174"/>
      <c r="AR31" s="174"/>
      <c r="AS31" s="174">
        <f t="shared" si="0"/>
        <v>0</v>
      </c>
      <c r="AT31" s="189">
        <f t="shared" si="3"/>
        <v>0</v>
      </c>
      <c r="AU31" s="211"/>
      <c r="AV31" s="212"/>
      <c r="AW31" s="212"/>
      <c r="AX31" s="212"/>
      <c r="AY31" s="212"/>
      <c r="AZ31" s="212"/>
      <c r="BA31" s="212"/>
      <c r="BB31" s="212"/>
      <c r="BC31" s="212"/>
      <c r="BD31" s="179"/>
      <c r="BE31" s="212"/>
      <c r="BF31" s="212"/>
      <c r="BG31" s="212"/>
      <c r="BH31" s="189">
        <f t="shared" si="4"/>
        <v>0</v>
      </c>
      <c r="BI31" s="221"/>
      <c r="BJ31" s="201">
        <f>+成测数据!AY31+成测数据!AZ31</f>
        <v>0</v>
      </c>
      <c r="BK31" s="201">
        <f>+成测数据!BA31+成测数据!BB31+成测数据!BC31</f>
        <v>0</v>
      </c>
      <c r="BL31" s="201">
        <f>+成测数据!BD31+成测数据!BE31+成测数据!BF31+成测数据!BG31</f>
        <v>0</v>
      </c>
      <c r="BM31" s="194">
        <f t="shared" si="5"/>
        <v>0</v>
      </c>
    </row>
    <row r="32" spans="1:65" s="150" customFormat="1" ht="24" customHeight="1">
      <c r="A32" s="441"/>
      <c r="B32" s="169" t="s">
        <v>119</v>
      </c>
      <c r="C32" s="170"/>
      <c r="D32" s="171"/>
      <c r="E32" s="172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89">
        <f t="shared" si="1"/>
        <v>0</v>
      </c>
      <c r="S32" s="192"/>
      <c r="T32" s="174"/>
      <c r="U32" s="174"/>
      <c r="V32" s="174"/>
      <c r="W32" s="174"/>
      <c r="X32" s="174"/>
      <c r="Y32" s="174"/>
      <c r="Z32" s="174"/>
      <c r="AA32" s="174"/>
      <c r="AB32" s="176"/>
      <c r="AC32" s="174"/>
      <c r="AD32" s="174"/>
      <c r="AE32" s="174"/>
      <c r="AF32" s="194">
        <f t="shared" si="2"/>
        <v>0</v>
      </c>
      <c r="AG32" s="192"/>
      <c r="AH32" s="174"/>
      <c r="AI32" s="174"/>
      <c r="AJ32" s="174"/>
      <c r="AK32" s="174"/>
      <c r="AL32" s="174"/>
      <c r="AM32" s="174"/>
      <c r="AN32" s="174"/>
      <c r="AO32" s="174"/>
      <c r="AP32" s="176"/>
      <c r="AQ32" s="174"/>
      <c r="AR32" s="174"/>
      <c r="AS32" s="174">
        <f t="shared" si="0"/>
        <v>0</v>
      </c>
      <c r="AT32" s="189">
        <f t="shared" si="3"/>
        <v>0</v>
      </c>
      <c r="AU32" s="211"/>
      <c r="AV32" s="212"/>
      <c r="AW32" s="212"/>
      <c r="AX32" s="212"/>
      <c r="AY32" s="212"/>
      <c r="AZ32" s="212"/>
      <c r="BA32" s="212"/>
      <c r="BB32" s="212"/>
      <c r="BC32" s="212"/>
      <c r="BD32" s="179"/>
      <c r="BE32" s="212"/>
      <c r="BF32" s="212"/>
      <c r="BG32" s="212"/>
      <c r="BH32" s="189">
        <f t="shared" si="4"/>
        <v>0</v>
      </c>
      <c r="BI32" s="221"/>
      <c r="BJ32" s="201">
        <f>+成测数据!AY32+成测数据!AZ32</f>
        <v>0</v>
      </c>
      <c r="BK32" s="201">
        <f>+成测数据!BA32+成测数据!BB32+成测数据!BC32</f>
        <v>0</v>
      </c>
      <c r="BL32" s="201">
        <f>+成测数据!BD32+成测数据!BE32+成测数据!BF32+成测数据!BG32</f>
        <v>0</v>
      </c>
      <c r="BM32" s="194">
        <f t="shared" si="5"/>
        <v>0</v>
      </c>
    </row>
    <row r="33" spans="1:65" s="150" customFormat="1" ht="24" customHeight="1">
      <c r="A33" s="441" t="s">
        <v>131</v>
      </c>
      <c r="B33" s="169" t="s">
        <v>118</v>
      </c>
      <c r="C33" s="170"/>
      <c r="D33" s="171"/>
      <c r="E33" s="172"/>
      <c r="F33" s="168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89">
        <f t="shared" si="1"/>
        <v>0</v>
      </c>
      <c r="S33" s="192"/>
      <c r="T33" s="174"/>
      <c r="U33" s="174"/>
      <c r="V33" s="174"/>
      <c r="W33" s="174"/>
      <c r="X33" s="174"/>
      <c r="Y33" s="174"/>
      <c r="Z33" s="174"/>
      <c r="AA33" s="174"/>
      <c r="AB33" s="176"/>
      <c r="AC33" s="174"/>
      <c r="AD33" s="174"/>
      <c r="AE33" s="174"/>
      <c r="AF33" s="194">
        <f t="shared" si="2"/>
        <v>0</v>
      </c>
      <c r="AG33" s="192"/>
      <c r="AH33" s="174"/>
      <c r="AI33" s="174"/>
      <c r="AJ33" s="174"/>
      <c r="AK33" s="174"/>
      <c r="AL33" s="174"/>
      <c r="AM33" s="174"/>
      <c r="AN33" s="174"/>
      <c r="AO33" s="174"/>
      <c r="AP33" s="176"/>
      <c r="AQ33" s="174"/>
      <c r="AR33" s="174"/>
      <c r="AS33" s="174">
        <f t="shared" si="0"/>
        <v>0</v>
      </c>
      <c r="AT33" s="189">
        <f t="shared" si="3"/>
        <v>0</v>
      </c>
      <c r="AU33" s="211"/>
      <c r="AV33" s="212"/>
      <c r="AW33" s="212"/>
      <c r="AX33" s="212"/>
      <c r="AY33" s="212"/>
      <c r="AZ33" s="212"/>
      <c r="BA33" s="212"/>
      <c r="BB33" s="212"/>
      <c r="BC33" s="212"/>
      <c r="BD33" s="179"/>
      <c r="BE33" s="212"/>
      <c r="BF33" s="212"/>
      <c r="BG33" s="212"/>
      <c r="BH33" s="189">
        <f t="shared" si="4"/>
        <v>0</v>
      </c>
      <c r="BI33" s="221"/>
      <c r="BJ33" s="201">
        <f>+成测数据!AY33+成测数据!AZ33</f>
        <v>0</v>
      </c>
      <c r="BK33" s="201">
        <f>+成测数据!BA33+成测数据!BB33+成测数据!BC33</f>
        <v>0</v>
      </c>
      <c r="BL33" s="201">
        <f>+成测数据!BD33+成测数据!BE33+成测数据!BF33+成测数据!BG33</f>
        <v>0</v>
      </c>
      <c r="BM33" s="194">
        <f t="shared" si="5"/>
        <v>0</v>
      </c>
    </row>
    <row r="34" spans="1:65" s="150" customFormat="1" ht="24" customHeight="1">
      <c r="A34" s="441"/>
      <c r="B34" s="169" t="s">
        <v>119</v>
      </c>
      <c r="C34" s="170"/>
      <c r="D34" s="171"/>
      <c r="E34" s="172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89">
        <f t="shared" si="1"/>
        <v>0</v>
      </c>
      <c r="S34" s="192"/>
      <c r="T34" s="174"/>
      <c r="U34" s="174"/>
      <c r="V34" s="174"/>
      <c r="W34" s="174"/>
      <c r="X34" s="174"/>
      <c r="Y34" s="174"/>
      <c r="Z34" s="174"/>
      <c r="AA34" s="174"/>
      <c r="AB34" s="176"/>
      <c r="AC34" s="174"/>
      <c r="AD34" s="174"/>
      <c r="AE34" s="174"/>
      <c r="AF34" s="194">
        <f t="shared" si="2"/>
        <v>0</v>
      </c>
      <c r="AG34" s="192"/>
      <c r="AH34" s="174"/>
      <c r="AI34" s="174"/>
      <c r="AJ34" s="174"/>
      <c r="AK34" s="174"/>
      <c r="AL34" s="174"/>
      <c r="AM34" s="174"/>
      <c r="AN34" s="174"/>
      <c r="AO34" s="174"/>
      <c r="AP34" s="176"/>
      <c r="AQ34" s="174"/>
      <c r="AR34" s="174"/>
      <c r="AS34" s="174">
        <f t="shared" si="0"/>
        <v>0</v>
      </c>
      <c r="AT34" s="189">
        <f t="shared" si="3"/>
        <v>0</v>
      </c>
      <c r="AU34" s="211"/>
      <c r="AV34" s="212"/>
      <c r="AW34" s="212"/>
      <c r="AX34" s="212"/>
      <c r="AY34" s="212"/>
      <c r="AZ34" s="212"/>
      <c r="BA34" s="212"/>
      <c r="BB34" s="212"/>
      <c r="BC34" s="212"/>
      <c r="BD34" s="179"/>
      <c r="BE34" s="212"/>
      <c r="BF34" s="212"/>
      <c r="BG34" s="212"/>
      <c r="BH34" s="189">
        <f t="shared" si="4"/>
        <v>0</v>
      </c>
      <c r="BI34" s="221"/>
      <c r="BJ34" s="201">
        <f>+成测数据!AY34+成测数据!AZ34</f>
        <v>0</v>
      </c>
      <c r="BK34" s="201">
        <f>+成测数据!BA34+成测数据!BB34+成测数据!BC34</f>
        <v>0</v>
      </c>
      <c r="BL34" s="201">
        <f>+成测数据!BD34+成测数据!BE34+成测数据!BF34+成测数据!BG34</f>
        <v>0</v>
      </c>
      <c r="BM34" s="194">
        <f t="shared" si="5"/>
        <v>0</v>
      </c>
    </row>
    <row r="35" spans="1:65" s="150" customFormat="1" ht="24" customHeight="1">
      <c r="A35" s="441" t="s">
        <v>132</v>
      </c>
      <c r="B35" s="169" t="s">
        <v>118</v>
      </c>
      <c r="C35" s="170"/>
      <c r="D35" s="171"/>
      <c r="E35" s="172"/>
      <c r="F35" s="168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89">
        <f t="shared" si="1"/>
        <v>0</v>
      </c>
      <c r="S35" s="192"/>
      <c r="T35" s="174"/>
      <c r="U35" s="174"/>
      <c r="V35" s="174"/>
      <c r="W35" s="174"/>
      <c r="X35" s="174"/>
      <c r="Y35" s="174"/>
      <c r="Z35" s="174"/>
      <c r="AA35" s="174"/>
      <c r="AB35" s="176"/>
      <c r="AC35" s="174"/>
      <c r="AD35" s="174"/>
      <c r="AE35" s="174"/>
      <c r="AF35" s="194">
        <f t="shared" si="2"/>
        <v>0</v>
      </c>
      <c r="AG35" s="192"/>
      <c r="AH35" s="174"/>
      <c r="AI35" s="174"/>
      <c r="AJ35" s="174"/>
      <c r="AK35" s="174"/>
      <c r="AL35" s="174"/>
      <c r="AM35" s="174"/>
      <c r="AN35" s="174"/>
      <c r="AO35" s="174"/>
      <c r="AP35" s="176"/>
      <c r="AQ35" s="174"/>
      <c r="AR35" s="174"/>
      <c r="AS35" s="174">
        <f t="shared" si="0"/>
        <v>0</v>
      </c>
      <c r="AT35" s="189">
        <f t="shared" si="3"/>
        <v>0</v>
      </c>
      <c r="AU35" s="211"/>
      <c r="AV35" s="212"/>
      <c r="AW35" s="212"/>
      <c r="AX35" s="212"/>
      <c r="AY35" s="212"/>
      <c r="AZ35" s="212"/>
      <c r="BA35" s="212"/>
      <c r="BB35" s="212"/>
      <c r="BC35" s="212"/>
      <c r="BD35" s="179"/>
      <c r="BE35" s="212"/>
      <c r="BF35" s="212"/>
      <c r="BG35" s="212"/>
      <c r="BH35" s="189">
        <f t="shared" si="4"/>
        <v>0</v>
      </c>
      <c r="BI35" s="221"/>
      <c r="BJ35" s="201">
        <f>+成测数据!AY35+成测数据!AZ35</f>
        <v>0</v>
      </c>
      <c r="BK35" s="201">
        <f>+成测数据!BA35+成测数据!BB35+成测数据!BC35</f>
        <v>0</v>
      </c>
      <c r="BL35" s="201">
        <f>+成测数据!BD35+成测数据!BE35+成测数据!BF35+成测数据!BG35</f>
        <v>0</v>
      </c>
      <c r="BM35" s="194">
        <f t="shared" si="5"/>
        <v>0</v>
      </c>
    </row>
    <row r="36" spans="1:65" s="150" customFormat="1" ht="24" customHeight="1">
      <c r="A36" s="441"/>
      <c r="B36" s="169" t="s">
        <v>119</v>
      </c>
      <c r="C36" s="170"/>
      <c r="D36" s="171"/>
      <c r="E36" s="172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89">
        <f t="shared" si="1"/>
        <v>0</v>
      </c>
      <c r="S36" s="192"/>
      <c r="T36" s="174"/>
      <c r="U36" s="174"/>
      <c r="V36" s="174"/>
      <c r="W36" s="174"/>
      <c r="X36" s="174"/>
      <c r="Y36" s="174"/>
      <c r="Z36" s="174"/>
      <c r="AA36" s="174"/>
      <c r="AB36" s="176"/>
      <c r="AC36" s="174"/>
      <c r="AD36" s="174"/>
      <c r="AE36" s="174"/>
      <c r="AF36" s="194">
        <f t="shared" si="2"/>
        <v>0</v>
      </c>
      <c r="AG36" s="204"/>
      <c r="AH36" s="205"/>
      <c r="AI36" s="205"/>
      <c r="AJ36" s="205"/>
      <c r="AK36" s="205"/>
      <c r="AL36" s="205"/>
      <c r="AM36" s="205"/>
      <c r="AN36" s="205"/>
      <c r="AO36" s="205"/>
      <c r="AP36" s="213"/>
      <c r="AQ36" s="205"/>
      <c r="AR36" s="205"/>
      <c r="AS36" s="174">
        <f t="shared" si="0"/>
        <v>0</v>
      </c>
      <c r="AT36" s="189">
        <f t="shared" si="3"/>
        <v>0</v>
      </c>
      <c r="AU36" s="211"/>
      <c r="AV36" s="212"/>
      <c r="AW36" s="212"/>
      <c r="AX36" s="212"/>
      <c r="AY36" s="212"/>
      <c r="AZ36" s="212"/>
      <c r="BA36" s="212"/>
      <c r="BB36" s="212"/>
      <c r="BC36" s="212"/>
      <c r="BD36" s="179"/>
      <c r="BE36" s="212"/>
      <c r="BF36" s="212"/>
      <c r="BG36" s="212"/>
      <c r="BH36" s="189">
        <f t="shared" si="4"/>
        <v>0</v>
      </c>
      <c r="BI36" s="221"/>
      <c r="BJ36" s="201">
        <f>+成测数据!AY36+成测数据!AZ36</f>
        <v>0</v>
      </c>
      <c r="BK36" s="201">
        <f>+成测数据!BA36+成测数据!BB36+成测数据!BC36</f>
        <v>0</v>
      </c>
      <c r="BL36" s="201">
        <f>+成测数据!BD36+成测数据!BE36+成测数据!BF36+成测数据!BG36</f>
        <v>0</v>
      </c>
      <c r="BM36" s="194">
        <f t="shared" si="5"/>
        <v>0</v>
      </c>
    </row>
    <row r="37" spans="1:65" s="150" customFormat="1" ht="28.5" customHeight="1">
      <c r="A37" s="441" t="s">
        <v>133</v>
      </c>
      <c r="B37" s="169" t="s">
        <v>118</v>
      </c>
      <c r="C37" s="170"/>
      <c r="D37" s="171"/>
      <c r="E37" s="172"/>
      <c r="F37" s="168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89">
        <f t="shared" si="1"/>
        <v>0</v>
      </c>
      <c r="S37" s="192"/>
      <c r="T37" s="174"/>
      <c r="U37" s="174"/>
      <c r="V37" s="174"/>
      <c r="W37" s="174"/>
      <c r="X37" s="174"/>
      <c r="Y37" s="174"/>
      <c r="Z37" s="174"/>
      <c r="AA37" s="174"/>
      <c r="AB37" s="176"/>
      <c r="AC37" s="174"/>
      <c r="AD37" s="174"/>
      <c r="AE37" s="174"/>
      <c r="AF37" s="194">
        <f t="shared" si="2"/>
        <v>0</v>
      </c>
      <c r="AG37" s="204"/>
      <c r="AH37" s="205"/>
      <c r="AI37" s="205"/>
      <c r="AJ37" s="205"/>
      <c r="AK37" s="205"/>
      <c r="AL37" s="205"/>
      <c r="AM37" s="205"/>
      <c r="AN37" s="205"/>
      <c r="AO37" s="205"/>
      <c r="AP37" s="213"/>
      <c r="AQ37" s="205"/>
      <c r="AR37" s="205"/>
      <c r="AS37" s="174">
        <f t="shared" si="0"/>
        <v>0</v>
      </c>
      <c r="AT37" s="189">
        <f t="shared" si="3"/>
        <v>0</v>
      </c>
      <c r="AU37" s="211"/>
      <c r="AV37" s="212"/>
      <c r="AW37" s="212"/>
      <c r="AX37" s="212"/>
      <c r="AY37" s="212"/>
      <c r="AZ37" s="212"/>
      <c r="BA37" s="212"/>
      <c r="BB37" s="212"/>
      <c r="BC37" s="212"/>
      <c r="BD37" s="179"/>
      <c r="BE37" s="212"/>
      <c r="BF37" s="212"/>
      <c r="BG37" s="212"/>
      <c r="BH37" s="189">
        <f t="shared" si="4"/>
        <v>0</v>
      </c>
      <c r="BI37" s="221"/>
      <c r="BJ37" s="201">
        <f>+成测数据!AY37+成测数据!AZ37</f>
        <v>0</v>
      </c>
      <c r="BK37" s="201">
        <f>+成测数据!BA37+成测数据!BB37+成测数据!BC37</f>
        <v>0</v>
      </c>
      <c r="BL37" s="201">
        <f>+成测数据!BD37+成测数据!BE37+成测数据!BF37+成测数据!BG37</f>
        <v>0</v>
      </c>
      <c r="BM37" s="194">
        <f t="shared" si="5"/>
        <v>0</v>
      </c>
    </row>
    <row r="38" spans="1:65" s="150" customFormat="1" ht="24" customHeight="1">
      <c r="A38" s="441"/>
      <c r="B38" s="169" t="s">
        <v>119</v>
      </c>
      <c r="C38" s="170"/>
      <c r="D38" s="171"/>
      <c r="E38" s="172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89">
        <f t="shared" si="1"/>
        <v>0</v>
      </c>
      <c r="S38" s="192"/>
      <c r="T38" s="174"/>
      <c r="U38" s="174"/>
      <c r="V38" s="174"/>
      <c r="W38" s="174"/>
      <c r="X38" s="174"/>
      <c r="Y38" s="174"/>
      <c r="Z38" s="174"/>
      <c r="AA38" s="174"/>
      <c r="AB38" s="176"/>
      <c r="AC38" s="174"/>
      <c r="AD38" s="174"/>
      <c r="AE38" s="174"/>
      <c r="AF38" s="194">
        <f t="shared" si="2"/>
        <v>0</v>
      </c>
      <c r="AG38" s="204"/>
      <c r="AH38" s="205"/>
      <c r="AI38" s="205"/>
      <c r="AJ38" s="205"/>
      <c r="AK38" s="205"/>
      <c r="AL38" s="205"/>
      <c r="AM38" s="205"/>
      <c r="AN38" s="205"/>
      <c r="AO38" s="205"/>
      <c r="AP38" s="213"/>
      <c r="AQ38" s="205"/>
      <c r="AR38" s="205"/>
      <c r="AS38" s="174">
        <f t="shared" si="0"/>
        <v>0</v>
      </c>
      <c r="AT38" s="189">
        <f t="shared" si="3"/>
        <v>0</v>
      </c>
      <c r="AU38" s="211"/>
      <c r="AV38" s="212"/>
      <c r="AW38" s="212"/>
      <c r="AX38" s="212"/>
      <c r="AY38" s="212"/>
      <c r="AZ38" s="212"/>
      <c r="BA38" s="212"/>
      <c r="BB38" s="212"/>
      <c r="BC38" s="212"/>
      <c r="BD38" s="179"/>
      <c r="BE38" s="212"/>
      <c r="BF38" s="212"/>
      <c r="BG38" s="212"/>
      <c r="BH38" s="189">
        <f t="shared" si="4"/>
        <v>0</v>
      </c>
      <c r="BI38" s="221"/>
      <c r="BJ38" s="201">
        <f>+成测数据!AY38+成测数据!AZ38</f>
        <v>0</v>
      </c>
      <c r="BK38" s="201">
        <f>+成测数据!BA38+成测数据!BB38+成测数据!BC38</f>
        <v>0</v>
      </c>
      <c r="BL38" s="201">
        <f>+成测数据!BD38+成测数据!BE38+成测数据!BF38+成测数据!BG38</f>
        <v>0</v>
      </c>
      <c r="BM38" s="194">
        <f t="shared" si="5"/>
        <v>0</v>
      </c>
    </row>
    <row r="39" spans="1:65" s="150" customFormat="1" ht="24" customHeight="1">
      <c r="A39" s="441" t="s">
        <v>134</v>
      </c>
      <c r="B39" s="169" t="s">
        <v>118</v>
      </c>
      <c r="C39" s="170"/>
      <c r="D39" s="171"/>
      <c r="E39" s="180"/>
      <c r="F39" s="168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89">
        <f t="shared" si="1"/>
        <v>0</v>
      </c>
      <c r="S39" s="192"/>
      <c r="T39" s="174"/>
      <c r="U39" s="174"/>
      <c r="V39" s="174"/>
      <c r="W39" s="174"/>
      <c r="X39" s="174"/>
      <c r="Y39" s="174"/>
      <c r="Z39" s="174"/>
      <c r="AA39" s="174"/>
      <c r="AB39" s="176"/>
      <c r="AC39" s="174"/>
      <c r="AD39" s="174"/>
      <c r="AE39" s="174"/>
      <c r="AF39" s="195">
        <f t="shared" si="2"/>
        <v>0</v>
      </c>
      <c r="AG39" s="204"/>
      <c r="AH39" s="205"/>
      <c r="AI39" s="205"/>
      <c r="AJ39" s="205"/>
      <c r="AK39" s="205"/>
      <c r="AL39" s="205"/>
      <c r="AM39" s="205"/>
      <c r="AN39" s="205"/>
      <c r="AO39" s="205"/>
      <c r="AP39" s="213"/>
      <c r="AQ39" s="205"/>
      <c r="AR39" s="205"/>
      <c r="AS39" s="174">
        <f t="shared" si="0"/>
        <v>0</v>
      </c>
      <c r="AT39" s="189">
        <f t="shared" si="3"/>
        <v>0</v>
      </c>
      <c r="AU39" s="211"/>
      <c r="AV39" s="212"/>
      <c r="AW39" s="212"/>
      <c r="AX39" s="212"/>
      <c r="AY39" s="212"/>
      <c r="AZ39" s="212"/>
      <c r="BA39" s="212"/>
      <c r="BB39" s="212"/>
      <c r="BC39" s="212"/>
      <c r="BD39" s="179"/>
      <c r="BE39" s="212"/>
      <c r="BF39" s="212"/>
      <c r="BG39" s="212"/>
      <c r="BH39" s="189">
        <f t="shared" si="4"/>
        <v>0</v>
      </c>
      <c r="BI39" s="221"/>
      <c r="BJ39" s="201">
        <f>+成测数据!AY39+成测数据!AZ39</f>
        <v>0</v>
      </c>
      <c r="BK39" s="201">
        <f>+成测数据!BA39+成测数据!BB39+成测数据!BC39</f>
        <v>0</v>
      </c>
      <c r="BL39" s="201">
        <f>+成测数据!BD39+成测数据!BE39+成测数据!BF39+成测数据!BG39</f>
        <v>0</v>
      </c>
      <c r="BM39" s="194">
        <f t="shared" si="5"/>
        <v>0</v>
      </c>
    </row>
    <row r="40" spans="1:65" s="150" customFormat="1" ht="24" customHeight="1">
      <c r="A40" s="441"/>
      <c r="B40" s="169" t="s">
        <v>119</v>
      </c>
      <c r="C40" s="170"/>
      <c r="D40" s="171"/>
      <c r="E40" s="180"/>
      <c r="F40" s="181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9">
        <f t="shared" si="1"/>
        <v>0</v>
      </c>
      <c r="S40" s="192"/>
      <c r="T40" s="174"/>
      <c r="U40" s="174"/>
      <c r="V40" s="174"/>
      <c r="W40" s="174"/>
      <c r="X40" s="174"/>
      <c r="Y40" s="174"/>
      <c r="Z40" s="174"/>
      <c r="AA40" s="174"/>
      <c r="AB40" s="176"/>
      <c r="AC40" s="174"/>
      <c r="AD40" s="174"/>
      <c r="AE40" s="174"/>
      <c r="AF40" s="194">
        <f t="shared" si="2"/>
        <v>0</v>
      </c>
      <c r="AG40" s="204"/>
      <c r="AH40" s="205"/>
      <c r="AI40" s="205"/>
      <c r="AJ40" s="205"/>
      <c r="AK40" s="205"/>
      <c r="AL40" s="205"/>
      <c r="AM40" s="205"/>
      <c r="AN40" s="205"/>
      <c r="AO40" s="205"/>
      <c r="AP40" s="213"/>
      <c r="AQ40" s="205"/>
      <c r="AR40" s="205"/>
      <c r="AS40" s="174">
        <f t="shared" si="0"/>
        <v>0</v>
      </c>
      <c r="AT40" s="189">
        <f t="shared" si="3"/>
        <v>0</v>
      </c>
      <c r="AU40" s="211"/>
      <c r="AV40" s="212"/>
      <c r="AW40" s="212"/>
      <c r="AX40" s="212"/>
      <c r="AY40" s="212"/>
      <c r="AZ40" s="212"/>
      <c r="BA40" s="212"/>
      <c r="BB40" s="212"/>
      <c r="BC40" s="212"/>
      <c r="BD40" s="179"/>
      <c r="BE40" s="212"/>
      <c r="BF40" s="212"/>
      <c r="BG40" s="212"/>
      <c r="BH40" s="223">
        <f t="shared" si="4"/>
        <v>0</v>
      </c>
      <c r="BI40" s="222"/>
      <c r="BJ40" s="201">
        <f>+成测数据!AY40+成测数据!AZ40</f>
        <v>0</v>
      </c>
      <c r="BK40" s="201">
        <f>+成测数据!BA40+成测数据!BB40+成测数据!BC40</f>
        <v>0</v>
      </c>
      <c r="BL40" s="201">
        <f>+成测数据!BD40+成测数据!BE40+成测数据!BF40+成测数据!BG40</f>
        <v>0</v>
      </c>
      <c r="BM40" s="194">
        <f t="shared" si="5"/>
        <v>0</v>
      </c>
    </row>
    <row r="41" spans="1:65" s="150" customFormat="1" ht="24" customHeight="1">
      <c r="A41" s="441" t="s">
        <v>135</v>
      </c>
      <c r="B41" s="169" t="s">
        <v>118</v>
      </c>
      <c r="C41" s="170"/>
      <c r="D41" s="171"/>
      <c r="E41" s="172"/>
      <c r="F41" s="168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89">
        <f t="shared" si="1"/>
        <v>0</v>
      </c>
      <c r="S41" s="192"/>
      <c r="T41" s="174"/>
      <c r="U41" s="174"/>
      <c r="V41" s="174"/>
      <c r="W41" s="174"/>
      <c r="X41" s="174"/>
      <c r="Y41" s="174"/>
      <c r="Z41" s="174"/>
      <c r="AA41" s="174"/>
      <c r="AB41" s="176"/>
      <c r="AC41" s="174"/>
      <c r="AD41" s="174"/>
      <c r="AE41" s="174"/>
      <c r="AF41" s="194">
        <f t="shared" si="2"/>
        <v>0</v>
      </c>
      <c r="AG41" s="192"/>
      <c r="AH41" s="174"/>
      <c r="AI41" s="174"/>
      <c r="AJ41" s="174"/>
      <c r="AK41" s="174"/>
      <c r="AL41" s="174"/>
      <c r="AM41" s="174"/>
      <c r="AN41" s="174"/>
      <c r="AO41" s="174"/>
      <c r="AP41" s="176"/>
      <c r="AQ41" s="174"/>
      <c r="AR41" s="174"/>
      <c r="AS41" s="174">
        <f t="shared" si="0"/>
        <v>0</v>
      </c>
      <c r="AT41" s="189">
        <f t="shared" si="3"/>
        <v>0</v>
      </c>
      <c r="AU41" s="211"/>
      <c r="AV41" s="212"/>
      <c r="AW41" s="212"/>
      <c r="AX41" s="212"/>
      <c r="AY41" s="212"/>
      <c r="AZ41" s="212"/>
      <c r="BA41" s="212"/>
      <c r="BB41" s="212"/>
      <c r="BC41" s="212"/>
      <c r="BD41" s="179"/>
      <c r="BE41" s="212"/>
      <c r="BF41" s="212"/>
      <c r="BG41" s="212"/>
      <c r="BH41" s="189">
        <f t="shared" si="4"/>
        <v>0</v>
      </c>
      <c r="BI41" s="222"/>
      <c r="BJ41" s="201">
        <f>+成测数据!AY41+成测数据!AZ41</f>
        <v>0</v>
      </c>
      <c r="BK41" s="201">
        <f>+成测数据!BA41+成测数据!BB41+成测数据!BC41</f>
        <v>0</v>
      </c>
      <c r="BL41" s="201">
        <f>+成测数据!BD41+成测数据!BE41+成测数据!BF41+成测数据!BG41</f>
        <v>0</v>
      </c>
      <c r="BM41" s="194">
        <f t="shared" si="5"/>
        <v>0</v>
      </c>
    </row>
    <row r="42" spans="1:65" s="150" customFormat="1" ht="24" customHeight="1">
      <c r="A42" s="441"/>
      <c r="B42" s="169" t="s">
        <v>119</v>
      </c>
      <c r="C42" s="170"/>
      <c r="D42" s="171"/>
      <c r="E42" s="172"/>
      <c r="F42" s="176"/>
      <c r="G42" s="174"/>
      <c r="H42" s="174"/>
      <c r="I42" s="174"/>
      <c r="J42" s="174"/>
      <c r="K42" s="174"/>
      <c r="L42" s="176"/>
      <c r="M42" s="176"/>
      <c r="N42" s="176"/>
      <c r="O42" s="176"/>
      <c r="P42" s="176"/>
      <c r="Q42" s="176"/>
      <c r="R42" s="189">
        <f t="shared" si="1"/>
        <v>0</v>
      </c>
      <c r="S42" s="192"/>
      <c r="T42" s="174"/>
      <c r="U42" s="174"/>
      <c r="V42" s="174"/>
      <c r="W42" s="174"/>
      <c r="X42" s="174"/>
      <c r="Y42" s="174"/>
      <c r="Z42" s="174"/>
      <c r="AA42" s="174"/>
      <c r="AB42" s="176"/>
      <c r="AC42" s="174"/>
      <c r="AD42" s="174"/>
      <c r="AE42" s="174"/>
      <c r="AF42" s="194">
        <f t="shared" si="2"/>
        <v>0</v>
      </c>
      <c r="AG42" s="192"/>
      <c r="AH42" s="174"/>
      <c r="AI42" s="174"/>
      <c r="AJ42" s="174"/>
      <c r="AK42" s="174"/>
      <c r="AL42" s="174"/>
      <c r="AM42" s="174"/>
      <c r="AN42" s="174"/>
      <c r="AO42" s="174"/>
      <c r="AP42" s="176"/>
      <c r="AQ42" s="174"/>
      <c r="AR42" s="174"/>
      <c r="AS42" s="174">
        <f t="shared" si="0"/>
        <v>0</v>
      </c>
      <c r="AT42" s="189">
        <f t="shared" si="3"/>
        <v>0</v>
      </c>
      <c r="AU42" s="211"/>
      <c r="AV42" s="212"/>
      <c r="AW42" s="212"/>
      <c r="AX42" s="212"/>
      <c r="AY42" s="212"/>
      <c r="AZ42" s="212"/>
      <c r="BA42" s="212"/>
      <c r="BB42" s="212"/>
      <c r="BC42" s="212"/>
      <c r="BD42" s="179"/>
      <c r="BE42" s="212"/>
      <c r="BF42" s="212"/>
      <c r="BG42" s="212"/>
      <c r="BH42" s="189">
        <f t="shared" si="4"/>
        <v>0</v>
      </c>
      <c r="BI42" s="221"/>
      <c r="BJ42" s="201">
        <f>+成测数据!AY42+成测数据!AZ42</f>
        <v>0</v>
      </c>
      <c r="BK42" s="201">
        <f>+成测数据!BA42+成测数据!BB42+成测数据!BC42</f>
        <v>0</v>
      </c>
      <c r="BL42" s="201">
        <f>+成测数据!BD42+成测数据!BE42+成测数据!BF42+成测数据!BG42</f>
        <v>0</v>
      </c>
      <c r="BM42" s="194">
        <f t="shared" si="5"/>
        <v>0</v>
      </c>
    </row>
    <row r="43" spans="1:65" s="150" customFormat="1" ht="24" customHeight="1">
      <c r="A43" s="441" t="s">
        <v>136</v>
      </c>
      <c r="B43" s="169" t="s">
        <v>118</v>
      </c>
      <c r="C43" s="170"/>
      <c r="D43" s="171"/>
      <c r="E43" s="172"/>
      <c r="F43" s="168"/>
      <c r="G43" s="174"/>
      <c r="H43" s="174"/>
      <c r="I43" s="174"/>
      <c r="J43" s="174"/>
      <c r="K43" s="174"/>
      <c r="L43" s="176"/>
      <c r="M43" s="176"/>
      <c r="N43" s="176"/>
      <c r="O43" s="176"/>
      <c r="P43" s="176"/>
      <c r="Q43" s="176"/>
      <c r="R43" s="189">
        <f t="shared" si="1"/>
        <v>0</v>
      </c>
      <c r="S43" s="192"/>
      <c r="T43" s="174"/>
      <c r="U43" s="174"/>
      <c r="V43" s="174"/>
      <c r="W43" s="174"/>
      <c r="X43" s="174"/>
      <c r="Y43" s="174"/>
      <c r="Z43" s="174"/>
      <c r="AA43" s="174"/>
      <c r="AB43" s="176"/>
      <c r="AC43" s="174"/>
      <c r="AD43" s="174"/>
      <c r="AE43" s="174"/>
      <c r="AF43" s="194">
        <f t="shared" si="2"/>
        <v>0</v>
      </c>
      <c r="AG43" s="192"/>
      <c r="AH43" s="174"/>
      <c r="AI43" s="174"/>
      <c r="AJ43" s="174"/>
      <c r="AK43" s="174"/>
      <c r="AL43" s="174"/>
      <c r="AM43" s="174"/>
      <c r="AN43" s="174"/>
      <c r="AO43" s="174"/>
      <c r="AP43" s="176"/>
      <c r="AQ43" s="174"/>
      <c r="AR43" s="174"/>
      <c r="AS43" s="174">
        <f t="shared" si="0"/>
        <v>0</v>
      </c>
      <c r="AT43" s="189">
        <f t="shared" si="3"/>
        <v>0</v>
      </c>
      <c r="AU43" s="211"/>
      <c r="AV43" s="212"/>
      <c r="AW43" s="212"/>
      <c r="AX43" s="212"/>
      <c r="AY43" s="212"/>
      <c r="AZ43" s="212"/>
      <c r="BA43" s="212"/>
      <c r="BB43" s="212"/>
      <c r="BC43" s="212"/>
      <c r="BD43" s="179"/>
      <c r="BE43" s="212"/>
      <c r="BF43" s="212"/>
      <c r="BG43" s="212"/>
      <c r="BH43" s="189">
        <f t="shared" si="4"/>
        <v>0</v>
      </c>
      <c r="BI43" s="221"/>
      <c r="BJ43" s="201">
        <f>+成测数据!AY43+成测数据!AZ43</f>
        <v>0</v>
      </c>
      <c r="BK43" s="201">
        <f>+成测数据!BA43+成测数据!BB43+成测数据!BC43</f>
        <v>0</v>
      </c>
      <c r="BL43" s="201">
        <f>+成测数据!BD43+成测数据!BE43+成测数据!BF43+成测数据!BG43</f>
        <v>0</v>
      </c>
      <c r="BM43" s="194">
        <f t="shared" si="5"/>
        <v>0</v>
      </c>
    </row>
    <row r="44" spans="1:65" s="150" customFormat="1" ht="24" customHeight="1">
      <c r="A44" s="441"/>
      <c r="B44" s="169" t="s">
        <v>119</v>
      </c>
      <c r="C44" s="170"/>
      <c r="D44" s="171"/>
      <c r="E44" s="172"/>
      <c r="F44" s="176"/>
      <c r="G44" s="174"/>
      <c r="H44" s="174"/>
      <c r="I44" s="174"/>
      <c r="J44" s="174"/>
      <c r="K44" s="174"/>
      <c r="L44" s="176"/>
      <c r="M44" s="176"/>
      <c r="N44" s="176"/>
      <c r="O44" s="176"/>
      <c r="P44" s="176"/>
      <c r="Q44" s="176"/>
      <c r="R44" s="189">
        <f t="shared" si="1"/>
        <v>0</v>
      </c>
      <c r="S44" s="192"/>
      <c r="T44" s="174"/>
      <c r="U44" s="174"/>
      <c r="V44" s="174"/>
      <c r="W44" s="174"/>
      <c r="X44" s="174"/>
      <c r="Y44" s="174"/>
      <c r="Z44" s="174"/>
      <c r="AA44" s="174"/>
      <c r="AB44" s="176"/>
      <c r="AC44" s="174"/>
      <c r="AD44" s="174"/>
      <c r="AE44" s="174"/>
      <c r="AF44" s="194">
        <f t="shared" si="2"/>
        <v>0</v>
      </c>
      <c r="AG44" s="192"/>
      <c r="AH44" s="174"/>
      <c r="AI44" s="174"/>
      <c r="AJ44" s="174"/>
      <c r="AK44" s="174"/>
      <c r="AL44" s="174"/>
      <c r="AM44" s="174"/>
      <c r="AN44" s="174"/>
      <c r="AO44" s="174"/>
      <c r="AP44" s="176"/>
      <c r="AQ44" s="174"/>
      <c r="AR44" s="174"/>
      <c r="AS44" s="174">
        <f t="shared" si="0"/>
        <v>0</v>
      </c>
      <c r="AT44" s="189">
        <f t="shared" si="3"/>
        <v>0</v>
      </c>
      <c r="AU44" s="211"/>
      <c r="AV44" s="212"/>
      <c r="AW44" s="212"/>
      <c r="AX44" s="212"/>
      <c r="AY44" s="212"/>
      <c r="AZ44" s="212"/>
      <c r="BA44" s="212"/>
      <c r="BB44" s="212"/>
      <c r="BC44" s="212"/>
      <c r="BD44" s="179"/>
      <c r="BE44" s="212"/>
      <c r="BF44" s="212"/>
      <c r="BG44" s="212"/>
      <c r="BH44" s="189">
        <f t="shared" si="4"/>
        <v>0</v>
      </c>
      <c r="BI44" s="221"/>
      <c r="BJ44" s="201">
        <f>+成测数据!AY44+成测数据!AZ44</f>
        <v>0</v>
      </c>
      <c r="BK44" s="201">
        <f>+成测数据!BA44+成测数据!BB44+成测数据!BC44</f>
        <v>0</v>
      </c>
      <c r="BL44" s="201">
        <f>+成测数据!BD44+成测数据!BE44+成测数据!BF44+成测数据!BG44</f>
        <v>0</v>
      </c>
      <c r="BM44" s="194">
        <f t="shared" si="5"/>
        <v>0</v>
      </c>
    </row>
    <row r="45" spans="1:65" s="150" customFormat="1" ht="24" customHeight="1">
      <c r="A45" s="441" t="s">
        <v>137</v>
      </c>
      <c r="B45" s="169" t="s">
        <v>118</v>
      </c>
      <c r="C45" s="170"/>
      <c r="D45" s="171"/>
      <c r="E45" s="172"/>
      <c r="F45" s="168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89">
        <f t="shared" si="1"/>
        <v>0</v>
      </c>
      <c r="S45" s="192"/>
      <c r="T45" s="174"/>
      <c r="U45" s="174"/>
      <c r="V45" s="174"/>
      <c r="W45" s="174"/>
      <c r="X45" s="174"/>
      <c r="Y45" s="174"/>
      <c r="Z45" s="174"/>
      <c r="AA45" s="174"/>
      <c r="AB45" s="176"/>
      <c r="AC45" s="174"/>
      <c r="AD45" s="174"/>
      <c r="AE45" s="174"/>
      <c r="AF45" s="194">
        <f t="shared" si="2"/>
        <v>0</v>
      </c>
      <c r="AG45" s="192"/>
      <c r="AH45" s="174"/>
      <c r="AI45" s="174"/>
      <c r="AJ45" s="174"/>
      <c r="AK45" s="174"/>
      <c r="AL45" s="174"/>
      <c r="AM45" s="174"/>
      <c r="AN45" s="174"/>
      <c r="AO45" s="174"/>
      <c r="AP45" s="176"/>
      <c r="AQ45" s="174"/>
      <c r="AR45" s="174"/>
      <c r="AS45" s="174">
        <f t="shared" si="0"/>
        <v>0</v>
      </c>
      <c r="AT45" s="189">
        <f t="shared" si="3"/>
        <v>0</v>
      </c>
      <c r="AU45" s="211"/>
      <c r="AV45" s="212"/>
      <c r="AW45" s="212"/>
      <c r="AX45" s="212"/>
      <c r="AY45" s="212"/>
      <c r="AZ45" s="212"/>
      <c r="BA45" s="212"/>
      <c r="BB45" s="212"/>
      <c r="BC45" s="212"/>
      <c r="BD45" s="179"/>
      <c r="BE45" s="212"/>
      <c r="BF45" s="212"/>
      <c r="BG45" s="212"/>
      <c r="BH45" s="189">
        <f t="shared" si="4"/>
        <v>0</v>
      </c>
      <c r="BI45" s="222"/>
      <c r="BJ45" s="201">
        <f>+成测数据!AY45+成测数据!AZ45</f>
        <v>0</v>
      </c>
      <c r="BK45" s="201">
        <f>+成测数据!BA45+成测数据!BB45+成测数据!BC45</f>
        <v>0</v>
      </c>
      <c r="BL45" s="201">
        <f>+成测数据!BD45+成测数据!BE45+成测数据!BF45+成测数据!BG45</f>
        <v>0</v>
      </c>
      <c r="BM45" s="194">
        <f t="shared" si="5"/>
        <v>0</v>
      </c>
    </row>
    <row r="46" spans="1:65" s="150" customFormat="1" ht="24" customHeight="1">
      <c r="A46" s="441"/>
      <c r="B46" s="169" t="s">
        <v>119</v>
      </c>
      <c r="C46" s="170"/>
      <c r="D46" s="171"/>
      <c r="E46" s="172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89">
        <f t="shared" si="1"/>
        <v>0</v>
      </c>
      <c r="S46" s="192"/>
      <c r="T46" s="174"/>
      <c r="U46" s="174"/>
      <c r="V46" s="174"/>
      <c r="W46" s="174"/>
      <c r="X46" s="174"/>
      <c r="Y46" s="174"/>
      <c r="Z46" s="174"/>
      <c r="AA46" s="174"/>
      <c r="AB46" s="176"/>
      <c r="AC46" s="174"/>
      <c r="AD46" s="174"/>
      <c r="AE46" s="174"/>
      <c r="AF46" s="194">
        <f t="shared" si="2"/>
        <v>0</v>
      </c>
      <c r="AG46" s="192"/>
      <c r="AH46" s="174"/>
      <c r="AI46" s="174"/>
      <c r="AJ46" s="174"/>
      <c r="AK46" s="174"/>
      <c r="AL46" s="174"/>
      <c r="AM46" s="174"/>
      <c r="AN46" s="174"/>
      <c r="AO46" s="174"/>
      <c r="AP46" s="176"/>
      <c r="AQ46" s="174"/>
      <c r="AR46" s="174"/>
      <c r="AS46" s="174">
        <f t="shared" si="0"/>
        <v>0</v>
      </c>
      <c r="AT46" s="189">
        <f t="shared" si="3"/>
        <v>0</v>
      </c>
      <c r="AU46" s="211"/>
      <c r="AV46" s="212"/>
      <c r="AW46" s="212"/>
      <c r="AX46" s="212"/>
      <c r="AY46" s="212"/>
      <c r="AZ46" s="212"/>
      <c r="BA46" s="212"/>
      <c r="BB46" s="212"/>
      <c r="BC46" s="212"/>
      <c r="BD46" s="179"/>
      <c r="BE46" s="212"/>
      <c r="BF46" s="212"/>
      <c r="BG46" s="212"/>
      <c r="BH46" s="189">
        <f t="shared" si="4"/>
        <v>0</v>
      </c>
      <c r="BI46" s="221"/>
      <c r="BJ46" s="201">
        <f>+成测数据!AY46+成测数据!AZ46</f>
        <v>0</v>
      </c>
      <c r="BK46" s="201">
        <f>+成测数据!BA46+成测数据!BB46+成测数据!BC46</f>
        <v>0</v>
      </c>
      <c r="BL46" s="201">
        <f>+成测数据!BD46+成测数据!BE46+成测数据!BF46+成测数据!BG46</f>
        <v>0</v>
      </c>
      <c r="BM46" s="194">
        <f t="shared" si="5"/>
        <v>0</v>
      </c>
    </row>
    <row r="47" spans="1:65" s="150" customFormat="1" ht="24" customHeight="1">
      <c r="A47" s="441" t="s">
        <v>138</v>
      </c>
      <c r="B47" s="169" t="s">
        <v>118</v>
      </c>
      <c r="C47" s="175"/>
      <c r="D47" s="173"/>
      <c r="E47" s="172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89">
        <f t="shared" si="1"/>
        <v>0</v>
      </c>
      <c r="S47" s="192"/>
      <c r="T47" s="174"/>
      <c r="U47" s="174"/>
      <c r="V47" s="174"/>
      <c r="W47" s="174"/>
      <c r="X47" s="174"/>
      <c r="Y47" s="174"/>
      <c r="Z47" s="174"/>
      <c r="AA47" s="174"/>
      <c r="AB47" s="176"/>
      <c r="AC47" s="174"/>
      <c r="AD47" s="174"/>
      <c r="AE47" s="174"/>
      <c r="AF47" s="194">
        <f t="shared" si="2"/>
        <v>0</v>
      </c>
      <c r="AG47" s="192"/>
      <c r="AH47" s="174"/>
      <c r="AI47" s="174"/>
      <c r="AJ47" s="174"/>
      <c r="AK47" s="174"/>
      <c r="AL47" s="174"/>
      <c r="AM47" s="174"/>
      <c r="AN47" s="174"/>
      <c r="AO47" s="174"/>
      <c r="AP47" s="176"/>
      <c r="AQ47" s="174"/>
      <c r="AR47" s="174"/>
      <c r="AS47" s="174">
        <f t="shared" si="0"/>
        <v>0</v>
      </c>
      <c r="AT47" s="189">
        <f t="shared" si="3"/>
        <v>0</v>
      </c>
      <c r="AU47" s="211"/>
      <c r="AV47" s="212"/>
      <c r="AW47" s="212"/>
      <c r="AX47" s="212"/>
      <c r="AY47" s="212"/>
      <c r="AZ47" s="212"/>
      <c r="BA47" s="212"/>
      <c r="BB47" s="212"/>
      <c r="BC47" s="212"/>
      <c r="BD47" s="179"/>
      <c r="BE47" s="212"/>
      <c r="BF47" s="212"/>
      <c r="BG47" s="212"/>
      <c r="BH47" s="189">
        <f t="shared" si="4"/>
        <v>0</v>
      </c>
      <c r="BI47" s="221"/>
      <c r="BJ47" s="201">
        <f>+成测数据!AY47+成测数据!AZ47</f>
        <v>0</v>
      </c>
      <c r="BK47" s="201">
        <f>+成测数据!BA47+成测数据!BB47+成测数据!BC47</f>
        <v>0</v>
      </c>
      <c r="BL47" s="201">
        <f>+成测数据!BD47+成测数据!BE47+成测数据!BF47+成测数据!BG47</f>
        <v>0</v>
      </c>
      <c r="BM47" s="194">
        <f t="shared" si="5"/>
        <v>0</v>
      </c>
    </row>
    <row r="48" spans="1:65" s="150" customFormat="1" ht="24" customHeight="1">
      <c r="A48" s="441"/>
      <c r="B48" s="169" t="s">
        <v>119</v>
      </c>
      <c r="C48" s="170"/>
      <c r="D48" s="171"/>
      <c r="E48" s="172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89">
        <f t="shared" si="1"/>
        <v>0</v>
      </c>
      <c r="S48" s="192"/>
      <c r="T48" s="174"/>
      <c r="U48" s="174"/>
      <c r="V48" s="174"/>
      <c r="W48" s="174"/>
      <c r="X48" s="174"/>
      <c r="Y48" s="174"/>
      <c r="Z48" s="174"/>
      <c r="AA48" s="174"/>
      <c r="AB48" s="176"/>
      <c r="AC48" s="174"/>
      <c r="AD48" s="174"/>
      <c r="AE48" s="174"/>
      <c r="AF48" s="194">
        <f t="shared" si="2"/>
        <v>0</v>
      </c>
      <c r="AG48" s="192"/>
      <c r="AH48" s="174"/>
      <c r="AI48" s="174"/>
      <c r="AJ48" s="174"/>
      <c r="AK48" s="174"/>
      <c r="AL48" s="174"/>
      <c r="AM48" s="174"/>
      <c r="AN48" s="174"/>
      <c r="AO48" s="174"/>
      <c r="AP48" s="176"/>
      <c r="AQ48" s="174"/>
      <c r="AR48" s="174"/>
      <c r="AS48" s="174">
        <f t="shared" si="0"/>
        <v>0</v>
      </c>
      <c r="AT48" s="189">
        <f t="shared" si="3"/>
        <v>0</v>
      </c>
      <c r="AU48" s="211"/>
      <c r="AV48" s="212"/>
      <c r="AW48" s="212"/>
      <c r="AX48" s="212"/>
      <c r="AY48" s="212"/>
      <c r="AZ48" s="212"/>
      <c r="BA48" s="212"/>
      <c r="BB48" s="212"/>
      <c r="BC48" s="212"/>
      <c r="BD48" s="179"/>
      <c r="BE48" s="212"/>
      <c r="BF48" s="212"/>
      <c r="BG48" s="212"/>
      <c r="BH48" s="189">
        <f t="shared" si="4"/>
        <v>0</v>
      </c>
      <c r="BI48" s="221"/>
      <c r="BJ48" s="201">
        <f>+成测数据!AY48+成测数据!AZ48</f>
        <v>0</v>
      </c>
      <c r="BK48" s="201">
        <f>+成测数据!BA48+成测数据!BB48+成测数据!BC48</f>
        <v>0</v>
      </c>
      <c r="BL48" s="201">
        <f>+成测数据!BD48+成测数据!BE48+成测数据!BF48+成测数据!BG48</f>
        <v>0</v>
      </c>
      <c r="BM48" s="194">
        <f t="shared" si="5"/>
        <v>0</v>
      </c>
    </row>
    <row r="49" spans="1:75" s="150" customFormat="1" ht="24.75" customHeight="1">
      <c r="A49" s="441" t="s">
        <v>139</v>
      </c>
      <c r="B49" s="169" t="s">
        <v>118</v>
      </c>
      <c r="C49" s="170"/>
      <c r="D49" s="171"/>
      <c r="E49" s="172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89">
        <f t="shared" si="1"/>
        <v>0</v>
      </c>
      <c r="S49" s="192"/>
      <c r="T49" s="174"/>
      <c r="U49" s="174"/>
      <c r="V49" s="174"/>
      <c r="W49" s="174"/>
      <c r="X49" s="174"/>
      <c r="Y49" s="174"/>
      <c r="Z49" s="174"/>
      <c r="AA49" s="174"/>
      <c r="AB49" s="176"/>
      <c r="AC49" s="174"/>
      <c r="AD49" s="174"/>
      <c r="AE49" s="174"/>
      <c r="AF49" s="194">
        <f t="shared" si="2"/>
        <v>0</v>
      </c>
      <c r="AG49" s="192"/>
      <c r="AH49" s="174"/>
      <c r="AI49" s="174"/>
      <c r="AJ49" s="174"/>
      <c r="AK49" s="174"/>
      <c r="AL49" s="174"/>
      <c r="AM49" s="174"/>
      <c r="AN49" s="174"/>
      <c r="AO49" s="174"/>
      <c r="AP49" s="176"/>
      <c r="AQ49" s="174"/>
      <c r="AR49" s="174"/>
      <c r="AS49" s="174">
        <f t="shared" si="0"/>
        <v>0</v>
      </c>
      <c r="AT49" s="189">
        <f t="shared" si="3"/>
        <v>0</v>
      </c>
      <c r="AU49" s="211"/>
      <c r="AV49" s="212"/>
      <c r="AW49" s="212"/>
      <c r="AX49" s="212"/>
      <c r="AY49" s="212"/>
      <c r="AZ49" s="212"/>
      <c r="BA49" s="212"/>
      <c r="BB49" s="212"/>
      <c r="BC49" s="212"/>
      <c r="BD49" s="179"/>
      <c r="BE49" s="212"/>
      <c r="BF49" s="212"/>
      <c r="BG49" s="212"/>
      <c r="BH49" s="189">
        <f t="shared" si="4"/>
        <v>0</v>
      </c>
      <c r="BI49" s="221"/>
      <c r="BJ49" s="201">
        <f>+成测数据!AY49+成测数据!AZ49</f>
        <v>0</v>
      </c>
      <c r="BK49" s="201">
        <f>+成测数据!BA49+成测数据!BB49+成测数据!BC49</f>
        <v>0</v>
      </c>
      <c r="BL49" s="201">
        <f>+成测数据!BD49+成测数据!BE49+成测数据!BF49+成测数据!BG49</f>
        <v>0</v>
      </c>
      <c r="BM49" s="194">
        <f t="shared" si="5"/>
        <v>0</v>
      </c>
    </row>
    <row r="50" spans="1:75" s="150" customFormat="1" ht="24" customHeight="1">
      <c r="A50" s="441"/>
      <c r="B50" s="169" t="s">
        <v>119</v>
      </c>
      <c r="C50" s="170"/>
      <c r="D50" s="171"/>
      <c r="E50" s="172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89">
        <f t="shared" si="1"/>
        <v>0</v>
      </c>
      <c r="S50" s="192"/>
      <c r="T50" s="174"/>
      <c r="U50" s="174"/>
      <c r="V50" s="174"/>
      <c r="W50" s="174"/>
      <c r="X50" s="174"/>
      <c r="Y50" s="174"/>
      <c r="Z50" s="174"/>
      <c r="AA50" s="174"/>
      <c r="AB50" s="176"/>
      <c r="AC50" s="174"/>
      <c r="AD50" s="174"/>
      <c r="AE50" s="174"/>
      <c r="AF50" s="194">
        <f t="shared" si="2"/>
        <v>0</v>
      </c>
      <c r="AG50" s="192"/>
      <c r="AH50" s="174"/>
      <c r="AI50" s="174"/>
      <c r="AJ50" s="174"/>
      <c r="AK50" s="174"/>
      <c r="AL50" s="174"/>
      <c r="AM50" s="174"/>
      <c r="AN50" s="174"/>
      <c r="AO50" s="174"/>
      <c r="AP50" s="176"/>
      <c r="AQ50" s="174"/>
      <c r="AR50" s="174"/>
      <c r="AS50" s="174">
        <f t="shared" si="0"/>
        <v>0</v>
      </c>
      <c r="AT50" s="189">
        <f t="shared" si="3"/>
        <v>0</v>
      </c>
      <c r="AU50" s="211"/>
      <c r="AV50" s="212"/>
      <c r="AW50" s="212"/>
      <c r="AX50" s="212"/>
      <c r="AY50" s="212"/>
      <c r="AZ50" s="212"/>
      <c r="BA50" s="212"/>
      <c r="BB50" s="212"/>
      <c r="BC50" s="212"/>
      <c r="BD50" s="179"/>
      <c r="BE50" s="212"/>
      <c r="BF50" s="212"/>
      <c r="BG50" s="212"/>
      <c r="BH50" s="189">
        <f t="shared" si="4"/>
        <v>0</v>
      </c>
      <c r="BI50" s="221"/>
      <c r="BJ50" s="201">
        <f>+成测数据!AY50+成测数据!AZ50</f>
        <v>0</v>
      </c>
      <c r="BK50" s="201">
        <f>+成测数据!BA50+成测数据!BB50+成测数据!BC50</f>
        <v>0</v>
      </c>
      <c r="BL50" s="201">
        <f>+成测数据!BD50+成测数据!BE50+成测数据!BF50+成测数据!BG50</f>
        <v>0</v>
      </c>
      <c r="BM50" s="194">
        <f t="shared" si="5"/>
        <v>0</v>
      </c>
    </row>
    <row r="51" spans="1:75" s="150" customFormat="1" ht="24" customHeight="1">
      <c r="A51" s="441" t="s">
        <v>140</v>
      </c>
      <c r="B51" s="169" t="s">
        <v>118</v>
      </c>
      <c r="C51" s="170"/>
      <c r="D51" s="171"/>
      <c r="E51" s="172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89">
        <f t="shared" si="1"/>
        <v>0</v>
      </c>
      <c r="S51" s="192"/>
      <c r="T51" s="174"/>
      <c r="U51" s="174"/>
      <c r="V51" s="174"/>
      <c r="W51" s="174"/>
      <c r="X51" s="174"/>
      <c r="Y51" s="174"/>
      <c r="Z51" s="174"/>
      <c r="AA51" s="174"/>
      <c r="AB51" s="176"/>
      <c r="AC51" s="174"/>
      <c r="AD51" s="174"/>
      <c r="AE51" s="174"/>
      <c r="AF51" s="194">
        <f t="shared" si="2"/>
        <v>0</v>
      </c>
      <c r="AG51" s="192"/>
      <c r="AH51" s="174"/>
      <c r="AI51" s="174"/>
      <c r="AJ51" s="174"/>
      <c r="AK51" s="174"/>
      <c r="AL51" s="174"/>
      <c r="AM51" s="174"/>
      <c r="AN51" s="174"/>
      <c r="AO51" s="174"/>
      <c r="AP51" s="176"/>
      <c r="AQ51" s="174"/>
      <c r="AR51" s="174"/>
      <c r="AS51" s="174">
        <f t="shared" si="0"/>
        <v>0</v>
      </c>
      <c r="AT51" s="189">
        <f t="shared" si="3"/>
        <v>0</v>
      </c>
      <c r="AU51" s="211"/>
      <c r="AV51" s="212"/>
      <c r="AW51" s="212"/>
      <c r="AX51" s="212"/>
      <c r="AY51" s="212"/>
      <c r="AZ51" s="212"/>
      <c r="BA51" s="212"/>
      <c r="BB51" s="212"/>
      <c r="BC51" s="212"/>
      <c r="BD51" s="179"/>
      <c r="BE51" s="212"/>
      <c r="BF51" s="212"/>
      <c r="BG51" s="212"/>
      <c r="BH51" s="189">
        <f t="shared" si="4"/>
        <v>0</v>
      </c>
      <c r="BI51" s="221"/>
      <c r="BJ51" s="201">
        <f>+成测数据!AY51+成测数据!AZ51</f>
        <v>0</v>
      </c>
      <c r="BK51" s="201">
        <f>+成测数据!BA51+成测数据!BB51+成测数据!BC51</f>
        <v>0</v>
      </c>
      <c r="BL51" s="201">
        <f>+成测数据!BD51+成测数据!BE51+成测数据!BF51+成测数据!BG51</f>
        <v>0</v>
      </c>
      <c r="BM51" s="194">
        <f t="shared" si="5"/>
        <v>0</v>
      </c>
    </row>
    <row r="52" spans="1:75" s="150" customFormat="1" ht="24" customHeight="1">
      <c r="A52" s="441"/>
      <c r="B52" s="169" t="s">
        <v>119</v>
      </c>
      <c r="C52" s="170"/>
      <c r="D52" s="171"/>
      <c r="E52" s="172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89">
        <f t="shared" si="1"/>
        <v>0</v>
      </c>
      <c r="S52" s="192"/>
      <c r="T52" s="174"/>
      <c r="U52" s="174"/>
      <c r="V52" s="174"/>
      <c r="W52" s="174"/>
      <c r="X52" s="174"/>
      <c r="Y52" s="174"/>
      <c r="Z52" s="174"/>
      <c r="AA52" s="174"/>
      <c r="AB52" s="176"/>
      <c r="AC52" s="174"/>
      <c r="AD52" s="174"/>
      <c r="AE52" s="174"/>
      <c r="AF52" s="194">
        <f t="shared" si="2"/>
        <v>0</v>
      </c>
      <c r="AG52" s="192"/>
      <c r="AH52" s="174"/>
      <c r="AI52" s="174"/>
      <c r="AJ52" s="174"/>
      <c r="AK52" s="174"/>
      <c r="AL52" s="174"/>
      <c r="AM52" s="174"/>
      <c r="AN52" s="174"/>
      <c r="AO52" s="174"/>
      <c r="AP52" s="176"/>
      <c r="AQ52" s="174"/>
      <c r="AR52" s="174"/>
      <c r="AS52" s="174">
        <f t="shared" si="0"/>
        <v>0</v>
      </c>
      <c r="AT52" s="189">
        <f t="shared" si="3"/>
        <v>0</v>
      </c>
      <c r="AU52" s="211"/>
      <c r="AV52" s="212"/>
      <c r="AW52" s="212"/>
      <c r="AX52" s="212"/>
      <c r="AY52" s="212"/>
      <c r="AZ52" s="212"/>
      <c r="BA52" s="212"/>
      <c r="BB52" s="212"/>
      <c r="BC52" s="212"/>
      <c r="BD52" s="179"/>
      <c r="BE52" s="212"/>
      <c r="BF52" s="212"/>
      <c r="BG52" s="212"/>
      <c r="BH52" s="189">
        <f t="shared" si="4"/>
        <v>0</v>
      </c>
      <c r="BI52" s="221"/>
      <c r="BJ52" s="201">
        <f>+成测数据!AY52+成测数据!AZ52</f>
        <v>0</v>
      </c>
      <c r="BK52" s="201">
        <f>+成测数据!BA52+成测数据!BB52+成测数据!BC52</f>
        <v>0</v>
      </c>
      <c r="BL52" s="201">
        <f>+成测数据!BD52+成测数据!BE52+成测数据!BF52+成测数据!BG52</f>
        <v>0</v>
      </c>
      <c r="BM52" s="194">
        <f t="shared" si="5"/>
        <v>0</v>
      </c>
    </row>
    <row r="53" spans="1:75" s="150" customFormat="1" ht="24" customHeight="1">
      <c r="A53" s="441" t="s">
        <v>141</v>
      </c>
      <c r="B53" s="169" t="s">
        <v>118</v>
      </c>
      <c r="C53" s="170"/>
      <c r="D53" s="171"/>
      <c r="E53" s="172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89">
        <f t="shared" si="1"/>
        <v>0</v>
      </c>
      <c r="S53" s="192"/>
      <c r="T53" s="174"/>
      <c r="U53" s="174"/>
      <c r="V53" s="174"/>
      <c r="W53" s="174"/>
      <c r="X53" s="174"/>
      <c r="Y53" s="174"/>
      <c r="Z53" s="174"/>
      <c r="AA53" s="174"/>
      <c r="AB53" s="176"/>
      <c r="AC53" s="174"/>
      <c r="AD53" s="174"/>
      <c r="AE53" s="174"/>
      <c r="AF53" s="194">
        <f t="shared" si="2"/>
        <v>0</v>
      </c>
      <c r="AG53" s="192"/>
      <c r="AH53" s="174"/>
      <c r="AI53" s="174"/>
      <c r="AJ53" s="174"/>
      <c r="AK53" s="174"/>
      <c r="AL53" s="174"/>
      <c r="AM53" s="174"/>
      <c r="AN53" s="174"/>
      <c r="AO53" s="174"/>
      <c r="AP53" s="176"/>
      <c r="AQ53" s="174"/>
      <c r="AR53" s="174"/>
      <c r="AS53" s="174">
        <f t="shared" si="0"/>
        <v>0</v>
      </c>
      <c r="AT53" s="189">
        <f t="shared" si="3"/>
        <v>0</v>
      </c>
      <c r="AU53" s="211"/>
      <c r="AV53" s="212"/>
      <c r="AW53" s="212"/>
      <c r="AX53" s="212"/>
      <c r="AY53" s="212"/>
      <c r="AZ53" s="212"/>
      <c r="BA53" s="212"/>
      <c r="BB53" s="212"/>
      <c r="BC53" s="212"/>
      <c r="BD53" s="179"/>
      <c r="BE53" s="212"/>
      <c r="BF53" s="212"/>
      <c r="BG53" s="212"/>
      <c r="BH53" s="189">
        <f t="shared" si="4"/>
        <v>0</v>
      </c>
      <c r="BI53" s="221"/>
      <c r="BJ53" s="201">
        <f>+成测数据!AY53+成测数据!AZ53</f>
        <v>0</v>
      </c>
      <c r="BK53" s="201">
        <f>+成测数据!BA53+成测数据!BB53+成测数据!BC53</f>
        <v>0</v>
      </c>
      <c r="BL53" s="201">
        <f>+成测数据!BD53+成测数据!BE53+成测数据!BF53+成测数据!BG53</f>
        <v>0</v>
      </c>
      <c r="BM53" s="194">
        <f t="shared" si="5"/>
        <v>0</v>
      </c>
    </row>
    <row r="54" spans="1:75" s="150" customFormat="1" ht="24" customHeight="1">
      <c r="A54" s="441"/>
      <c r="B54" s="169" t="s">
        <v>119</v>
      </c>
      <c r="C54" s="170"/>
      <c r="D54" s="171"/>
      <c r="E54" s="172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89">
        <f t="shared" si="1"/>
        <v>0</v>
      </c>
      <c r="S54" s="192"/>
      <c r="T54" s="174"/>
      <c r="U54" s="174"/>
      <c r="V54" s="174"/>
      <c r="W54" s="174"/>
      <c r="Z54" s="174"/>
      <c r="AA54" s="174"/>
      <c r="AB54" s="176"/>
      <c r="AC54" s="174"/>
      <c r="AD54" s="174"/>
      <c r="AE54" s="174"/>
      <c r="AF54" s="194">
        <f t="shared" si="2"/>
        <v>0</v>
      </c>
      <c r="AG54" s="192"/>
      <c r="AH54" s="174"/>
      <c r="AI54" s="174"/>
      <c r="AJ54" s="174"/>
      <c r="AK54" s="174"/>
      <c r="AL54" s="174"/>
      <c r="AM54" s="174"/>
      <c r="AN54" s="174"/>
      <c r="AO54" s="174"/>
      <c r="AP54" s="176"/>
      <c r="AQ54" s="174"/>
      <c r="AR54" s="174"/>
      <c r="AS54" s="174">
        <f t="shared" si="0"/>
        <v>0</v>
      </c>
      <c r="AT54" s="189">
        <f t="shared" si="3"/>
        <v>0</v>
      </c>
      <c r="AU54" s="211"/>
      <c r="AV54" s="212"/>
      <c r="AW54" s="212"/>
      <c r="AX54" s="212"/>
      <c r="AY54" s="212"/>
      <c r="AZ54" s="212"/>
      <c r="BA54" s="212"/>
      <c r="BB54" s="212"/>
      <c r="BC54" s="212"/>
      <c r="BD54" s="179"/>
      <c r="BE54" s="212"/>
      <c r="BF54" s="212"/>
      <c r="BG54" s="212"/>
      <c r="BH54" s="189">
        <f t="shared" si="4"/>
        <v>0</v>
      </c>
      <c r="BI54" s="221"/>
      <c r="BJ54" s="201">
        <f>+成测数据!AY54+成测数据!AZ54</f>
        <v>0</v>
      </c>
      <c r="BK54" s="201">
        <f>+成测数据!BA54+成测数据!BB54+成测数据!BC54</f>
        <v>0</v>
      </c>
      <c r="BL54" s="201">
        <f>+成测数据!BD54+成测数据!BE54+成测数据!BF54+成测数据!BG54</f>
        <v>0</v>
      </c>
      <c r="BM54" s="194">
        <f t="shared" si="5"/>
        <v>0</v>
      </c>
    </row>
    <row r="55" spans="1:75" s="150" customFormat="1" ht="24" customHeight="1">
      <c r="A55" s="441" t="s">
        <v>142</v>
      </c>
      <c r="B55" s="169" t="s">
        <v>118</v>
      </c>
      <c r="C55" s="170"/>
      <c r="D55" s="171"/>
      <c r="E55" s="172"/>
      <c r="F55" s="176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9">
        <f t="shared" si="1"/>
        <v>0</v>
      </c>
      <c r="S55" s="192"/>
      <c r="T55" s="174"/>
      <c r="U55" s="174"/>
      <c r="V55" s="174"/>
      <c r="W55" s="174"/>
      <c r="X55" s="174"/>
      <c r="Y55" s="174"/>
      <c r="Z55" s="174"/>
      <c r="AA55" s="174"/>
      <c r="AB55" s="176"/>
      <c r="AC55" s="174"/>
      <c r="AD55" s="174"/>
      <c r="AE55" s="196"/>
      <c r="AF55" s="194">
        <f t="shared" si="2"/>
        <v>0</v>
      </c>
      <c r="AG55" s="192"/>
      <c r="AH55" s="174"/>
      <c r="AI55" s="174"/>
      <c r="AJ55" s="174"/>
      <c r="AK55" s="174"/>
      <c r="AL55" s="174"/>
      <c r="AM55" s="174"/>
      <c r="AN55" s="174"/>
      <c r="AO55" s="174"/>
      <c r="AP55" s="176"/>
      <c r="AQ55" s="174"/>
      <c r="AR55" s="174"/>
      <c r="AS55" s="174">
        <f t="shared" ref="AS55:AS70" si="6">+AR55-AE55</f>
        <v>0</v>
      </c>
      <c r="AT55" s="189">
        <f t="shared" si="3"/>
        <v>0</v>
      </c>
      <c r="AU55" s="211"/>
      <c r="AV55" s="212"/>
      <c r="AW55" s="212"/>
      <c r="AX55" s="212"/>
      <c r="AY55" s="212"/>
      <c r="AZ55" s="212"/>
      <c r="BA55" s="212"/>
      <c r="BB55" s="212"/>
      <c r="BC55" s="212"/>
      <c r="BD55" s="179"/>
      <c r="BE55" s="212"/>
      <c r="BF55" s="212"/>
      <c r="BG55" s="212"/>
      <c r="BH55" s="189">
        <f t="shared" si="4"/>
        <v>0</v>
      </c>
      <c r="BI55" s="221"/>
      <c r="BJ55" s="201">
        <f>+成测数据!AY55+成测数据!AZ55</f>
        <v>0</v>
      </c>
      <c r="BK55" s="201">
        <f>+成测数据!BA55+成测数据!BB55+成测数据!BC55</f>
        <v>0</v>
      </c>
      <c r="BL55" s="201">
        <f>+成测数据!BD55+成测数据!BE55+成测数据!BF55+成测数据!BG55</f>
        <v>0</v>
      </c>
      <c r="BM55" s="194">
        <f t="shared" si="5"/>
        <v>0</v>
      </c>
    </row>
    <row r="56" spans="1:75" s="150" customFormat="1" ht="24" customHeight="1">
      <c r="A56" s="441"/>
      <c r="B56" s="169" t="s">
        <v>119</v>
      </c>
      <c r="C56" s="170"/>
      <c r="D56" s="171"/>
      <c r="E56" s="172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9">
        <f t="shared" si="1"/>
        <v>0</v>
      </c>
      <c r="S56" s="192"/>
      <c r="T56" s="174"/>
      <c r="U56" s="174"/>
      <c r="V56" s="174"/>
      <c r="W56" s="174"/>
      <c r="X56" s="174"/>
      <c r="Y56" s="174"/>
      <c r="Z56" s="174"/>
      <c r="AA56" s="174"/>
      <c r="AB56" s="176"/>
      <c r="AC56" s="174"/>
      <c r="AD56" s="174"/>
      <c r="AE56" s="196"/>
      <c r="AF56" s="194">
        <f t="shared" si="2"/>
        <v>0</v>
      </c>
      <c r="AG56" s="192"/>
      <c r="AH56" s="174"/>
      <c r="AI56" s="174"/>
      <c r="AJ56" s="174"/>
      <c r="AK56" s="174"/>
      <c r="AL56" s="174"/>
      <c r="AM56" s="174"/>
      <c r="AN56" s="174"/>
      <c r="AO56" s="174"/>
      <c r="AP56" s="176"/>
      <c r="AQ56" s="174"/>
      <c r="AR56" s="174"/>
      <c r="AS56" s="174">
        <f t="shared" si="6"/>
        <v>0</v>
      </c>
      <c r="AT56" s="189">
        <f t="shared" si="3"/>
        <v>0</v>
      </c>
      <c r="AU56" s="211"/>
      <c r="AV56" s="212"/>
      <c r="AW56" s="212"/>
      <c r="AX56" s="212"/>
      <c r="AY56" s="212"/>
      <c r="AZ56" s="212"/>
      <c r="BA56" s="212"/>
      <c r="BB56" s="212"/>
      <c r="BC56" s="212"/>
      <c r="BD56" s="179"/>
      <c r="BE56" s="212"/>
      <c r="BF56" s="212"/>
      <c r="BG56" s="212"/>
      <c r="BH56" s="189">
        <f t="shared" si="4"/>
        <v>0</v>
      </c>
      <c r="BI56" s="221"/>
      <c r="BJ56" s="201">
        <f>+成测数据!AY56+成测数据!AZ56</f>
        <v>0</v>
      </c>
      <c r="BK56" s="201">
        <f>+成测数据!BA56+成测数据!BB56+成测数据!BC56</f>
        <v>0</v>
      </c>
      <c r="BL56" s="201">
        <f>+成测数据!BD56+成测数据!BE56+成测数据!BF56+成测数据!BG56</f>
        <v>0</v>
      </c>
      <c r="BM56" s="194">
        <f t="shared" si="5"/>
        <v>0</v>
      </c>
      <c r="BN56" s="225"/>
      <c r="BO56" s="225"/>
      <c r="BP56" s="225"/>
      <c r="BQ56" s="225"/>
      <c r="BR56" s="225"/>
      <c r="BS56" s="225"/>
      <c r="BT56" s="225"/>
      <c r="BU56" s="225"/>
      <c r="BV56" s="225"/>
      <c r="BW56" s="225"/>
    </row>
    <row r="57" spans="1:75" s="150" customFormat="1" ht="24" customHeight="1">
      <c r="A57" s="441" t="s">
        <v>143</v>
      </c>
      <c r="B57" s="169" t="s">
        <v>118</v>
      </c>
      <c r="C57" s="170"/>
      <c r="D57" s="171"/>
      <c r="E57" s="172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89">
        <f t="shared" si="1"/>
        <v>0</v>
      </c>
      <c r="S57" s="192"/>
      <c r="T57" s="174"/>
      <c r="U57" s="174"/>
      <c r="V57" s="174"/>
      <c r="W57" s="174"/>
      <c r="X57" s="174"/>
      <c r="Y57" s="174"/>
      <c r="Z57" s="174"/>
      <c r="AA57" s="174"/>
      <c r="AB57" s="176"/>
      <c r="AC57" s="174"/>
      <c r="AD57" s="174"/>
      <c r="AE57" s="174"/>
      <c r="AF57" s="194">
        <f t="shared" si="2"/>
        <v>0</v>
      </c>
      <c r="AG57" s="192"/>
      <c r="AH57" s="174"/>
      <c r="AI57" s="174"/>
      <c r="AJ57" s="174"/>
      <c r="AK57" s="174"/>
      <c r="AL57" s="174"/>
      <c r="AM57" s="174"/>
      <c r="AN57" s="174"/>
      <c r="AO57" s="174"/>
      <c r="AP57" s="176"/>
      <c r="AQ57" s="174"/>
      <c r="AR57" s="174"/>
      <c r="AS57" s="174">
        <f t="shared" si="6"/>
        <v>0</v>
      </c>
      <c r="AT57" s="189">
        <f t="shared" si="3"/>
        <v>0</v>
      </c>
      <c r="AU57" s="211"/>
      <c r="AV57" s="212"/>
      <c r="AW57" s="212"/>
      <c r="AX57" s="212"/>
      <c r="AY57" s="212"/>
      <c r="AZ57" s="212"/>
      <c r="BA57" s="212"/>
      <c r="BB57" s="212"/>
      <c r="BC57" s="212"/>
      <c r="BD57" s="179"/>
      <c r="BE57" s="212"/>
      <c r="BF57" s="212"/>
      <c r="BG57" s="212"/>
      <c r="BH57" s="189">
        <f t="shared" si="4"/>
        <v>0</v>
      </c>
      <c r="BI57" s="221"/>
      <c r="BJ57" s="201">
        <f>+成测数据!AY57+成测数据!AZ57</f>
        <v>0</v>
      </c>
      <c r="BK57" s="201">
        <f>+成测数据!BA57+成测数据!BB57+成测数据!BC57</f>
        <v>0</v>
      </c>
      <c r="BL57" s="201">
        <f>+成测数据!BD57+成测数据!BE57+成测数据!BF57+成测数据!BG57</f>
        <v>0</v>
      </c>
      <c r="BM57" s="194">
        <f t="shared" si="5"/>
        <v>0</v>
      </c>
    </row>
    <row r="58" spans="1:75" s="150" customFormat="1" ht="24" customHeight="1">
      <c r="A58" s="441"/>
      <c r="B58" s="169" t="s">
        <v>119</v>
      </c>
      <c r="C58" s="170"/>
      <c r="D58" s="171"/>
      <c r="E58" s="180"/>
      <c r="F58" s="184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89">
        <f t="shared" si="1"/>
        <v>0</v>
      </c>
      <c r="S58" s="192"/>
      <c r="T58" s="174"/>
      <c r="U58" s="174"/>
      <c r="V58" s="174"/>
      <c r="W58" s="174"/>
      <c r="X58" s="174"/>
      <c r="Y58" s="174"/>
      <c r="Z58" s="174"/>
      <c r="AA58" s="174"/>
      <c r="AB58" s="176"/>
      <c r="AC58" s="174"/>
      <c r="AD58" s="174"/>
      <c r="AE58" s="174"/>
      <c r="AF58" s="194">
        <f t="shared" si="2"/>
        <v>0</v>
      </c>
      <c r="AG58" s="192"/>
      <c r="AH58" s="174"/>
      <c r="AI58" s="174"/>
      <c r="AJ58" s="174"/>
      <c r="AK58" s="174"/>
      <c r="AL58" s="174"/>
      <c r="AM58" s="174"/>
      <c r="AN58" s="174"/>
      <c r="AO58" s="174"/>
      <c r="AP58" s="176"/>
      <c r="AQ58" s="174"/>
      <c r="AR58" s="174"/>
      <c r="AS58" s="174">
        <f t="shared" si="6"/>
        <v>0</v>
      </c>
      <c r="AT58" s="189">
        <f t="shared" si="3"/>
        <v>0</v>
      </c>
      <c r="AU58" s="211"/>
      <c r="AV58" s="212"/>
      <c r="AW58" s="212"/>
      <c r="AX58" s="212"/>
      <c r="AY58" s="212"/>
      <c r="AZ58" s="212"/>
      <c r="BA58" s="212"/>
      <c r="BB58" s="212"/>
      <c r="BC58" s="212"/>
      <c r="BD58" s="179"/>
      <c r="BE58" s="212"/>
      <c r="BF58" s="212"/>
      <c r="BG58" s="212"/>
      <c r="BH58" s="189">
        <f t="shared" si="4"/>
        <v>0</v>
      </c>
      <c r="BI58" s="221"/>
      <c r="BJ58" s="201">
        <f>+成测数据!AY58+成测数据!AZ58</f>
        <v>0</v>
      </c>
      <c r="BK58" s="201">
        <f>+成测数据!BA58+成测数据!BB58+成测数据!BC58</f>
        <v>0</v>
      </c>
      <c r="BL58" s="201">
        <f>+成测数据!BD58+成测数据!BE58+成测数据!BF58+成测数据!BG58</f>
        <v>0</v>
      </c>
      <c r="BM58" s="194">
        <f t="shared" si="5"/>
        <v>0</v>
      </c>
    </row>
    <row r="59" spans="1:75" s="150" customFormat="1" ht="24" customHeight="1">
      <c r="A59" s="441" t="s">
        <v>144</v>
      </c>
      <c r="B59" s="169" t="s">
        <v>118</v>
      </c>
      <c r="C59" s="170"/>
      <c r="D59" s="171"/>
      <c r="E59" s="180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89">
        <f t="shared" si="1"/>
        <v>0</v>
      </c>
      <c r="S59" s="192"/>
      <c r="T59" s="174"/>
      <c r="U59" s="174"/>
      <c r="V59" s="174"/>
      <c r="W59" s="174"/>
      <c r="X59" s="174"/>
      <c r="Y59" s="174"/>
      <c r="Z59" s="174"/>
      <c r="AA59" s="174"/>
      <c r="AB59" s="176"/>
      <c r="AC59" s="174"/>
      <c r="AD59" s="174"/>
      <c r="AE59" s="174"/>
      <c r="AF59" s="194">
        <f t="shared" si="2"/>
        <v>0</v>
      </c>
      <c r="AG59" s="192"/>
      <c r="AH59" s="174"/>
      <c r="AI59" s="174"/>
      <c r="AJ59" s="174"/>
      <c r="AK59" s="174"/>
      <c r="AL59" s="174"/>
      <c r="AM59" s="174"/>
      <c r="AN59" s="174"/>
      <c r="AO59" s="174"/>
      <c r="AP59" s="176"/>
      <c r="AQ59" s="174"/>
      <c r="AR59" s="174"/>
      <c r="AS59" s="174">
        <f t="shared" si="6"/>
        <v>0</v>
      </c>
      <c r="AT59" s="189">
        <f t="shared" si="3"/>
        <v>0</v>
      </c>
      <c r="AU59" s="211"/>
      <c r="AV59" s="212"/>
      <c r="AW59" s="212"/>
      <c r="AX59" s="212"/>
      <c r="AY59" s="212"/>
      <c r="AZ59" s="212"/>
      <c r="BA59" s="212"/>
      <c r="BB59" s="212"/>
      <c r="BC59" s="212"/>
      <c r="BD59" s="179"/>
      <c r="BE59" s="212"/>
      <c r="BF59" s="212"/>
      <c r="BG59" s="212"/>
      <c r="BH59" s="189">
        <f t="shared" si="4"/>
        <v>0</v>
      </c>
      <c r="BI59" s="221"/>
      <c r="BJ59" s="201">
        <f>+成测数据!AY59+成测数据!AZ59</f>
        <v>0</v>
      </c>
      <c r="BK59" s="201">
        <f>+成测数据!BA59+成测数据!BB59+成测数据!BC59</f>
        <v>0</v>
      </c>
      <c r="BL59" s="201">
        <f>+成测数据!BD59+成测数据!BE59+成测数据!BF59+成测数据!BG59</f>
        <v>0</v>
      </c>
      <c r="BM59" s="194">
        <f t="shared" si="5"/>
        <v>0</v>
      </c>
    </row>
    <row r="60" spans="1:75" s="150" customFormat="1" ht="24" customHeight="1">
      <c r="A60" s="441"/>
      <c r="B60" s="169" t="s">
        <v>119</v>
      </c>
      <c r="C60" s="185"/>
      <c r="D60" s="186"/>
      <c r="E60" s="180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9">
        <f t="shared" si="1"/>
        <v>0</v>
      </c>
      <c r="S60" s="192"/>
      <c r="T60" s="174"/>
      <c r="U60" s="174"/>
      <c r="V60" s="174"/>
      <c r="W60" s="174"/>
      <c r="X60" s="174"/>
      <c r="Y60" s="174"/>
      <c r="Z60" s="174"/>
      <c r="AA60" s="174"/>
      <c r="AB60" s="176"/>
      <c r="AC60" s="174"/>
      <c r="AD60" s="174"/>
      <c r="AE60" s="174"/>
      <c r="AF60" s="194">
        <f t="shared" si="2"/>
        <v>0</v>
      </c>
      <c r="AG60" s="192"/>
      <c r="AH60" s="174"/>
      <c r="AI60" s="174"/>
      <c r="AJ60" s="174"/>
      <c r="AK60" s="174"/>
      <c r="AL60" s="174"/>
      <c r="AM60" s="174"/>
      <c r="AN60" s="174"/>
      <c r="AO60" s="174"/>
      <c r="AP60" s="176"/>
      <c r="AQ60" s="174"/>
      <c r="AR60" s="174"/>
      <c r="AS60" s="174">
        <f t="shared" si="6"/>
        <v>0</v>
      </c>
      <c r="AT60" s="189">
        <f t="shared" si="3"/>
        <v>0</v>
      </c>
      <c r="AU60" s="211"/>
      <c r="AV60" s="212"/>
      <c r="AW60" s="212"/>
      <c r="AX60" s="212"/>
      <c r="AY60" s="212"/>
      <c r="AZ60" s="212"/>
      <c r="BA60" s="212"/>
      <c r="BB60" s="212"/>
      <c r="BC60" s="212"/>
      <c r="BD60" s="179"/>
      <c r="BE60" s="212"/>
      <c r="BF60" s="212"/>
      <c r="BG60" s="212"/>
      <c r="BH60" s="189">
        <f t="shared" si="4"/>
        <v>0</v>
      </c>
      <c r="BI60" s="221"/>
      <c r="BJ60" s="201">
        <f>+成测数据!AY60+成测数据!AZ60</f>
        <v>0</v>
      </c>
      <c r="BK60" s="201">
        <f>+成测数据!BA60+成测数据!BB60+成测数据!BC60</f>
        <v>0</v>
      </c>
      <c r="BL60" s="201">
        <f>+成测数据!BD60+成测数据!BE60+成测数据!BF60+成测数据!BG60</f>
        <v>0</v>
      </c>
      <c r="BM60" s="194">
        <f t="shared" si="5"/>
        <v>0</v>
      </c>
    </row>
    <row r="61" spans="1:75" s="150" customFormat="1" ht="24" customHeight="1">
      <c r="A61" s="441" t="s">
        <v>145</v>
      </c>
      <c r="B61" s="169" t="s">
        <v>118</v>
      </c>
      <c r="C61" s="185"/>
      <c r="D61" s="186"/>
      <c r="E61" s="180"/>
      <c r="F61" s="176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9">
        <f t="shared" si="1"/>
        <v>0</v>
      </c>
      <c r="S61" s="192"/>
      <c r="T61" s="174"/>
      <c r="U61" s="174"/>
      <c r="V61" s="174"/>
      <c r="W61" s="174"/>
      <c r="X61" s="174"/>
      <c r="Y61" s="174"/>
      <c r="Z61" s="174"/>
      <c r="AA61" s="174"/>
      <c r="AB61" s="176"/>
      <c r="AC61" s="174"/>
      <c r="AD61" s="174"/>
      <c r="AE61" s="174"/>
      <c r="AF61" s="194">
        <f t="shared" si="2"/>
        <v>0</v>
      </c>
      <c r="AG61" s="192"/>
      <c r="AH61" s="174"/>
      <c r="AI61" s="174"/>
      <c r="AJ61" s="174"/>
      <c r="AK61" s="174"/>
      <c r="AL61" s="174"/>
      <c r="AM61" s="174"/>
      <c r="AN61" s="174"/>
      <c r="AO61" s="174"/>
      <c r="AP61" s="176"/>
      <c r="AQ61" s="174"/>
      <c r="AR61" s="174"/>
      <c r="AS61" s="174">
        <f t="shared" si="6"/>
        <v>0</v>
      </c>
      <c r="AT61" s="189">
        <f t="shared" si="3"/>
        <v>0</v>
      </c>
      <c r="AU61" s="211"/>
      <c r="AV61" s="212"/>
      <c r="AW61" s="212"/>
      <c r="AX61" s="212"/>
      <c r="AY61" s="212"/>
      <c r="AZ61" s="212"/>
      <c r="BA61" s="212"/>
      <c r="BB61" s="212"/>
      <c r="BC61" s="212"/>
      <c r="BD61" s="179"/>
      <c r="BE61" s="212"/>
      <c r="BF61" s="212"/>
      <c r="BG61" s="212"/>
      <c r="BH61" s="189">
        <f t="shared" si="4"/>
        <v>0</v>
      </c>
      <c r="BI61" s="221"/>
      <c r="BJ61" s="201">
        <f>+成测数据!AY61+成测数据!AZ61</f>
        <v>0</v>
      </c>
      <c r="BK61" s="201">
        <f>+成测数据!BA61+成测数据!BB61+成测数据!BC61</f>
        <v>0</v>
      </c>
      <c r="BL61" s="201">
        <f>+成测数据!BD61+成测数据!BE61+成测数据!BF61+成测数据!BG61</f>
        <v>0</v>
      </c>
      <c r="BM61" s="194">
        <f t="shared" si="5"/>
        <v>0</v>
      </c>
    </row>
    <row r="62" spans="1:75" s="150" customFormat="1" ht="24" customHeight="1">
      <c r="A62" s="441"/>
      <c r="B62" s="169" t="s">
        <v>119</v>
      </c>
      <c r="C62" s="185"/>
      <c r="D62" s="186"/>
      <c r="E62" s="180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89">
        <f t="shared" si="1"/>
        <v>0</v>
      </c>
      <c r="S62" s="192"/>
      <c r="T62" s="174"/>
      <c r="U62" s="174"/>
      <c r="V62" s="174"/>
      <c r="W62" s="174"/>
      <c r="X62" s="174"/>
      <c r="Y62" s="174"/>
      <c r="Z62" s="174"/>
      <c r="AA62" s="174"/>
      <c r="AB62" s="176"/>
      <c r="AC62" s="174"/>
      <c r="AD62" s="174"/>
      <c r="AE62" s="174"/>
      <c r="AF62" s="194">
        <f t="shared" si="2"/>
        <v>0</v>
      </c>
      <c r="AG62" s="192"/>
      <c r="AH62" s="174"/>
      <c r="AI62" s="174"/>
      <c r="AJ62" s="174"/>
      <c r="AK62" s="174"/>
      <c r="AL62" s="174"/>
      <c r="AM62" s="174"/>
      <c r="AN62" s="174"/>
      <c r="AO62" s="174"/>
      <c r="AP62" s="176"/>
      <c r="AQ62" s="174"/>
      <c r="AR62" s="174"/>
      <c r="AS62" s="174">
        <f t="shared" si="6"/>
        <v>0</v>
      </c>
      <c r="AT62" s="189">
        <f t="shared" si="3"/>
        <v>0</v>
      </c>
      <c r="AU62" s="211"/>
      <c r="AV62" s="212"/>
      <c r="AW62" s="212"/>
      <c r="AX62" s="212"/>
      <c r="AY62" s="212"/>
      <c r="AZ62" s="212"/>
      <c r="BA62" s="212"/>
      <c r="BB62" s="212"/>
      <c r="BC62" s="212"/>
      <c r="BD62" s="179"/>
      <c r="BE62" s="212"/>
      <c r="BF62" s="212"/>
      <c r="BG62" s="212"/>
      <c r="BH62" s="189">
        <f t="shared" si="4"/>
        <v>0</v>
      </c>
      <c r="BI62" s="221"/>
      <c r="BJ62" s="201">
        <f>+成测数据!AY62+成测数据!AZ62</f>
        <v>0</v>
      </c>
      <c r="BK62" s="201">
        <f>+成测数据!BA62+成测数据!BB62+成测数据!BC62</f>
        <v>0</v>
      </c>
      <c r="BL62" s="201">
        <f>+成测数据!BD62+成测数据!BE62+成测数据!BF62+成测数据!BG62</f>
        <v>0</v>
      </c>
      <c r="BM62" s="194">
        <f t="shared" si="5"/>
        <v>0</v>
      </c>
    </row>
    <row r="63" spans="1:75" s="150" customFormat="1" ht="24" customHeight="1">
      <c r="A63" s="441" t="s">
        <v>146</v>
      </c>
      <c r="B63" s="169" t="s">
        <v>118</v>
      </c>
      <c r="C63" s="170"/>
      <c r="D63" s="171"/>
      <c r="E63" s="172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89">
        <f t="shared" si="1"/>
        <v>0</v>
      </c>
      <c r="S63" s="192"/>
      <c r="T63" s="174"/>
      <c r="U63" s="174"/>
      <c r="V63" s="174"/>
      <c r="X63" s="174"/>
      <c r="Y63" s="174"/>
      <c r="Z63" s="174"/>
      <c r="AA63" s="174"/>
      <c r="AB63" s="176"/>
      <c r="AC63" s="174"/>
      <c r="AD63" s="174"/>
      <c r="AE63" s="174"/>
      <c r="AF63" s="194">
        <f t="shared" si="2"/>
        <v>0</v>
      </c>
      <c r="AG63" s="192"/>
      <c r="AH63" s="174"/>
      <c r="AI63" s="174"/>
      <c r="AJ63" s="174"/>
      <c r="AK63" s="174"/>
      <c r="AL63" s="174"/>
      <c r="AM63" s="174"/>
      <c r="AN63" s="174"/>
      <c r="AO63" s="174"/>
      <c r="AP63" s="176"/>
      <c r="AQ63" s="174"/>
      <c r="AR63" s="174"/>
      <c r="AS63" s="174">
        <f t="shared" si="6"/>
        <v>0</v>
      </c>
      <c r="AT63" s="189">
        <f t="shared" si="3"/>
        <v>0</v>
      </c>
      <c r="AU63" s="211"/>
      <c r="AV63" s="212"/>
      <c r="AW63" s="212"/>
      <c r="AX63" s="212"/>
      <c r="AY63" s="212"/>
      <c r="AZ63" s="212"/>
      <c r="BA63" s="212"/>
      <c r="BB63" s="212"/>
      <c r="BC63" s="212"/>
      <c r="BD63" s="179"/>
      <c r="BE63" s="212"/>
      <c r="BF63" s="212"/>
      <c r="BG63" s="212"/>
      <c r="BH63" s="189">
        <f t="shared" si="4"/>
        <v>0</v>
      </c>
      <c r="BI63" s="222"/>
      <c r="BJ63" s="201">
        <f>+成测数据!AY63+成测数据!AZ63</f>
        <v>0</v>
      </c>
      <c r="BK63" s="201">
        <f>+成测数据!BA63+成测数据!BB63+成测数据!BC63</f>
        <v>0</v>
      </c>
      <c r="BL63" s="201">
        <f>+成测数据!BD63+成测数据!BE63+成测数据!BF63+成测数据!BG63</f>
        <v>0</v>
      </c>
      <c r="BM63" s="194">
        <f t="shared" si="5"/>
        <v>0</v>
      </c>
    </row>
    <row r="64" spans="1:75" s="150" customFormat="1" ht="24" customHeight="1">
      <c r="A64" s="441"/>
      <c r="B64" s="169" t="s">
        <v>119</v>
      </c>
      <c r="C64" s="170"/>
      <c r="D64" s="171"/>
      <c r="E64" s="172"/>
      <c r="F64" s="176"/>
      <c r="G64" s="176"/>
      <c r="H64" s="176"/>
      <c r="I64" s="183"/>
      <c r="J64" s="176"/>
      <c r="K64" s="176"/>
      <c r="L64" s="176"/>
      <c r="M64" s="176"/>
      <c r="N64" s="176"/>
      <c r="O64" s="176"/>
      <c r="P64" s="176"/>
      <c r="Q64" s="176"/>
      <c r="R64" s="189">
        <f t="shared" si="1"/>
        <v>0</v>
      </c>
      <c r="S64" s="192"/>
      <c r="T64" s="174"/>
      <c r="U64" s="174"/>
      <c r="V64" s="174"/>
      <c r="W64" s="174"/>
      <c r="X64" s="174"/>
      <c r="Y64" s="174"/>
      <c r="Z64" s="174"/>
      <c r="AA64" s="174"/>
      <c r="AB64" s="176"/>
      <c r="AC64" s="174"/>
      <c r="AD64" s="174"/>
      <c r="AE64" s="174"/>
      <c r="AF64" s="194">
        <f t="shared" si="2"/>
        <v>0</v>
      </c>
      <c r="AG64" s="192"/>
      <c r="AH64" s="174"/>
      <c r="AI64" s="174"/>
      <c r="AJ64" s="174"/>
      <c r="AK64" s="174"/>
      <c r="AL64" s="174"/>
      <c r="AM64" s="174"/>
      <c r="AN64" s="174"/>
      <c r="AO64" s="174"/>
      <c r="AP64" s="176"/>
      <c r="AQ64" s="174"/>
      <c r="AR64" s="174"/>
      <c r="AS64" s="174">
        <f t="shared" si="6"/>
        <v>0</v>
      </c>
      <c r="AT64" s="189">
        <f t="shared" si="3"/>
        <v>0</v>
      </c>
      <c r="AU64" s="211"/>
      <c r="AV64" s="212"/>
      <c r="AW64" s="212"/>
      <c r="AX64" s="212"/>
      <c r="AY64" s="212"/>
      <c r="AZ64" s="212"/>
      <c r="BA64" s="212"/>
      <c r="BB64" s="212"/>
      <c r="BC64" s="212"/>
      <c r="BD64" s="179"/>
      <c r="BE64" s="212"/>
      <c r="BF64" s="212"/>
      <c r="BG64" s="212"/>
      <c r="BH64" s="189">
        <f t="shared" si="4"/>
        <v>0</v>
      </c>
      <c r="BI64" s="221"/>
      <c r="BJ64" s="201">
        <f>+成测数据!AY64+成测数据!AZ64</f>
        <v>0</v>
      </c>
      <c r="BK64" s="201">
        <f>+成测数据!BA64+成测数据!BB64+成测数据!BC64</f>
        <v>0</v>
      </c>
      <c r="BL64" s="201">
        <f>+成测数据!BD64+成测数据!BE64+成测数据!BF64+成测数据!BG64</f>
        <v>0</v>
      </c>
      <c r="BM64" s="194">
        <f t="shared" si="5"/>
        <v>0</v>
      </c>
    </row>
    <row r="65" spans="1:585" s="150" customFormat="1" ht="24" customHeight="1">
      <c r="A65" s="441" t="s">
        <v>147</v>
      </c>
      <c r="B65" s="169" t="s">
        <v>118</v>
      </c>
      <c r="C65" s="170"/>
      <c r="D65" s="171"/>
      <c r="E65" s="226"/>
      <c r="F65" s="176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9">
        <f t="shared" si="1"/>
        <v>0</v>
      </c>
      <c r="S65" s="192"/>
      <c r="T65" s="174"/>
      <c r="U65" s="174"/>
      <c r="V65" s="174"/>
      <c r="W65" s="174"/>
      <c r="X65" s="174"/>
      <c r="Y65" s="174"/>
      <c r="Z65" s="174"/>
      <c r="AA65" s="174"/>
      <c r="AB65" s="176"/>
      <c r="AC65" s="174"/>
      <c r="AD65" s="174"/>
      <c r="AE65" s="174"/>
      <c r="AF65" s="194">
        <f t="shared" si="2"/>
        <v>0</v>
      </c>
      <c r="AG65" s="192"/>
      <c r="AH65" s="174"/>
      <c r="AI65" s="174"/>
      <c r="AJ65" s="174"/>
      <c r="AK65" s="174"/>
      <c r="AL65" s="174"/>
      <c r="AM65" s="174"/>
      <c r="AN65" s="174"/>
      <c r="AO65" s="174"/>
      <c r="AP65" s="176"/>
      <c r="AQ65" s="174"/>
      <c r="AR65" s="174"/>
      <c r="AS65" s="174">
        <f t="shared" si="6"/>
        <v>0</v>
      </c>
      <c r="AT65" s="189">
        <f t="shared" si="3"/>
        <v>0</v>
      </c>
      <c r="AU65" s="211"/>
      <c r="AV65" s="212"/>
      <c r="AW65" s="212"/>
      <c r="AX65" s="212"/>
      <c r="AY65" s="238"/>
      <c r="AZ65" s="212"/>
      <c r="BA65" s="212"/>
      <c r="BB65" s="212"/>
      <c r="BC65" s="212"/>
      <c r="BD65" s="179"/>
      <c r="BE65" s="212"/>
      <c r="BF65" s="212"/>
      <c r="BG65" s="212"/>
      <c r="BH65" s="189">
        <f t="shared" si="4"/>
        <v>0</v>
      </c>
      <c r="BI65" s="221"/>
      <c r="BJ65" s="201">
        <f>+成测数据!AY65+成测数据!AZ65</f>
        <v>0</v>
      </c>
      <c r="BK65" s="201">
        <f>+成测数据!BA65+成测数据!BB65+成测数据!BC65</f>
        <v>0</v>
      </c>
      <c r="BL65" s="201">
        <f>+成测数据!BD65+成测数据!BE65+成测数据!BF65+成测数据!BG65</f>
        <v>0</v>
      </c>
      <c r="BM65" s="194">
        <f t="shared" si="5"/>
        <v>0</v>
      </c>
    </row>
    <row r="66" spans="1:585" s="150" customFormat="1" ht="24" customHeight="1">
      <c r="A66" s="441"/>
      <c r="B66" s="169" t="s">
        <v>119</v>
      </c>
      <c r="C66" s="170"/>
      <c r="D66" s="171"/>
      <c r="E66" s="172"/>
      <c r="F66" s="183"/>
      <c r="G66" s="183"/>
      <c r="H66" s="183"/>
      <c r="I66" s="176"/>
      <c r="J66" s="176"/>
      <c r="K66" s="183"/>
      <c r="L66" s="183"/>
      <c r="M66" s="183"/>
      <c r="N66" s="183"/>
      <c r="O66" s="183"/>
      <c r="P66" s="183"/>
      <c r="Q66" s="183"/>
      <c r="R66" s="189">
        <f t="shared" si="1"/>
        <v>0</v>
      </c>
      <c r="S66" s="192"/>
      <c r="T66" s="174"/>
      <c r="U66" s="174"/>
      <c r="V66" s="174"/>
      <c r="W66" s="174"/>
      <c r="X66" s="174"/>
      <c r="Y66" s="174"/>
      <c r="Z66" s="174"/>
      <c r="AA66" s="174"/>
      <c r="AB66" s="176"/>
      <c r="AC66" s="174"/>
      <c r="AD66" s="174"/>
      <c r="AE66" s="174"/>
      <c r="AF66" s="194">
        <f t="shared" si="2"/>
        <v>0</v>
      </c>
      <c r="AG66" s="192"/>
      <c r="AH66" s="174"/>
      <c r="AI66" s="174"/>
      <c r="AJ66" s="174"/>
      <c r="AK66" s="174"/>
      <c r="AL66" s="174"/>
      <c r="AM66" s="174"/>
      <c r="AN66" s="174"/>
      <c r="AO66" s="174"/>
      <c r="AP66" s="176"/>
      <c r="AQ66" s="174"/>
      <c r="AR66" s="174"/>
      <c r="AS66" s="174">
        <f t="shared" si="6"/>
        <v>0</v>
      </c>
      <c r="AT66" s="189">
        <f t="shared" si="3"/>
        <v>0</v>
      </c>
      <c r="AU66" s="211"/>
      <c r="AV66" s="212"/>
      <c r="AW66" s="212"/>
      <c r="AX66" s="212"/>
      <c r="AY66" s="212"/>
      <c r="AZ66" s="212"/>
      <c r="BA66" s="212"/>
      <c r="BB66" s="212"/>
      <c r="BC66" s="212"/>
      <c r="BD66" s="179"/>
      <c r="BE66" s="212"/>
      <c r="BF66" s="212"/>
      <c r="BG66" s="212"/>
      <c r="BH66" s="189">
        <f t="shared" si="4"/>
        <v>0</v>
      </c>
      <c r="BI66" s="221"/>
      <c r="BJ66" s="201">
        <f>+成测数据!AY66+成测数据!AZ66</f>
        <v>0</v>
      </c>
      <c r="BK66" s="201">
        <f>+成测数据!BA66+成测数据!BB66+成测数据!BC66</f>
        <v>0</v>
      </c>
      <c r="BL66" s="201">
        <f>+成测数据!BD66+成测数据!BE66+成测数据!BF66+成测数据!BG66</f>
        <v>0</v>
      </c>
      <c r="BM66" s="194">
        <f t="shared" si="5"/>
        <v>0</v>
      </c>
    </row>
    <row r="67" spans="1:585" s="150" customFormat="1" ht="24" customHeight="1">
      <c r="A67" s="442" t="s">
        <v>148</v>
      </c>
      <c r="B67" s="169" t="s">
        <v>118</v>
      </c>
      <c r="C67" s="170"/>
      <c r="D67" s="171"/>
      <c r="E67" s="172"/>
      <c r="F67" s="176"/>
      <c r="G67" s="183"/>
      <c r="H67" s="176"/>
      <c r="I67" s="183"/>
      <c r="J67" s="183"/>
      <c r="K67" s="183"/>
      <c r="L67" s="183"/>
      <c r="M67" s="183"/>
      <c r="N67" s="183"/>
      <c r="O67" s="183"/>
      <c r="P67" s="183"/>
      <c r="Q67" s="183"/>
      <c r="R67" s="189">
        <f t="shared" si="1"/>
        <v>0</v>
      </c>
      <c r="S67" s="192"/>
      <c r="T67" s="174"/>
      <c r="U67" s="174"/>
      <c r="V67" s="174"/>
      <c r="W67" s="174"/>
      <c r="X67" s="174"/>
      <c r="Y67" s="174"/>
      <c r="Z67" s="174"/>
      <c r="AA67" s="174"/>
      <c r="AB67" s="176"/>
      <c r="AC67" s="174"/>
      <c r="AD67" s="174"/>
      <c r="AE67" s="174"/>
      <c r="AF67" s="194">
        <f t="shared" si="2"/>
        <v>0</v>
      </c>
      <c r="AG67" s="192"/>
      <c r="AH67" s="174"/>
      <c r="AI67" s="174"/>
      <c r="AJ67" s="174"/>
      <c r="AK67" s="174"/>
      <c r="AL67" s="174"/>
      <c r="AM67" s="174"/>
      <c r="AN67" s="174"/>
      <c r="AO67" s="174"/>
      <c r="AP67" s="176"/>
      <c r="AQ67" s="174"/>
      <c r="AR67" s="174"/>
      <c r="AS67" s="174">
        <f t="shared" si="6"/>
        <v>0</v>
      </c>
      <c r="AT67" s="189">
        <f t="shared" si="3"/>
        <v>0</v>
      </c>
      <c r="AU67" s="211"/>
      <c r="AV67" s="212"/>
      <c r="AW67" s="212"/>
      <c r="AX67" s="212"/>
      <c r="AY67" s="212"/>
      <c r="AZ67" s="212"/>
      <c r="BA67" s="212"/>
      <c r="BB67" s="212"/>
      <c r="BC67" s="212"/>
      <c r="BD67" s="179"/>
      <c r="BE67" s="212"/>
      <c r="BF67" s="212"/>
      <c r="BG67" s="212"/>
      <c r="BH67" s="189">
        <f t="shared" si="4"/>
        <v>0</v>
      </c>
      <c r="BI67" s="221"/>
      <c r="BJ67" s="201">
        <f>+成测数据!AY67+成测数据!AZ67</f>
        <v>0</v>
      </c>
      <c r="BK67" s="201">
        <f>+成测数据!BA67+成测数据!BB67+成测数据!BC67</f>
        <v>0</v>
      </c>
      <c r="BL67" s="201">
        <f>+成测数据!BD67+成测数据!BE67+成测数据!BF67+成测数据!BG67</f>
        <v>0</v>
      </c>
      <c r="BM67" s="194">
        <f t="shared" si="5"/>
        <v>0</v>
      </c>
    </row>
    <row r="68" spans="1:585" s="150" customFormat="1" ht="24" customHeight="1">
      <c r="A68" s="442"/>
      <c r="B68" s="169" t="s">
        <v>119</v>
      </c>
      <c r="C68" s="170"/>
      <c r="D68" s="171"/>
      <c r="E68" s="172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9">
        <f t="shared" si="1"/>
        <v>0</v>
      </c>
      <c r="S68" s="192"/>
      <c r="T68" s="174"/>
      <c r="U68" s="174"/>
      <c r="V68" s="174"/>
      <c r="W68" s="174"/>
      <c r="X68" s="174"/>
      <c r="Y68" s="174"/>
      <c r="Z68" s="174"/>
      <c r="AA68" s="174"/>
      <c r="AB68" s="176"/>
      <c r="AC68" s="174"/>
      <c r="AD68" s="174"/>
      <c r="AE68" s="174"/>
      <c r="AF68" s="194">
        <f t="shared" si="2"/>
        <v>0</v>
      </c>
      <c r="AG68" s="192"/>
      <c r="AH68" s="174"/>
      <c r="AI68" s="174"/>
      <c r="AJ68" s="174"/>
      <c r="AK68" s="174"/>
      <c r="AL68" s="174"/>
      <c r="AM68" s="174"/>
      <c r="AN68" s="174"/>
      <c r="AO68" s="174"/>
      <c r="AP68" s="176"/>
      <c r="AQ68" s="174"/>
      <c r="AR68" s="174"/>
      <c r="AS68" s="174">
        <f t="shared" si="6"/>
        <v>0</v>
      </c>
      <c r="AT68" s="189">
        <f t="shared" si="3"/>
        <v>0</v>
      </c>
      <c r="AU68" s="211"/>
      <c r="AV68" s="212"/>
      <c r="AW68" s="212"/>
      <c r="AX68" s="212"/>
      <c r="AY68" s="212"/>
      <c r="AZ68" s="212"/>
      <c r="BA68" s="212"/>
      <c r="BB68" s="212"/>
      <c r="BC68" s="212"/>
      <c r="BD68" s="179"/>
      <c r="BE68" s="212"/>
      <c r="BF68" s="212"/>
      <c r="BG68" s="212"/>
      <c r="BH68" s="189">
        <f t="shared" si="4"/>
        <v>0</v>
      </c>
      <c r="BI68" s="221"/>
      <c r="BJ68" s="201">
        <f>+成测数据!AY68+成测数据!AZ68</f>
        <v>0</v>
      </c>
      <c r="BK68" s="201">
        <f>+成测数据!BA68+成测数据!BB68+成测数据!BC68</f>
        <v>0</v>
      </c>
      <c r="BL68" s="201">
        <f>+成测数据!BD68+成测数据!BE68+成测数据!BF68+成测数据!BG68</f>
        <v>0</v>
      </c>
      <c r="BM68" s="194">
        <f t="shared" si="5"/>
        <v>0</v>
      </c>
    </row>
    <row r="69" spans="1:585" s="150" customFormat="1" ht="24" customHeight="1">
      <c r="A69" s="441" t="s">
        <v>149</v>
      </c>
      <c r="B69" s="169" t="s">
        <v>118</v>
      </c>
      <c r="C69" s="170"/>
      <c r="D69" s="171"/>
      <c r="E69" s="172"/>
      <c r="F69" s="176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9">
        <f t="shared" si="1"/>
        <v>0</v>
      </c>
      <c r="S69" s="192"/>
      <c r="T69" s="174"/>
      <c r="U69" s="174"/>
      <c r="V69" s="174"/>
      <c r="W69" s="174"/>
      <c r="X69" s="174"/>
      <c r="Y69" s="174"/>
      <c r="Z69" s="174"/>
      <c r="AA69" s="174"/>
      <c r="AB69" s="176"/>
      <c r="AC69" s="174"/>
      <c r="AD69" s="174"/>
      <c r="AE69" s="174"/>
      <c r="AF69" s="194">
        <f t="shared" si="2"/>
        <v>0</v>
      </c>
      <c r="AG69" s="183"/>
      <c r="AH69" s="174"/>
      <c r="AI69" s="174"/>
      <c r="AJ69" s="174"/>
      <c r="AK69" s="174"/>
      <c r="AL69" s="174"/>
      <c r="AM69" s="174"/>
      <c r="AN69" s="174"/>
      <c r="AO69" s="174"/>
      <c r="AP69" s="176"/>
      <c r="AQ69" s="174"/>
      <c r="AR69" s="174"/>
      <c r="AS69" s="174">
        <f t="shared" si="6"/>
        <v>0</v>
      </c>
      <c r="AT69" s="189">
        <f t="shared" si="3"/>
        <v>0</v>
      </c>
      <c r="AU69" s="211"/>
      <c r="AV69" s="212"/>
      <c r="AW69" s="212"/>
      <c r="AX69" s="212"/>
      <c r="AY69" s="212"/>
      <c r="AZ69" s="212"/>
      <c r="BA69" s="212"/>
      <c r="BB69" s="212"/>
      <c r="BC69" s="212"/>
      <c r="BD69" s="179"/>
      <c r="BE69" s="212"/>
      <c r="BF69" s="212"/>
      <c r="BG69" s="212"/>
      <c r="BH69" s="189">
        <f t="shared" si="4"/>
        <v>0</v>
      </c>
      <c r="BI69" s="221"/>
      <c r="BJ69" s="201">
        <f>+成测数据!AY69+成测数据!AZ69</f>
        <v>0</v>
      </c>
      <c r="BK69" s="201">
        <f>+成测数据!BA69+成测数据!BB69+成测数据!BC69</f>
        <v>0</v>
      </c>
      <c r="BL69" s="201">
        <f>+成测数据!BD69+成测数据!BE69+成测数据!BF69+成测数据!BG69</f>
        <v>0</v>
      </c>
      <c r="BM69" s="194">
        <f t="shared" si="5"/>
        <v>0</v>
      </c>
    </row>
    <row r="70" spans="1:585" s="150" customFormat="1" ht="24" customHeight="1">
      <c r="A70" s="443"/>
      <c r="B70" s="227" t="s">
        <v>119</v>
      </c>
      <c r="C70" s="228"/>
      <c r="D70" s="229"/>
      <c r="E70" s="230"/>
      <c r="F70" s="183"/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189">
        <f t="shared" si="1"/>
        <v>0</v>
      </c>
      <c r="S70" s="192"/>
      <c r="T70" s="174"/>
      <c r="U70" s="174"/>
      <c r="V70" s="174"/>
      <c r="W70" s="174"/>
      <c r="X70" s="174"/>
      <c r="Y70" s="174"/>
      <c r="Z70" s="174"/>
      <c r="AA70" s="174"/>
      <c r="AB70" s="176"/>
      <c r="AC70" s="174"/>
      <c r="AD70" s="174"/>
      <c r="AE70" s="174"/>
      <c r="AF70" s="235">
        <f t="shared" si="2"/>
        <v>0</v>
      </c>
      <c r="AG70" s="231"/>
      <c r="AH70" s="174"/>
      <c r="AI70" s="174"/>
      <c r="AJ70" s="174"/>
      <c r="AK70" s="174"/>
      <c r="AL70" s="174"/>
      <c r="AM70" s="174"/>
      <c r="AN70" s="174"/>
      <c r="AO70" s="174"/>
      <c r="AP70" s="176"/>
      <c r="AQ70" s="174"/>
      <c r="AR70" s="174"/>
      <c r="AS70" s="174">
        <f t="shared" si="6"/>
        <v>0</v>
      </c>
      <c r="AT70" s="237">
        <f t="shared" si="3"/>
        <v>0</v>
      </c>
      <c r="AU70" s="211"/>
      <c r="AV70" s="212"/>
      <c r="AW70" s="212"/>
      <c r="AX70" s="212"/>
      <c r="AY70" s="212"/>
      <c r="AZ70" s="212"/>
      <c r="BA70" s="212"/>
      <c r="BB70" s="212"/>
      <c r="BC70" s="212"/>
      <c r="BD70" s="179"/>
      <c r="BE70" s="212"/>
      <c r="BF70" s="212"/>
      <c r="BG70" s="212"/>
      <c r="BH70" s="237">
        <f t="shared" si="4"/>
        <v>0</v>
      </c>
      <c r="BI70" s="239"/>
      <c r="BJ70" s="201">
        <f>+成测数据!AY70+成测数据!AZ70</f>
        <v>0</v>
      </c>
      <c r="BK70" s="201">
        <f>+成测数据!BA70+成测数据!BB70+成测数据!BC70</f>
        <v>0</v>
      </c>
      <c r="BL70" s="201">
        <f>+成测数据!BD70+成测数据!BE70+成测数据!BF70+成测数据!BG70</f>
        <v>0</v>
      </c>
      <c r="BM70" s="235">
        <f t="shared" si="5"/>
        <v>0</v>
      </c>
    </row>
    <row r="71" spans="1:585" ht="35.25" customHeight="1">
      <c r="A71" s="232" t="s">
        <v>200</v>
      </c>
      <c r="B71" s="233"/>
      <c r="C71" s="234">
        <f>SUM(C9:C70)</f>
        <v>18406960</v>
      </c>
      <c r="D71" s="234">
        <f>SUM(D9:D70)</f>
        <v>0</v>
      </c>
      <c r="E71" s="234">
        <f>SUM(E9:E70)</f>
        <v>48443</v>
      </c>
      <c r="F71" s="234">
        <f t="shared" ref="F71:R71" si="7">LOOKUP(7E+307,F9:F70)</f>
        <v>4878937</v>
      </c>
      <c r="G71" s="234">
        <f t="shared" si="7"/>
        <v>307800</v>
      </c>
      <c r="H71" s="234">
        <f t="shared" si="7"/>
        <v>51694</v>
      </c>
      <c r="I71" s="234">
        <f t="shared" si="7"/>
        <v>420000</v>
      </c>
      <c r="J71" s="234">
        <f t="shared" si="7"/>
        <v>96827</v>
      </c>
      <c r="K71" s="234">
        <f t="shared" si="7"/>
        <v>249840</v>
      </c>
      <c r="L71" s="234">
        <f t="shared" si="7"/>
        <v>288480</v>
      </c>
      <c r="M71" s="234">
        <f t="shared" si="7"/>
        <v>105951</v>
      </c>
      <c r="N71" s="234">
        <f t="shared" si="7"/>
        <v>155988</v>
      </c>
      <c r="O71" s="234">
        <f t="shared" si="7"/>
        <v>155376</v>
      </c>
      <c r="P71" s="234">
        <f t="shared" si="7"/>
        <v>168739</v>
      </c>
      <c r="Q71" s="234">
        <f t="shared" si="7"/>
        <v>55680</v>
      </c>
      <c r="R71" s="234">
        <f t="shared" si="7"/>
        <v>0</v>
      </c>
      <c r="S71" s="234">
        <f t="shared" ref="S71:AT71" si="8">SUM(S9:S70)</f>
        <v>0</v>
      </c>
      <c r="T71" s="234">
        <f t="shared" si="8"/>
        <v>14618</v>
      </c>
      <c r="U71" s="234">
        <f t="shared" si="8"/>
        <v>18376</v>
      </c>
      <c r="V71" s="234">
        <f t="shared" si="8"/>
        <v>29555</v>
      </c>
      <c r="W71" s="234">
        <f t="shared" si="8"/>
        <v>23753</v>
      </c>
      <c r="X71" s="234">
        <f t="shared" si="8"/>
        <v>21907</v>
      </c>
      <c r="Y71" s="236">
        <f t="shared" si="8"/>
        <v>21887</v>
      </c>
      <c r="Z71" s="234">
        <f t="shared" si="8"/>
        <v>23997</v>
      </c>
      <c r="AA71" s="234">
        <f t="shared" si="8"/>
        <v>13662</v>
      </c>
      <c r="AB71" s="234">
        <f t="shared" si="8"/>
        <v>15775</v>
      </c>
      <c r="AC71" s="234">
        <f t="shared" si="8"/>
        <v>15009</v>
      </c>
      <c r="AD71" s="234">
        <f t="shared" si="8"/>
        <v>22254</v>
      </c>
      <c r="AE71" s="234">
        <f t="shared" si="8"/>
        <v>45378</v>
      </c>
      <c r="AF71" s="234">
        <f t="shared" si="8"/>
        <v>266171</v>
      </c>
      <c r="AG71" s="234">
        <f t="shared" si="8"/>
        <v>18747225</v>
      </c>
      <c r="AH71" s="234">
        <f t="shared" si="8"/>
        <v>18669007</v>
      </c>
      <c r="AI71" s="234">
        <f t="shared" si="8"/>
        <v>18627206</v>
      </c>
      <c r="AJ71" s="236">
        <f t="shared" si="8"/>
        <v>18525531</v>
      </c>
      <c r="AK71" s="236">
        <f t="shared" si="8"/>
        <v>18515193</v>
      </c>
      <c r="AL71" s="236">
        <f t="shared" si="8"/>
        <v>18463244</v>
      </c>
      <c r="AM71" s="236">
        <f t="shared" si="8"/>
        <v>18345617</v>
      </c>
      <c r="AN71" s="236">
        <f t="shared" si="8"/>
        <v>18301902</v>
      </c>
      <c r="AO71" s="236">
        <f t="shared" si="8"/>
        <v>18256912</v>
      </c>
      <c r="AP71" s="236">
        <f t="shared" si="8"/>
        <v>18146032</v>
      </c>
      <c r="AQ71" s="236">
        <f t="shared" si="8"/>
        <v>17915128</v>
      </c>
      <c r="AR71" s="234">
        <f t="shared" si="8"/>
        <v>17951976</v>
      </c>
      <c r="AS71" s="234">
        <f t="shared" si="8"/>
        <v>17906598</v>
      </c>
      <c r="AT71" s="234">
        <f t="shared" si="8"/>
        <v>17951976</v>
      </c>
      <c r="AU71" s="236">
        <f>(SUM(AU9:AU70))+0</f>
        <v>0</v>
      </c>
      <c r="AV71" s="234">
        <f>(SUM(AV9:AV70))+0</f>
        <v>31955</v>
      </c>
      <c r="AW71" s="234">
        <f t="shared" ref="AW71:BF71" si="9">(SUM(AW9:AW69))+0</f>
        <v>13029</v>
      </c>
      <c r="AX71" s="234">
        <f t="shared" si="9"/>
        <v>27439</v>
      </c>
      <c r="AY71" s="234">
        <f t="shared" si="9"/>
        <v>16604</v>
      </c>
      <c r="AZ71" s="234">
        <f t="shared" si="9"/>
        <v>30723</v>
      </c>
      <c r="BA71" s="234">
        <f t="shared" si="9"/>
        <v>38249</v>
      </c>
      <c r="BB71" s="234">
        <f t="shared" si="9"/>
        <v>18195</v>
      </c>
      <c r="BC71" s="234">
        <f t="shared" si="9"/>
        <v>10380</v>
      </c>
      <c r="BD71" s="234">
        <f t="shared" si="9"/>
        <v>83594</v>
      </c>
      <c r="BE71" s="234">
        <f t="shared" si="9"/>
        <v>153546</v>
      </c>
      <c r="BF71" s="234">
        <f t="shared" si="9"/>
        <v>0</v>
      </c>
      <c r="BG71" s="234">
        <f>SUM(BG9:BG69)</f>
        <v>0</v>
      </c>
      <c r="BH71" s="234">
        <f t="shared" ref="BH71:BM71" si="10">SUM(BH9:BH70)</f>
        <v>423714</v>
      </c>
      <c r="BI71" s="234">
        <f t="shared" si="10"/>
        <v>109799</v>
      </c>
      <c r="BJ71" s="201">
        <f>+成测数据!AY71+成测数据!AZ71</f>
        <v>15476147</v>
      </c>
      <c r="BK71" s="201">
        <f>+成测数据!BA71+成测数据!BB71+成测数据!BC71</f>
        <v>1731328</v>
      </c>
      <c r="BL71" s="201">
        <f>+成测数据!BD71+成测数据!BE71+成测数据!BF71+成测数据!BG71</f>
        <v>648000</v>
      </c>
      <c r="BM71" s="240">
        <f t="shared" si="10"/>
        <v>17855475</v>
      </c>
      <c r="DK71" s="150"/>
      <c r="DL71" s="150"/>
      <c r="DM71" s="150"/>
      <c r="DN71" s="150"/>
      <c r="DO71" s="150"/>
      <c r="DP71" s="150"/>
      <c r="DQ71" s="150"/>
      <c r="DR71" s="150"/>
      <c r="DS71" s="150"/>
      <c r="DT71" s="150"/>
      <c r="DU71" s="150"/>
      <c r="DV71" s="150"/>
      <c r="DW71" s="150"/>
      <c r="DX71" s="150"/>
      <c r="DY71" s="150"/>
      <c r="DZ71" s="150"/>
      <c r="EA71" s="150"/>
      <c r="EB71" s="150"/>
      <c r="EC71" s="150"/>
      <c r="ED71" s="150"/>
      <c r="EE71" s="150"/>
      <c r="EF71" s="150"/>
      <c r="EG71" s="150"/>
      <c r="EH71" s="150"/>
      <c r="EI71" s="150"/>
      <c r="EJ71" s="150"/>
      <c r="EK71" s="150"/>
      <c r="EL71" s="150"/>
      <c r="EM71" s="150"/>
      <c r="EN71" s="150"/>
      <c r="EO71" s="150"/>
      <c r="EP71" s="150"/>
      <c r="EQ71" s="150"/>
      <c r="ER71" s="150"/>
      <c r="ES71" s="150"/>
      <c r="ET71" s="150"/>
      <c r="EU71" s="150"/>
      <c r="EV71" s="150"/>
      <c r="EW71" s="150"/>
      <c r="EX71" s="150"/>
      <c r="EY71" s="150"/>
      <c r="EZ71" s="150"/>
      <c r="FA71" s="150"/>
      <c r="FB71" s="150"/>
      <c r="FC71" s="150"/>
      <c r="FD71" s="150"/>
      <c r="FE71" s="150"/>
      <c r="FF71" s="150"/>
      <c r="FG71" s="150"/>
      <c r="FH71" s="150"/>
      <c r="FI71" s="150"/>
      <c r="FJ71" s="150"/>
      <c r="FK71" s="150"/>
      <c r="FL71" s="150"/>
      <c r="FM71" s="150"/>
      <c r="FN71" s="150"/>
      <c r="FO71" s="150"/>
      <c r="FP71" s="150"/>
      <c r="FQ71" s="150"/>
      <c r="FR71" s="150"/>
      <c r="FS71" s="150"/>
      <c r="FT71" s="150"/>
      <c r="FU71" s="150"/>
      <c r="FV71" s="150"/>
      <c r="FW71" s="150"/>
      <c r="FX71" s="150"/>
      <c r="FY71" s="150"/>
      <c r="FZ71" s="150"/>
      <c r="GA71" s="150"/>
      <c r="GB71" s="150"/>
      <c r="GC71" s="150"/>
      <c r="GD71" s="150"/>
      <c r="GE71" s="150"/>
      <c r="GF71" s="150"/>
      <c r="GG71" s="150"/>
      <c r="GH71" s="150"/>
      <c r="GI71" s="150"/>
      <c r="GJ71" s="150"/>
      <c r="GK71" s="150"/>
      <c r="GL71" s="150"/>
      <c r="GM71" s="150"/>
      <c r="GN71" s="150"/>
      <c r="GO71" s="150"/>
      <c r="GP71" s="150"/>
      <c r="GQ71" s="150"/>
      <c r="GR71" s="150"/>
      <c r="GS71" s="150"/>
      <c r="GT71" s="150"/>
      <c r="GU71" s="150"/>
      <c r="GV71" s="150"/>
      <c r="GW71" s="150"/>
      <c r="GX71" s="150"/>
      <c r="GY71" s="150"/>
      <c r="GZ71" s="150"/>
      <c r="HA71" s="150"/>
      <c r="HB71" s="150"/>
      <c r="HC71" s="150"/>
      <c r="HD71" s="150"/>
      <c r="HE71" s="150"/>
      <c r="HF71" s="150"/>
      <c r="HG71" s="150"/>
      <c r="HH71" s="150"/>
      <c r="HI71" s="150"/>
      <c r="HJ71" s="150"/>
      <c r="HK71" s="150"/>
      <c r="HL71" s="150"/>
      <c r="HM71" s="150"/>
      <c r="HN71" s="150"/>
      <c r="HO71" s="150"/>
      <c r="HP71" s="150"/>
      <c r="HQ71" s="150"/>
      <c r="HR71" s="150"/>
      <c r="HS71" s="150"/>
      <c r="HT71" s="150"/>
      <c r="HU71" s="150"/>
      <c r="HV71" s="150"/>
      <c r="HW71" s="150"/>
      <c r="HX71" s="150"/>
      <c r="HY71" s="150"/>
      <c r="HZ71" s="150"/>
      <c r="IA71" s="150"/>
      <c r="IB71" s="150"/>
      <c r="IC71" s="150"/>
      <c r="ID71" s="150"/>
      <c r="IE71" s="150"/>
      <c r="IF71" s="150"/>
      <c r="IG71" s="150"/>
      <c r="IH71" s="150"/>
      <c r="II71" s="150"/>
      <c r="IJ71" s="150"/>
      <c r="IK71" s="150"/>
      <c r="IL71" s="150"/>
      <c r="IM71" s="150"/>
      <c r="IN71" s="150"/>
      <c r="IO71" s="150"/>
      <c r="IP71" s="150"/>
      <c r="IQ71" s="150"/>
      <c r="IR71" s="150"/>
      <c r="IS71" s="150"/>
      <c r="IT71" s="150"/>
      <c r="IU71" s="150"/>
      <c r="IV71" s="150"/>
      <c r="IW71" s="150"/>
      <c r="IX71" s="150"/>
      <c r="IY71" s="150"/>
      <c r="IZ71" s="150"/>
      <c r="JA71" s="150"/>
      <c r="JB71" s="150"/>
      <c r="JC71" s="150"/>
      <c r="JD71" s="150"/>
      <c r="JE71" s="150"/>
      <c r="JF71" s="150"/>
      <c r="JG71" s="150"/>
      <c r="JH71" s="150"/>
      <c r="JI71" s="150"/>
      <c r="JJ71" s="150"/>
      <c r="JK71" s="150"/>
      <c r="JL71" s="150"/>
      <c r="JM71" s="150"/>
      <c r="JN71" s="150"/>
      <c r="JO71" s="150"/>
      <c r="JP71" s="150"/>
      <c r="JQ71" s="150"/>
      <c r="JR71" s="150"/>
      <c r="JS71" s="150"/>
      <c r="JT71" s="150"/>
      <c r="JU71" s="150"/>
      <c r="JV71" s="150"/>
      <c r="JW71" s="150"/>
      <c r="JX71" s="150"/>
      <c r="JY71" s="150"/>
      <c r="JZ71" s="150"/>
      <c r="KA71" s="150"/>
      <c r="KB71" s="150"/>
      <c r="KC71" s="150"/>
      <c r="KD71" s="150"/>
      <c r="KE71" s="150"/>
      <c r="KF71" s="150"/>
      <c r="KG71" s="150"/>
      <c r="KH71" s="150"/>
      <c r="KI71" s="150"/>
      <c r="KJ71" s="150"/>
      <c r="KK71" s="150"/>
      <c r="KL71" s="150"/>
      <c r="KM71" s="150"/>
      <c r="KN71" s="150"/>
      <c r="KO71" s="150"/>
      <c r="KP71" s="150"/>
      <c r="KQ71" s="150"/>
      <c r="KR71" s="150"/>
      <c r="KS71" s="150"/>
      <c r="KT71" s="150"/>
      <c r="KU71" s="150"/>
      <c r="KV71" s="150"/>
      <c r="KW71" s="150"/>
      <c r="KX71" s="150"/>
      <c r="KY71" s="150"/>
      <c r="KZ71" s="150"/>
      <c r="LA71" s="150"/>
      <c r="LB71" s="150"/>
      <c r="LC71" s="150"/>
      <c r="LD71" s="150"/>
      <c r="LE71" s="150"/>
      <c r="LF71" s="150"/>
      <c r="LG71" s="150"/>
      <c r="LH71" s="150"/>
      <c r="LI71" s="150"/>
      <c r="LJ71" s="150"/>
      <c r="LK71" s="150"/>
      <c r="LL71" s="150"/>
      <c r="LM71" s="150"/>
      <c r="LN71" s="150"/>
      <c r="LO71" s="150"/>
      <c r="LP71" s="150"/>
      <c r="LQ71" s="150"/>
      <c r="LR71" s="150"/>
      <c r="LS71" s="150"/>
      <c r="LT71" s="150"/>
      <c r="LU71" s="150"/>
      <c r="LV71" s="150"/>
      <c r="LW71" s="150"/>
      <c r="LX71" s="150"/>
      <c r="LY71" s="150"/>
      <c r="LZ71" s="150"/>
      <c r="MA71" s="150"/>
      <c r="MB71" s="150"/>
      <c r="MC71" s="150"/>
      <c r="MD71" s="150"/>
      <c r="ME71" s="150"/>
      <c r="MF71" s="150"/>
      <c r="MG71" s="150"/>
      <c r="MH71" s="150"/>
      <c r="MI71" s="150"/>
      <c r="MJ71" s="150"/>
      <c r="MK71" s="150"/>
      <c r="ML71" s="150"/>
      <c r="MM71" s="150"/>
      <c r="MN71" s="150"/>
      <c r="MO71" s="150"/>
      <c r="MP71" s="150"/>
      <c r="MQ71" s="150"/>
      <c r="MR71" s="150"/>
      <c r="MS71" s="150"/>
      <c r="MT71" s="150"/>
      <c r="MU71" s="150"/>
      <c r="MV71" s="150"/>
      <c r="MW71" s="150"/>
      <c r="MX71" s="150"/>
      <c r="MY71" s="150"/>
      <c r="MZ71" s="150"/>
      <c r="NA71" s="150"/>
      <c r="NB71" s="150"/>
      <c r="NC71" s="150"/>
      <c r="ND71" s="150"/>
      <c r="NE71" s="150"/>
      <c r="NF71" s="150"/>
      <c r="NG71" s="150"/>
      <c r="NH71" s="150"/>
      <c r="NI71" s="150"/>
      <c r="NJ71" s="150"/>
      <c r="NK71" s="150"/>
      <c r="NL71" s="150"/>
      <c r="NM71" s="150"/>
      <c r="NN71" s="150"/>
      <c r="NO71" s="150"/>
      <c r="NP71" s="150"/>
      <c r="NQ71" s="150"/>
      <c r="NR71" s="150"/>
      <c r="NS71" s="150"/>
      <c r="NT71" s="150"/>
      <c r="NU71" s="150"/>
      <c r="NV71" s="150"/>
      <c r="NW71" s="150"/>
      <c r="NX71" s="150"/>
      <c r="NY71" s="150"/>
      <c r="NZ71" s="150"/>
      <c r="OA71" s="150"/>
      <c r="OB71" s="150"/>
      <c r="OC71" s="150"/>
      <c r="OD71" s="150"/>
      <c r="OE71" s="150"/>
      <c r="OF71" s="150"/>
      <c r="OG71" s="150"/>
      <c r="OH71" s="150"/>
      <c r="OI71" s="150"/>
      <c r="OJ71" s="150"/>
      <c r="OK71" s="150"/>
      <c r="OL71" s="150"/>
      <c r="OM71" s="150"/>
      <c r="ON71" s="150"/>
      <c r="OO71" s="150"/>
      <c r="OP71" s="150"/>
      <c r="OQ71" s="150"/>
      <c r="OR71" s="150"/>
      <c r="OS71" s="150"/>
      <c r="OT71" s="150"/>
      <c r="OU71" s="150"/>
      <c r="OV71" s="150"/>
      <c r="OW71" s="150"/>
      <c r="OX71" s="150"/>
      <c r="OY71" s="150"/>
      <c r="OZ71" s="150"/>
      <c r="PA71" s="150"/>
      <c r="PB71" s="150"/>
      <c r="PC71" s="150"/>
      <c r="PD71" s="150"/>
      <c r="PE71" s="150"/>
      <c r="PF71" s="150"/>
      <c r="PG71" s="150"/>
      <c r="PH71" s="150"/>
      <c r="PI71" s="150"/>
      <c r="PJ71" s="150"/>
      <c r="PK71" s="150"/>
      <c r="PL71" s="150"/>
      <c r="PM71" s="150"/>
      <c r="PN71" s="150"/>
      <c r="PO71" s="150"/>
      <c r="PP71" s="150"/>
      <c r="PQ71" s="150"/>
      <c r="PR71" s="150"/>
      <c r="PS71" s="150"/>
      <c r="PT71" s="150"/>
      <c r="PU71" s="150"/>
      <c r="PV71" s="150"/>
      <c r="PW71" s="150"/>
      <c r="PX71" s="150"/>
      <c r="PY71" s="150"/>
      <c r="PZ71" s="150"/>
      <c r="QA71" s="150"/>
      <c r="QB71" s="150"/>
      <c r="QC71" s="150"/>
      <c r="QD71" s="150"/>
      <c r="QE71" s="150"/>
      <c r="QF71" s="150"/>
      <c r="QG71" s="150"/>
      <c r="QH71" s="150"/>
      <c r="QI71" s="150"/>
      <c r="QJ71" s="150"/>
      <c r="QK71" s="150"/>
      <c r="QL71" s="150"/>
      <c r="QM71" s="150"/>
      <c r="QN71" s="150"/>
      <c r="QO71" s="150"/>
      <c r="QP71" s="150"/>
      <c r="QQ71" s="150"/>
      <c r="QR71" s="150"/>
      <c r="QS71" s="150"/>
      <c r="QT71" s="150"/>
      <c r="QU71" s="150"/>
      <c r="QV71" s="150"/>
      <c r="QW71" s="150"/>
      <c r="QX71" s="150"/>
      <c r="QY71" s="150"/>
      <c r="QZ71" s="150"/>
      <c r="RA71" s="150"/>
      <c r="RB71" s="150"/>
      <c r="RC71" s="150"/>
      <c r="RD71" s="150"/>
      <c r="RE71" s="150"/>
      <c r="RF71" s="150"/>
      <c r="RG71" s="150"/>
      <c r="RH71" s="150"/>
      <c r="RI71" s="150"/>
      <c r="RJ71" s="150"/>
      <c r="RK71" s="150"/>
      <c r="RL71" s="150"/>
      <c r="RM71" s="150"/>
      <c r="RN71" s="150"/>
      <c r="RO71" s="150"/>
      <c r="RP71" s="150"/>
      <c r="RQ71" s="150"/>
      <c r="RR71" s="150"/>
      <c r="RS71" s="150"/>
      <c r="RT71" s="150"/>
      <c r="RU71" s="150"/>
      <c r="RV71" s="150"/>
      <c r="RW71" s="150"/>
      <c r="RX71" s="150"/>
      <c r="RY71" s="150"/>
      <c r="RZ71" s="150"/>
      <c r="SA71" s="150"/>
      <c r="SB71" s="150"/>
      <c r="SC71" s="150"/>
      <c r="SD71" s="150"/>
      <c r="SE71" s="150"/>
      <c r="SF71" s="150"/>
      <c r="SG71" s="150"/>
      <c r="SH71" s="150"/>
      <c r="SI71" s="150"/>
      <c r="SJ71" s="150"/>
      <c r="SK71" s="150"/>
      <c r="SL71" s="150"/>
      <c r="SM71" s="150"/>
      <c r="SN71" s="150"/>
      <c r="SO71" s="150"/>
      <c r="SP71" s="150"/>
      <c r="SQ71" s="150"/>
      <c r="SR71" s="150"/>
      <c r="SS71" s="150"/>
      <c r="ST71" s="150"/>
      <c r="SU71" s="150"/>
      <c r="SV71" s="150"/>
      <c r="SW71" s="150"/>
      <c r="SX71" s="150"/>
      <c r="SY71" s="150"/>
      <c r="SZ71" s="150"/>
      <c r="TA71" s="150"/>
      <c r="TB71" s="150"/>
      <c r="TC71" s="150"/>
      <c r="TD71" s="150"/>
      <c r="TE71" s="150"/>
      <c r="TF71" s="150"/>
      <c r="TG71" s="150"/>
      <c r="TH71" s="150"/>
      <c r="TI71" s="150"/>
      <c r="TJ71" s="150"/>
      <c r="TK71" s="150"/>
      <c r="TL71" s="150"/>
      <c r="TM71" s="150"/>
      <c r="TN71" s="150"/>
      <c r="TO71" s="150"/>
      <c r="TP71" s="150"/>
      <c r="TQ71" s="150"/>
      <c r="TR71" s="150"/>
      <c r="TS71" s="150"/>
      <c r="TT71" s="150"/>
      <c r="TU71" s="150"/>
      <c r="TV71" s="150"/>
      <c r="TW71" s="150"/>
      <c r="TX71" s="150"/>
      <c r="TY71" s="150"/>
      <c r="TZ71" s="150"/>
      <c r="UA71" s="150"/>
      <c r="UB71" s="150"/>
      <c r="UC71" s="150"/>
      <c r="UD71" s="150"/>
      <c r="UE71" s="150"/>
      <c r="UF71" s="150"/>
      <c r="UG71" s="150"/>
      <c r="UH71" s="150"/>
      <c r="UI71" s="150"/>
      <c r="UJ71" s="150"/>
      <c r="UK71" s="150"/>
      <c r="UL71" s="150"/>
      <c r="UM71" s="150"/>
      <c r="UN71" s="150"/>
      <c r="UO71" s="150"/>
      <c r="UP71" s="150"/>
      <c r="UQ71" s="150"/>
      <c r="UR71" s="150"/>
      <c r="US71" s="150"/>
      <c r="UT71" s="150"/>
      <c r="UU71" s="150"/>
      <c r="UV71" s="150"/>
      <c r="UW71" s="150"/>
      <c r="UX71" s="150"/>
      <c r="UY71" s="150"/>
      <c r="UZ71" s="150"/>
      <c r="VA71" s="150"/>
      <c r="VB71" s="150"/>
      <c r="VC71" s="150"/>
      <c r="VD71" s="150"/>
      <c r="VE71" s="150"/>
      <c r="VF71" s="150"/>
      <c r="VG71" s="150"/>
      <c r="VH71" s="150"/>
      <c r="VI71" s="150"/>
      <c r="VJ71" s="150"/>
      <c r="VK71" s="150"/>
      <c r="VL71" s="150"/>
      <c r="VM71" s="150"/>
    </row>
    <row r="72" spans="1:585">
      <c r="C72" s="150">
        <v>33653589</v>
      </c>
      <c r="D72" s="150">
        <v>1438740</v>
      </c>
      <c r="E72" s="150">
        <v>79542</v>
      </c>
    </row>
    <row r="73" spans="1:585">
      <c r="F73" s="176"/>
      <c r="AD73" s="150">
        <f>SUM(S71:AD71)</f>
        <v>220793</v>
      </c>
    </row>
    <row r="74" spans="1:585">
      <c r="C74" s="150">
        <f>+C71-C72</f>
        <v>-15246629</v>
      </c>
      <c r="D74" s="150">
        <f>+D71-D72</f>
        <v>-1438740</v>
      </c>
      <c r="E74" s="150">
        <f>+E71-E72</f>
        <v>-31099</v>
      </c>
    </row>
  </sheetData>
  <sortState xmlns:xlrd2="http://schemas.microsoft.com/office/spreadsheetml/2017/richdata2" ref="AV10:BE21">
    <sortCondition ref="AV21"/>
  </sortState>
  <mergeCells count="52">
    <mergeCell ref="A4:B5"/>
    <mergeCell ref="A65:A66"/>
    <mergeCell ref="A67:A68"/>
    <mergeCell ref="A69:A70"/>
    <mergeCell ref="B6:B8"/>
    <mergeCell ref="C6:C7"/>
    <mergeCell ref="A55:A56"/>
    <mergeCell ref="A57:A58"/>
    <mergeCell ref="A59:A60"/>
    <mergeCell ref="A61:A62"/>
    <mergeCell ref="A63:A64"/>
    <mergeCell ref="A45:A46"/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25:A26"/>
    <mergeCell ref="A27:A28"/>
    <mergeCell ref="A29:A30"/>
    <mergeCell ref="A31:A32"/>
    <mergeCell ref="A33:A34"/>
    <mergeCell ref="A15:A16"/>
    <mergeCell ref="A17:A18"/>
    <mergeCell ref="A19:A20"/>
    <mergeCell ref="A21:A22"/>
    <mergeCell ref="A23:A24"/>
    <mergeCell ref="BJ5:BM5"/>
    <mergeCell ref="A6:A8"/>
    <mergeCell ref="A9:A10"/>
    <mergeCell ref="A11:A12"/>
    <mergeCell ref="A13:A14"/>
    <mergeCell ref="D6:D7"/>
    <mergeCell ref="E6:E7"/>
    <mergeCell ref="R6:R7"/>
    <mergeCell ref="AF6:AF7"/>
    <mergeCell ref="AT6:AT7"/>
    <mergeCell ref="BH6:BH7"/>
    <mergeCell ref="BI6:BI7"/>
    <mergeCell ref="BJ6:BJ7"/>
    <mergeCell ref="BK6:BK7"/>
    <mergeCell ref="BL6:BL7"/>
    <mergeCell ref="BM6:BM7"/>
    <mergeCell ref="C5:E5"/>
    <mergeCell ref="F5:R5"/>
    <mergeCell ref="S5:AF5"/>
    <mergeCell ref="AG5:AT5"/>
    <mergeCell ref="AU5:BH5"/>
  </mergeCells>
  <phoneticPr fontId="56" type="noConversion"/>
  <conditionalFormatting sqref="B14:D70">
    <cfRule type="expression" dxfId="19" priority="356">
      <formula>AND((HOUR(NOW())&gt;14),($A14=TODAY()))</formula>
    </cfRule>
    <cfRule type="expression" dxfId="18" priority="358">
      <formula>AND((HOUR(NOW())&lt;=14),($A14=TODAY()-1))</formula>
    </cfRule>
  </conditionalFormatting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D67"/>
  <sheetViews>
    <sheetView workbookViewId="0">
      <pane xSplit="2" ySplit="3" topLeftCell="C4" activePane="bottomRight" state="frozen"/>
      <selection pane="topRight"/>
      <selection pane="bottomLeft"/>
      <selection pane="bottomRight" activeCell="R107" sqref="R107"/>
    </sheetView>
  </sheetViews>
  <sheetFormatPr defaultColWidth="9" defaultRowHeight="14.15" outlineLevelCol="1"/>
  <cols>
    <col min="1" max="1" width="8.84375" style="110" customWidth="1"/>
    <col min="2" max="2" width="10.765625" style="110" customWidth="1"/>
    <col min="3" max="3" width="9.15234375" style="110" customWidth="1"/>
    <col min="4" max="15" width="8.765625" style="110" hidden="1" customWidth="1" outlineLevel="1"/>
    <col min="16" max="16" width="12.23046875" style="110" customWidth="1" collapsed="1"/>
    <col min="17" max="17" width="8.4609375" style="110" customWidth="1"/>
    <col min="18" max="18" width="8.15234375" style="110" customWidth="1"/>
    <col min="19" max="20" width="7.23046875" style="110" customWidth="1"/>
    <col min="21" max="21" width="9.53515625" style="110" customWidth="1"/>
    <col min="22" max="24" width="9.84375" style="110" customWidth="1"/>
    <col min="25" max="25" width="8.23046875" style="110" customWidth="1"/>
    <col min="26" max="26" width="7.23046875" style="110" customWidth="1"/>
    <col min="27" max="28" width="9.53515625" style="110"/>
    <col min="29" max="30" width="8.765625" style="110"/>
  </cols>
  <sheetData>
    <row r="1" spans="1:30">
      <c r="B1" s="110" t="s">
        <v>227</v>
      </c>
      <c r="C1" s="110">
        <v>7078978</v>
      </c>
      <c r="W1" s="110">
        <v>8760266</v>
      </c>
    </row>
    <row r="2" spans="1:30">
      <c r="A2" s="143"/>
      <c r="B2" s="143"/>
      <c r="C2" s="143"/>
      <c r="D2" s="466" t="s">
        <v>55</v>
      </c>
      <c r="E2" s="466"/>
      <c r="F2" s="466"/>
      <c r="G2" s="466"/>
      <c r="H2" s="466"/>
      <c r="I2" s="466"/>
      <c r="J2" s="466"/>
      <c r="K2" s="466"/>
      <c r="L2" s="466"/>
      <c r="M2" s="466"/>
      <c r="N2" s="466"/>
      <c r="O2" s="466"/>
      <c r="P2" s="466"/>
      <c r="Q2" s="469" t="s">
        <v>228</v>
      </c>
      <c r="R2" s="466" t="s">
        <v>6</v>
      </c>
      <c r="S2" s="466" t="s">
        <v>166</v>
      </c>
      <c r="T2" s="466" t="s">
        <v>56</v>
      </c>
      <c r="U2" s="466" t="s">
        <v>229</v>
      </c>
      <c r="V2" s="466" t="s">
        <v>230</v>
      </c>
      <c r="W2" s="466" t="s">
        <v>231</v>
      </c>
      <c r="X2" s="466"/>
      <c r="Y2" s="466"/>
      <c r="Z2" s="469" t="s">
        <v>232</v>
      </c>
      <c r="AA2" s="466" t="s">
        <v>205</v>
      </c>
      <c r="AB2" s="466" t="s">
        <v>233</v>
      </c>
      <c r="AC2" s="471"/>
      <c r="AD2" s="471"/>
    </row>
    <row r="3" spans="1:30">
      <c r="A3" s="144" t="s">
        <v>9</v>
      </c>
      <c r="B3" s="144" t="s">
        <v>153</v>
      </c>
      <c r="C3" s="144" t="s">
        <v>206</v>
      </c>
      <c r="D3" s="144" t="s">
        <v>95</v>
      </c>
      <c r="E3" s="144" t="s">
        <v>96</v>
      </c>
      <c r="F3" s="144" t="s">
        <v>97</v>
      </c>
      <c r="G3" s="144" t="s">
        <v>222</v>
      </c>
      <c r="H3" s="144" t="s">
        <v>223</v>
      </c>
      <c r="I3" s="144" t="s">
        <v>100</v>
      </c>
      <c r="J3" s="144" t="s">
        <v>101</v>
      </c>
      <c r="K3" s="144" t="s">
        <v>224</v>
      </c>
      <c r="L3" s="144" t="s">
        <v>103</v>
      </c>
      <c r="M3" s="144" t="s">
        <v>104</v>
      </c>
      <c r="N3" s="144" t="s">
        <v>105</v>
      </c>
      <c r="O3" s="144" t="s">
        <v>225</v>
      </c>
      <c r="P3" s="144" t="s">
        <v>8</v>
      </c>
      <c r="Q3" s="470"/>
      <c r="R3" s="466"/>
      <c r="S3" s="466"/>
      <c r="T3" s="466"/>
      <c r="U3" s="466"/>
      <c r="V3" s="466"/>
      <c r="W3" s="144" t="s">
        <v>150</v>
      </c>
      <c r="X3" s="144" t="s">
        <v>234</v>
      </c>
      <c r="Y3" s="144" t="s">
        <v>8</v>
      </c>
      <c r="Z3" s="470"/>
      <c r="AA3" s="466"/>
      <c r="AB3" s="466"/>
      <c r="AC3" s="472"/>
      <c r="AD3" s="472"/>
    </row>
    <row r="4" spans="1:30" s="142" customFormat="1">
      <c r="A4" s="467" t="s">
        <v>235</v>
      </c>
      <c r="B4" s="467"/>
      <c r="C4" s="145">
        <v>921600</v>
      </c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>
        <v>6749564</v>
      </c>
      <c r="Q4" s="145">
        <v>0</v>
      </c>
      <c r="R4" s="145">
        <v>4024</v>
      </c>
      <c r="S4" s="145">
        <v>19807</v>
      </c>
      <c r="T4" s="145"/>
      <c r="U4" s="145">
        <v>1227183</v>
      </c>
      <c r="V4" s="143">
        <f>+C1+C4-P4-R4-S4-U4-Q4</f>
        <v>0</v>
      </c>
      <c r="W4" s="145">
        <v>8041356</v>
      </c>
      <c r="X4" s="145">
        <v>2093</v>
      </c>
      <c r="Y4" s="143">
        <f>SUM(W4:X4)</f>
        <v>8043449</v>
      </c>
      <c r="Z4" s="145"/>
      <c r="AA4" s="146">
        <v>1944000</v>
      </c>
      <c r="AB4" s="147">
        <f>+W1+U4-Y4-AA4</f>
        <v>0</v>
      </c>
      <c r="AC4" s="148"/>
      <c r="AD4" s="148"/>
    </row>
    <row r="5" spans="1:30">
      <c r="A5" s="468" t="s">
        <v>236</v>
      </c>
      <c r="B5" s="145" t="s">
        <v>118</v>
      </c>
      <c r="C5" s="145">
        <f>+工序盘点数据!C9</f>
        <v>1985360</v>
      </c>
      <c r="D5" s="143">
        <f>+工序盘点数据!F9</f>
        <v>5783206</v>
      </c>
      <c r="E5" s="143">
        <f>+工序盘点数据!G9</f>
        <v>306560</v>
      </c>
      <c r="F5" s="143">
        <f>+工序盘点数据!H9</f>
        <v>52463</v>
      </c>
      <c r="G5" s="143">
        <f>+工序盘点数据!I9</f>
        <v>391920</v>
      </c>
      <c r="H5" s="143">
        <f>+工序盘点数据!J9</f>
        <v>169437</v>
      </c>
      <c r="I5" s="143">
        <f>+工序盘点数据!K9</f>
        <v>251516</v>
      </c>
      <c r="J5" s="143">
        <f>+工序盘点数据!L9</f>
        <v>285240</v>
      </c>
      <c r="K5" s="143">
        <f>+工序盘点数据!M9</f>
        <v>100201</v>
      </c>
      <c r="L5" s="143">
        <f>+工序盘点数据!N9</f>
        <v>166380</v>
      </c>
      <c r="M5" s="143">
        <f>+工序盘点数据!O9</f>
        <v>141856</v>
      </c>
      <c r="N5" s="143">
        <f>+工序盘点数据!P9</f>
        <v>146086</v>
      </c>
      <c r="O5" s="143">
        <f>+工序盘点数据!Q9</f>
        <v>134273</v>
      </c>
      <c r="P5" s="143">
        <f t="shared" ref="P5:P20" si="0">SUM(D5:O5)</f>
        <v>7929138</v>
      </c>
      <c r="Q5" s="143">
        <f>+工序盘点数据!D9</f>
        <v>0</v>
      </c>
      <c r="R5" s="143">
        <f>+工序盘点数据!E9</f>
        <v>2078</v>
      </c>
      <c r="S5" s="143">
        <f>SUM(工序盘点数据!S9:AD9)</f>
        <v>9532</v>
      </c>
      <c r="T5" s="143">
        <f>+工序盘点数据!BH9</f>
        <v>20849</v>
      </c>
      <c r="U5" s="143">
        <f>+工序盘点数据!AR9</f>
        <v>794176</v>
      </c>
      <c r="V5" s="143">
        <f t="shared" ref="V5:V14" si="1">+P4+C5-P5-R5-S5-U5-Q5</f>
        <v>0</v>
      </c>
      <c r="W5" s="143">
        <f>+成测数据!C9</f>
        <v>7439246</v>
      </c>
      <c r="X5" s="143">
        <f>+工序盘点数据!AE9</f>
        <v>1286</v>
      </c>
      <c r="Y5" s="143">
        <f t="shared" ref="Y5:Y34" si="2">SUM(W5:X5)</f>
        <v>7440532</v>
      </c>
      <c r="Z5" s="143">
        <f t="shared" ref="Z5:Z35" si="3">+X5+S5</f>
        <v>10818</v>
      </c>
      <c r="AA5" s="143">
        <f>+成测数据!AX9</f>
        <v>1395000</v>
      </c>
      <c r="AB5" s="147">
        <f>+$W$1+SUM($U$4:U5)-SUM($X$4:X5)-W5-SUM($AA$4:$AA$5)</f>
        <v>0</v>
      </c>
      <c r="AD5" s="148"/>
    </row>
    <row r="6" spans="1:30">
      <c r="A6" s="468"/>
      <c r="B6" s="145" t="s">
        <v>119</v>
      </c>
      <c r="C6" s="145">
        <f>+工序盘点数据!C10</f>
        <v>0</v>
      </c>
      <c r="D6" s="143">
        <f>+工序盘点数据!F10</f>
        <v>4960961</v>
      </c>
      <c r="E6" s="143">
        <f>+工序盘点数据!G10</f>
        <v>290880</v>
      </c>
      <c r="F6" s="143">
        <f>+工序盘点数据!H10</f>
        <v>56942</v>
      </c>
      <c r="G6" s="143">
        <f>+工序盘点数据!I10</f>
        <v>398280</v>
      </c>
      <c r="H6" s="143">
        <f>+工序盘点数据!J10</f>
        <v>174169</v>
      </c>
      <c r="I6" s="143">
        <f>+工序盘点数据!K10</f>
        <v>259440</v>
      </c>
      <c r="J6" s="143">
        <f>+工序盘点数据!L10</f>
        <v>292200</v>
      </c>
      <c r="K6" s="143">
        <f>+工序盘点数据!M10</f>
        <v>94759</v>
      </c>
      <c r="L6" s="143">
        <f>+工序盘点数据!N10</f>
        <v>159890</v>
      </c>
      <c r="M6" s="143">
        <f>+工序盘点数据!O10</f>
        <v>156109</v>
      </c>
      <c r="N6" s="143">
        <f>+工序盘点数据!P10</f>
        <v>154533</v>
      </c>
      <c r="O6" s="143">
        <f>+工序盘点数据!Q10</f>
        <v>66763</v>
      </c>
      <c r="P6" s="143">
        <f t="shared" si="0"/>
        <v>7064926</v>
      </c>
      <c r="Q6" s="143">
        <f>+工序盘点数据!D10</f>
        <v>0</v>
      </c>
      <c r="R6" s="143">
        <f>+工序盘点数据!E10</f>
        <v>1911</v>
      </c>
      <c r="S6" s="143">
        <f>SUM(工序盘点数据!S10:AD10)</f>
        <v>9659</v>
      </c>
      <c r="T6" s="143">
        <f>+工序盘点数据!BH10</f>
        <v>14769</v>
      </c>
      <c r="U6" s="143">
        <f>+工序盘点数据!AR10</f>
        <v>852642</v>
      </c>
      <c r="V6" s="143">
        <f t="shared" si="1"/>
        <v>0</v>
      </c>
      <c r="W6" s="143">
        <f>+成测数据!C10</f>
        <v>8290306</v>
      </c>
      <c r="X6" s="143">
        <f>+工序盘点数据!AE10</f>
        <v>1582</v>
      </c>
      <c r="Y6" s="143">
        <f t="shared" si="2"/>
        <v>8291888</v>
      </c>
      <c r="Z6" s="143">
        <f t="shared" si="3"/>
        <v>11241</v>
      </c>
      <c r="AA6" s="143">
        <f>+成测数据!AX10</f>
        <v>0</v>
      </c>
      <c r="AB6" s="147">
        <f>+$W$1+SUM($U$4:U6)-SUM($X$4:X6)-W6-SUM($AA$4:$AA$5)</f>
        <v>0</v>
      </c>
      <c r="AD6" s="148"/>
    </row>
    <row r="7" spans="1:30">
      <c r="A7" s="468" t="s">
        <v>170</v>
      </c>
      <c r="B7" s="145" t="s">
        <v>118</v>
      </c>
      <c r="C7" s="145">
        <f>+工序盘点数据!C11</f>
        <v>1861520</v>
      </c>
      <c r="D7" s="143">
        <f>+工序盘点数据!F11</f>
        <v>6027701</v>
      </c>
      <c r="E7" s="143">
        <f>+工序盘点数据!G11</f>
        <v>285600</v>
      </c>
      <c r="F7" s="143">
        <f>+工序盘点数据!H11</f>
        <v>61204</v>
      </c>
      <c r="G7" s="143">
        <f>+工序盘点数据!I11</f>
        <v>384620</v>
      </c>
      <c r="H7" s="143">
        <f>+工序盘点数据!J11</f>
        <v>109236</v>
      </c>
      <c r="I7" s="143">
        <f>+工序盘点数据!K11</f>
        <v>280440</v>
      </c>
      <c r="J7" s="143">
        <f>+工序盘点数据!L11</f>
        <v>284280</v>
      </c>
      <c r="K7" s="143">
        <f>+工序盘点数据!M11</f>
        <v>84751</v>
      </c>
      <c r="L7" s="143">
        <f>+工序盘点数据!N11</f>
        <v>160950</v>
      </c>
      <c r="M7" s="143">
        <f>+工序盘点数据!O11</f>
        <v>149989</v>
      </c>
      <c r="N7" s="143">
        <f>+工序盘点数据!P11</f>
        <v>156838</v>
      </c>
      <c r="O7" s="143">
        <f>+工序盘点数据!Q11</f>
        <v>82226</v>
      </c>
      <c r="P7" s="143">
        <f t="shared" si="0"/>
        <v>8067835</v>
      </c>
      <c r="Q7" s="143">
        <f>+工序盘点数据!D11</f>
        <v>0</v>
      </c>
      <c r="R7" s="143">
        <f>+工序盘点数据!E11</f>
        <v>1987</v>
      </c>
      <c r="S7" s="143">
        <f>SUM(工序盘点数据!S11:AD11)</f>
        <v>9631</v>
      </c>
      <c r="T7" s="143">
        <f>+工序盘点数据!BH11</f>
        <v>20206</v>
      </c>
      <c r="U7" s="143">
        <f>+工序盘点数据!AR11</f>
        <v>846993</v>
      </c>
      <c r="V7" s="143">
        <f t="shared" si="1"/>
        <v>0</v>
      </c>
      <c r="W7" s="143">
        <f>+成测数据!C11</f>
        <v>7494219</v>
      </c>
      <c r="X7" s="143">
        <f>+工序盘点数据!AE11</f>
        <v>1480</v>
      </c>
      <c r="Y7" s="143">
        <f t="shared" si="2"/>
        <v>7495699</v>
      </c>
      <c r="Z7" s="143">
        <f t="shared" si="3"/>
        <v>11111</v>
      </c>
      <c r="AA7" s="143">
        <f>+成测数据!AX11</f>
        <v>1641600</v>
      </c>
      <c r="AB7" s="147">
        <f>+$W$1+SUM($U$4:U7)-SUM($X$4:X7)-W7-SUM($AA$4:$AA$7)</f>
        <v>0</v>
      </c>
      <c r="AD7" s="148"/>
    </row>
    <row r="8" spans="1:30">
      <c r="A8" s="468"/>
      <c r="B8" s="145" t="s">
        <v>119</v>
      </c>
      <c r="C8" s="145">
        <f>+工序盘点数据!C12</f>
        <v>0</v>
      </c>
      <c r="D8" s="143">
        <f>+工序盘点数据!F12</f>
        <v>5139061</v>
      </c>
      <c r="E8" s="143">
        <f>+工序盘点数据!G12</f>
        <v>302400</v>
      </c>
      <c r="F8" s="143">
        <f>+工序盘点数据!H12</f>
        <v>49156</v>
      </c>
      <c r="G8" s="143">
        <f>+工序盘点数据!I12</f>
        <v>396840</v>
      </c>
      <c r="H8" s="143">
        <f>+工序盘点数据!J12</f>
        <v>140234</v>
      </c>
      <c r="I8" s="143">
        <f>+工序盘点数据!K12</f>
        <v>270240</v>
      </c>
      <c r="J8" s="143">
        <f>+工序盘点数据!L12</f>
        <v>284640</v>
      </c>
      <c r="K8" s="143">
        <f>+工序盘点数据!M12</f>
        <v>100943</v>
      </c>
      <c r="L8" s="143">
        <f>+工序盘点数据!N12</f>
        <v>152717</v>
      </c>
      <c r="M8" s="143">
        <f>+工序盘点数据!O12</f>
        <v>135964</v>
      </c>
      <c r="N8" s="143">
        <f>+工序盘点数据!P12</f>
        <v>139865</v>
      </c>
      <c r="O8" s="143">
        <f>+工序盘点数据!Q12</f>
        <v>80486</v>
      </c>
      <c r="P8" s="143">
        <f t="shared" si="0"/>
        <v>7192546</v>
      </c>
      <c r="Q8" s="143">
        <f>+工序盘点数据!D12</f>
        <v>0</v>
      </c>
      <c r="R8" s="143">
        <f>+工序盘点数据!E12</f>
        <v>2090</v>
      </c>
      <c r="S8" s="143">
        <f>SUM(工序盘点数据!S12:AD12)</f>
        <v>10898</v>
      </c>
      <c r="T8" s="143">
        <f>+工序盘点数据!BH12</f>
        <v>17743</v>
      </c>
      <c r="U8" s="143">
        <f>+工序盘点数据!AR12</f>
        <v>862301</v>
      </c>
      <c r="V8" s="143">
        <f t="shared" si="1"/>
        <v>0</v>
      </c>
      <c r="W8" s="143">
        <f>+成测数据!C12</f>
        <v>8354757</v>
      </c>
      <c r="X8" s="143">
        <f>+工序盘点数据!AE12</f>
        <v>1763</v>
      </c>
      <c r="Y8" s="143">
        <f t="shared" si="2"/>
        <v>8356520</v>
      </c>
      <c r="Z8" s="143">
        <f t="shared" si="3"/>
        <v>12661</v>
      </c>
      <c r="AA8" s="143">
        <f>+成测数据!AX12</f>
        <v>0</v>
      </c>
      <c r="AB8" s="147">
        <f>+$W$1+SUM($U$4:U8)-SUM($X$4:X8)-W8-SUM($AA$4:$AA$7)</f>
        <v>0</v>
      </c>
      <c r="AD8" s="148"/>
    </row>
    <row r="9" spans="1:30">
      <c r="A9" s="468" t="s">
        <v>171</v>
      </c>
      <c r="B9" s="145" t="s">
        <v>118</v>
      </c>
      <c r="C9" s="145">
        <f>+工序盘点数据!C13</f>
        <v>1623120</v>
      </c>
      <c r="D9" s="143">
        <f>+工序盘点数据!F13</f>
        <v>6102765</v>
      </c>
      <c r="E9" s="143">
        <f>+工序盘点数据!G13</f>
        <v>304680</v>
      </c>
      <c r="F9" s="143">
        <f>+工序盘点数据!H13</f>
        <v>69401</v>
      </c>
      <c r="G9" s="143">
        <f>+工序盘点数据!I13</f>
        <v>317520</v>
      </c>
      <c r="H9" s="143">
        <f>+工序盘点数据!J13</f>
        <v>64454</v>
      </c>
      <c r="I9" s="143">
        <f>+工序盘点数据!K13</f>
        <v>244320</v>
      </c>
      <c r="J9" s="143">
        <f>+工序盘点数据!L13</f>
        <v>285720</v>
      </c>
      <c r="K9" s="143">
        <f>+工序盘点数据!M13</f>
        <v>81990</v>
      </c>
      <c r="L9" s="143">
        <f>+工序盘点数据!N13</f>
        <v>149600</v>
      </c>
      <c r="M9" s="143">
        <f>+工序盘点数据!O13</f>
        <v>141326</v>
      </c>
      <c r="N9" s="143">
        <f>+工序盘点数据!P13</f>
        <v>147194</v>
      </c>
      <c r="O9" s="143">
        <f>+工序盘点数据!Q13</f>
        <v>56529</v>
      </c>
      <c r="P9" s="143">
        <f t="shared" si="0"/>
        <v>7965499</v>
      </c>
      <c r="Q9" s="143">
        <f>+工序盘点数据!D13</f>
        <v>0</v>
      </c>
      <c r="R9" s="143">
        <f>+工序盘点数据!E13</f>
        <v>2011</v>
      </c>
      <c r="S9" s="143">
        <f>SUM(工序盘点数据!S13:AD13)</f>
        <v>9721</v>
      </c>
      <c r="T9" s="143">
        <f>+工序盘点数据!BH13</f>
        <v>15994</v>
      </c>
      <c r="U9" s="143">
        <f>+工序盘点数据!AR13</f>
        <v>838435</v>
      </c>
      <c r="V9" s="143">
        <f t="shared" si="1"/>
        <v>0</v>
      </c>
      <c r="W9" s="143">
        <f>+成测数据!C13</f>
        <v>7420200</v>
      </c>
      <c r="X9" s="143">
        <f>+工序盘点数据!AE13</f>
        <v>1192</v>
      </c>
      <c r="Y9" s="143">
        <f t="shared" si="2"/>
        <v>7421392</v>
      </c>
      <c r="Z9" s="143">
        <f t="shared" si="3"/>
        <v>10913</v>
      </c>
      <c r="AA9" s="143">
        <f>+成测数据!AX13</f>
        <v>1771800</v>
      </c>
      <c r="AB9" s="147">
        <f>+$W$1+SUM($U$4:U9)-SUM($X$4:X9)-W9-SUM($AA$4:$AA$9)</f>
        <v>0</v>
      </c>
      <c r="AD9" s="148"/>
    </row>
    <row r="10" spans="1:30">
      <c r="A10" s="468"/>
      <c r="B10" s="145" t="s">
        <v>119</v>
      </c>
      <c r="C10" s="145">
        <f>+工序盘点数据!C14</f>
        <v>0</v>
      </c>
      <c r="D10" s="143">
        <f>+工序盘点数据!F14</f>
        <v>5343700</v>
      </c>
      <c r="E10" s="143">
        <f>+工序盘点数据!G14</f>
        <v>301200</v>
      </c>
      <c r="F10" s="143">
        <f>+工序盘点数据!H14</f>
        <v>60304</v>
      </c>
      <c r="G10" s="143">
        <f>+工序盘点数据!I14</f>
        <v>405960</v>
      </c>
      <c r="H10" s="143">
        <f>+工序盘点数据!J14</f>
        <v>124476</v>
      </c>
      <c r="I10" s="143">
        <f>+工序盘点数据!K14</f>
        <v>260400</v>
      </c>
      <c r="J10" s="143">
        <f>+工序盘点数据!L14</f>
        <v>244920</v>
      </c>
      <c r="K10" s="143">
        <f>+工序盘点数据!M14</f>
        <v>48484</v>
      </c>
      <c r="L10" s="143">
        <f>+工序盘点数据!N14</f>
        <v>64495</v>
      </c>
      <c r="M10" s="143">
        <f>+工序盘点数据!O14</f>
        <v>121378</v>
      </c>
      <c r="N10" s="143">
        <f>+工序盘点数据!P14</f>
        <v>132086</v>
      </c>
      <c r="O10" s="143">
        <f>+工序盘点数据!Q14</f>
        <v>51201</v>
      </c>
      <c r="P10" s="143">
        <f t="shared" si="0"/>
        <v>7158604</v>
      </c>
      <c r="Q10" s="143">
        <f>+工序盘点数据!D14</f>
        <v>0</v>
      </c>
      <c r="R10" s="143">
        <f>+工序盘点数据!E14</f>
        <v>1982</v>
      </c>
      <c r="S10" s="143">
        <f>SUM(工序盘点数据!S14:AD14)</f>
        <v>9800</v>
      </c>
      <c r="T10" s="143">
        <f>+工序盘点数据!BH14</f>
        <v>20238</v>
      </c>
      <c r="U10" s="143">
        <f>+工序盘点数据!AR14</f>
        <v>795113</v>
      </c>
      <c r="V10" s="143">
        <f t="shared" si="1"/>
        <v>0</v>
      </c>
      <c r="W10" s="143">
        <f>+成测数据!C14</f>
        <v>8213750</v>
      </c>
      <c r="X10" s="143">
        <f>+工序盘点数据!AE14</f>
        <v>1563</v>
      </c>
      <c r="Y10" s="143">
        <f t="shared" si="2"/>
        <v>8215313</v>
      </c>
      <c r="Z10" s="143">
        <f t="shared" si="3"/>
        <v>11363</v>
      </c>
      <c r="AA10" s="143">
        <f>+成测数据!AX14</f>
        <v>0</v>
      </c>
      <c r="AB10" s="147">
        <f>+$W$1+SUM($U$4:U10)-SUM($X$4:X10)-W10-SUM($AA$4:$AA$10)</f>
        <v>0</v>
      </c>
    </row>
    <row r="11" spans="1:30">
      <c r="A11" s="468" t="s">
        <v>172</v>
      </c>
      <c r="B11" s="145" t="s">
        <v>118</v>
      </c>
      <c r="C11" s="145">
        <f>+工序盘点数据!C15</f>
        <v>1541120</v>
      </c>
      <c r="D11" s="143">
        <f>+工序盘点数据!F15</f>
        <v>6082131</v>
      </c>
      <c r="E11" s="143">
        <f>+工序盘点数据!G15</f>
        <v>299160</v>
      </c>
      <c r="F11" s="143">
        <f>+工序盘点数据!H15</f>
        <v>46056</v>
      </c>
      <c r="G11" s="143">
        <f>+工序盘点数据!I15</f>
        <v>449640</v>
      </c>
      <c r="H11" s="143">
        <f>+工序盘点数据!J15</f>
        <v>144225</v>
      </c>
      <c r="I11" s="143">
        <f>+工序盘点数据!K15</f>
        <v>235560</v>
      </c>
      <c r="J11" s="143">
        <f>+工序盘点数据!L15</f>
        <v>295920</v>
      </c>
      <c r="K11" s="143">
        <f>+工序盘点数据!M15</f>
        <v>86991</v>
      </c>
      <c r="L11" s="143">
        <f>+工序盘点数据!N15</f>
        <v>119255</v>
      </c>
      <c r="M11" s="143">
        <f>+工序盘点数据!O15</f>
        <v>137326</v>
      </c>
      <c r="N11" s="143">
        <f>+工序盘点数据!P15</f>
        <v>149615</v>
      </c>
      <c r="O11" s="143">
        <f>+工序盘点数据!Q15</f>
        <v>49985</v>
      </c>
      <c r="P11" s="143">
        <f t="shared" si="0"/>
        <v>8095864</v>
      </c>
      <c r="Q11" s="143">
        <f>+工序盘点数据!D15</f>
        <v>0</v>
      </c>
      <c r="R11" s="143">
        <f>+工序盘点数据!E15</f>
        <v>2374</v>
      </c>
      <c r="S11" s="143">
        <f>SUM(工序盘点数据!S15:AD15)</f>
        <v>7139</v>
      </c>
      <c r="T11" s="143">
        <f>+工序盘点数据!BH15</f>
        <v>15593</v>
      </c>
      <c r="U11" s="143">
        <f>+工序盘点数据!AR15</f>
        <v>594347</v>
      </c>
      <c r="V11" s="143">
        <f t="shared" si="1"/>
        <v>0</v>
      </c>
      <c r="W11" s="143">
        <f>+成测数据!C15</f>
        <v>7380812</v>
      </c>
      <c r="X11" s="143">
        <f>+工序盘点数据!AE15</f>
        <v>1685</v>
      </c>
      <c r="Y11" s="143">
        <f t="shared" si="2"/>
        <v>7382497</v>
      </c>
      <c r="Z11" s="143">
        <f t="shared" si="3"/>
        <v>8824</v>
      </c>
      <c r="AA11" s="143">
        <f>+成测数据!AX15</f>
        <v>1425600</v>
      </c>
      <c r="AB11" s="147">
        <f>+$W$1+SUM($U$4:U11)-SUM($X$4:X11)-W11-SUM($AA$4:$AA$11)</f>
        <v>0</v>
      </c>
      <c r="AD11" s="148"/>
    </row>
    <row r="12" spans="1:30">
      <c r="A12" s="468"/>
      <c r="B12" s="145" t="s">
        <v>119</v>
      </c>
      <c r="C12" s="145">
        <f>+工序盘点数据!C16</f>
        <v>0</v>
      </c>
      <c r="D12" s="143">
        <f>+工序盘点数据!F16</f>
        <v>5302710</v>
      </c>
      <c r="E12" s="143">
        <f>+工序盘点数据!G16</f>
        <v>318960</v>
      </c>
      <c r="F12" s="143">
        <f>+工序盘点数据!H16</f>
        <v>47358</v>
      </c>
      <c r="G12" s="143">
        <f>+工序盘点数据!I16</f>
        <v>465840</v>
      </c>
      <c r="H12" s="143">
        <f>+工序盘点数据!J16</f>
        <v>112455</v>
      </c>
      <c r="I12" s="143">
        <f>+工序盘点数据!K16</f>
        <v>244540</v>
      </c>
      <c r="J12" s="143">
        <f>+工序盘点数据!L16</f>
        <v>277000</v>
      </c>
      <c r="K12" s="143">
        <f>+工序盘点数据!M16</f>
        <v>106803</v>
      </c>
      <c r="L12" s="143">
        <f>+工序盘点数据!N16</f>
        <v>139565</v>
      </c>
      <c r="M12" s="143">
        <f>+工序盘点数据!O16</f>
        <v>149834</v>
      </c>
      <c r="N12" s="143">
        <f>+工序盘点数据!P16</f>
        <v>153875</v>
      </c>
      <c r="O12" s="143">
        <f>+工序盘点数据!Q16</f>
        <v>55772</v>
      </c>
      <c r="P12" s="143">
        <f t="shared" si="0"/>
        <v>7374712</v>
      </c>
      <c r="Q12" s="143">
        <f>+工序盘点数据!D16</f>
        <v>0</v>
      </c>
      <c r="R12" s="143">
        <f>+工序盘点数据!E16</f>
        <v>1944</v>
      </c>
      <c r="S12" s="143">
        <f>SUM(工序盘点数据!S16:AD16)</f>
        <v>9748</v>
      </c>
      <c r="T12" s="143">
        <f>+工序盘点数据!BH16</f>
        <v>15482</v>
      </c>
      <c r="U12" s="143">
        <f>+工序盘点数据!AR16</f>
        <v>709460</v>
      </c>
      <c r="V12" s="143">
        <f t="shared" si="1"/>
        <v>0</v>
      </c>
      <c r="W12" s="143">
        <f>+成测数据!C16</f>
        <v>8088350</v>
      </c>
      <c r="X12" s="143">
        <f>+工序盘点数据!AE16</f>
        <v>1922</v>
      </c>
      <c r="Y12" s="143">
        <f t="shared" si="2"/>
        <v>8090272</v>
      </c>
      <c r="Z12" s="143">
        <f t="shared" si="3"/>
        <v>11670</v>
      </c>
      <c r="AA12" s="143">
        <f>+成测数据!AX16</f>
        <v>0</v>
      </c>
      <c r="AB12" s="147">
        <f>+$W$1+SUM($U$4:U12)-SUM($X$4:X12)-W12-SUM($AA$4:$AA$12)</f>
        <v>0</v>
      </c>
    </row>
    <row r="13" spans="1:30">
      <c r="A13" s="468" t="s">
        <v>173</v>
      </c>
      <c r="B13" s="145" t="s">
        <v>118</v>
      </c>
      <c r="C13" s="145">
        <f>+工序盘点数据!C17</f>
        <v>1419120</v>
      </c>
      <c r="D13" s="143">
        <f>+工序盘点数据!F17</f>
        <v>5898071</v>
      </c>
      <c r="E13" s="143">
        <f>+工序盘点数据!G17</f>
        <v>332640</v>
      </c>
      <c r="F13" s="143">
        <f>+工序盘点数据!H17</f>
        <v>56867</v>
      </c>
      <c r="G13" s="143">
        <f>+工序盘点数据!I17</f>
        <v>420600</v>
      </c>
      <c r="H13" s="143">
        <f>+工序盘点数据!J17</f>
        <v>115871</v>
      </c>
      <c r="I13" s="143">
        <f>+工序盘点数据!K17</f>
        <v>265080</v>
      </c>
      <c r="J13" s="143">
        <f>+工序盘点数据!L17</f>
        <v>300714</v>
      </c>
      <c r="K13" s="143">
        <f>+工序盘点数据!M17</f>
        <v>84607</v>
      </c>
      <c r="L13" s="143">
        <f>+工序盘点数据!N17</f>
        <v>161627</v>
      </c>
      <c r="M13" s="143">
        <f>+工序盘点数据!O17</f>
        <v>149756</v>
      </c>
      <c r="N13" s="143">
        <f>+工序盘点数据!P17</f>
        <v>186775</v>
      </c>
      <c r="O13" s="143">
        <f>+工序盘点数据!Q17</f>
        <v>51188</v>
      </c>
      <c r="P13" s="143">
        <f t="shared" si="0"/>
        <v>8023796</v>
      </c>
      <c r="Q13" s="143">
        <f>+工序盘点数据!D17</f>
        <v>0</v>
      </c>
      <c r="R13" s="143">
        <f>+工序盘点数据!E17</f>
        <v>2121</v>
      </c>
      <c r="S13" s="143">
        <f>SUM(工序盘点数据!S17:AD17)</f>
        <v>9837</v>
      </c>
      <c r="T13" s="143">
        <f>+工序盘点数据!BH17</f>
        <v>15830</v>
      </c>
      <c r="U13" s="143">
        <f>+工序盘点数据!AR17</f>
        <v>758078</v>
      </c>
      <c r="V13" s="143">
        <f t="shared" si="1"/>
        <v>0</v>
      </c>
      <c r="W13" s="143">
        <f>+成测数据!C17</f>
        <v>7252075</v>
      </c>
      <c r="X13" s="143">
        <f>+工序盘点数据!AE17</f>
        <v>2676</v>
      </c>
      <c r="Y13" s="143">
        <f t="shared" si="2"/>
        <v>7254751</v>
      </c>
      <c r="Z13" s="143">
        <f t="shared" si="3"/>
        <v>12513</v>
      </c>
      <c r="AA13" s="143">
        <f>+成测数据!AX17</f>
        <v>1591677</v>
      </c>
      <c r="AB13" s="147">
        <f>+$W$1+SUM($U$4:U13)-SUM($X$4:X13)-W13-SUM($AA$4:$AA$13)</f>
        <v>0</v>
      </c>
      <c r="AD13" s="148"/>
    </row>
    <row r="14" spans="1:30">
      <c r="A14" s="468"/>
      <c r="B14" s="145" t="s">
        <v>119</v>
      </c>
      <c r="C14" s="145">
        <f>+工序盘点数据!C18</f>
        <v>0</v>
      </c>
      <c r="D14" s="143">
        <f>+工序盘点数据!F18</f>
        <v>4991165</v>
      </c>
      <c r="E14" s="143">
        <f>+工序盘点数据!G18</f>
        <v>331620</v>
      </c>
      <c r="F14" s="143">
        <f>+工序盘点数据!H18</f>
        <v>52202</v>
      </c>
      <c r="G14" s="143">
        <f>+工序盘点数据!I18</f>
        <v>419040</v>
      </c>
      <c r="H14" s="143">
        <f>+工序盘点数据!J18</f>
        <v>157282</v>
      </c>
      <c r="I14" s="143">
        <f>+工序盘点数据!K18</f>
        <v>254280</v>
      </c>
      <c r="J14" s="143">
        <f>+工序盘点数据!L18</f>
        <v>291787</v>
      </c>
      <c r="K14" s="143">
        <f>+工序盘点数据!M18</f>
        <v>114739</v>
      </c>
      <c r="L14" s="143">
        <f>+工序盘点数据!N18</f>
        <v>155685</v>
      </c>
      <c r="M14" s="143">
        <f>+工序盘点数据!O18</f>
        <v>173291</v>
      </c>
      <c r="N14" s="143">
        <f>+工序盘点数据!P18</f>
        <v>155884</v>
      </c>
      <c r="O14" s="143">
        <f>+工序盘点数据!Q18</f>
        <v>68786</v>
      </c>
      <c r="P14" s="143">
        <f t="shared" si="0"/>
        <v>7165761</v>
      </c>
      <c r="Q14" s="143">
        <f>+工序盘点数据!D18</f>
        <v>0</v>
      </c>
      <c r="R14" s="143">
        <f>+工序盘点数据!E18</f>
        <v>1988</v>
      </c>
      <c r="S14" s="143">
        <f>SUM(工序盘点数据!S18:AD18)</f>
        <v>12245</v>
      </c>
      <c r="T14" s="143">
        <f>+工序盘点数据!BH18</f>
        <v>18916</v>
      </c>
      <c r="U14" s="143">
        <f>+工序盘点数据!AR18</f>
        <v>843802</v>
      </c>
      <c r="V14" s="143">
        <f t="shared" si="1"/>
        <v>0</v>
      </c>
      <c r="W14" s="143">
        <f>+成测数据!C18</f>
        <v>8093919</v>
      </c>
      <c r="X14" s="143">
        <f>+工序盘点数据!AE18</f>
        <v>1958</v>
      </c>
      <c r="Y14" s="143">
        <f t="shared" si="2"/>
        <v>8095877</v>
      </c>
      <c r="Z14" s="143">
        <f t="shared" si="3"/>
        <v>14203</v>
      </c>
      <c r="AA14" s="143">
        <f>+成测数据!AX18</f>
        <v>0</v>
      </c>
      <c r="AB14" s="147">
        <f>+$W$1+SUM($U$4:U14)-SUM($X$4:X14)-W14-SUM($AA$4:$AA$14)</f>
        <v>0</v>
      </c>
      <c r="AD14" s="148"/>
    </row>
    <row r="15" spans="1:30">
      <c r="A15" s="468" t="s">
        <v>174</v>
      </c>
      <c r="B15" s="145" t="s">
        <v>118</v>
      </c>
      <c r="C15" s="145">
        <f>+工序盘点数据!C19</f>
        <v>1904080</v>
      </c>
      <c r="D15" s="143">
        <f>+工序盘点数据!F19</f>
        <v>5985588</v>
      </c>
      <c r="E15" s="143">
        <f>+工序盘点数据!G19</f>
        <v>368280</v>
      </c>
      <c r="F15" s="143">
        <f>+工序盘点数据!H19</f>
        <v>52145</v>
      </c>
      <c r="G15" s="143">
        <f>+工序盘点数据!I19</f>
        <v>423000</v>
      </c>
      <c r="H15" s="143">
        <f>+工序盘点数据!J19</f>
        <v>142459</v>
      </c>
      <c r="I15" s="143">
        <f>+工序盘点数据!K19</f>
        <v>271440</v>
      </c>
      <c r="J15" s="143">
        <f>+工序盘点数据!L19</f>
        <v>321427</v>
      </c>
      <c r="K15" s="143">
        <f>+工序盘点数据!M19</f>
        <v>84763</v>
      </c>
      <c r="L15" s="143">
        <f>+工序盘点数据!N19</f>
        <v>171278</v>
      </c>
      <c r="M15" s="143">
        <f>+工序盘点数据!O19</f>
        <v>173380</v>
      </c>
      <c r="N15" s="143">
        <f>+工序盘点数据!P19</f>
        <v>181715</v>
      </c>
      <c r="O15" s="143">
        <f>+工序盘点数据!Q19</f>
        <v>46780</v>
      </c>
      <c r="P15" s="143">
        <f t="shared" si="0"/>
        <v>8222255</v>
      </c>
      <c r="Q15" s="143">
        <f>+工序盘点数据!D19</f>
        <v>0</v>
      </c>
      <c r="R15" s="143">
        <f>+工序盘点数据!E19</f>
        <v>2171</v>
      </c>
      <c r="S15" s="143">
        <f>SUM(工序盘点数据!S19:AD19)</f>
        <v>9760</v>
      </c>
      <c r="T15" s="143">
        <f>+工序盘点数据!BH19</f>
        <v>14549</v>
      </c>
      <c r="U15" s="143">
        <f>+工序盘点数据!AR19</f>
        <v>835655</v>
      </c>
      <c r="V15" s="143">
        <f t="shared" ref="V15:V46" si="4">+P14+C15-P15-R15-S15-U15-Q15</f>
        <v>0</v>
      </c>
      <c r="W15" s="143">
        <f>+成测数据!C19</f>
        <v>7405874</v>
      </c>
      <c r="X15" s="143">
        <f>+工序盘点数据!AE19</f>
        <v>2700</v>
      </c>
      <c r="Y15" s="143">
        <f t="shared" si="2"/>
        <v>7408574</v>
      </c>
      <c r="Z15" s="143">
        <f t="shared" si="3"/>
        <v>12460</v>
      </c>
      <c r="AA15" s="143">
        <f>+成测数据!AX19</f>
        <v>1521000</v>
      </c>
      <c r="AB15" s="147">
        <f>+$W$1+SUM($U$4:U15)-SUM($X$4:X15)-W15-SUM($AA$4:$AA$15)</f>
        <v>0</v>
      </c>
      <c r="AD15" s="148"/>
    </row>
    <row r="16" spans="1:30">
      <c r="A16" s="468"/>
      <c r="B16" s="145" t="s">
        <v>119</v>
      </c>
      <c r="C16" s="145">
        <f>+工序盘点数据!C20</f>
        <v>0</v>
      </c>
      <c r="D16" s="143">
        <f>+工序盘点数据!F20</f>
        <v>5169903</v>
      </c>
      <c r="E16" s="143">
        <f>+工序盘点数据!G20</f>
        <v>334680</v>
      </c>
      <c r="F16" s="143">
        <f>+工序盘点数据!H20</f>
        <v>55353</v>
      </c>
      <c r="G16" s="143">
        <f>+工序盘点数据!I20</f>
        <v>413280</v>
      </c>
      <c r="H16" s="143">
        <f>+工序盘点数据!J20</f>
        <v>156211</v>
      </c>
      <c r="I16" s="143">
        <f>+工序盘点数据!K20</f>
        <v>256920</v>
      </c>
      <c r="J16" s="143">
        <f>+工序盘点数据!L20</f>
        <v>302280</v>
      </c>
      <c r="K16" s="143">
        <f>+工序盘点数据!M20</f>
        <v>106054</v>
      </c>
      <c r="L16" s="143">
        <f>+工序盘点数据!N20</f>
        <v>174040</v>
      </c>
      <c r="M16" s="143">
        <f>+工序盘点数据!O20</f>
        <v>175145</v>
      </c>
      <c r="N16" s="143">
        <f>+工序盘点数据!P20</f>
        <v>153001</v>
      </c>
      <c r="O16" s="143">
        <f>+工序盘点数据!Q20</f>
        <v>99837</v>
      </c>
      <c r="P16" s="143">
        <f t="shared" si="0"/>
        <v>7396704</v>
      </c>
      <c r="Q16" s="143">
        <f>+工序盘点数据!D20</f>
        <v>0</v>
      </c>
      <c r="R16" s="143">
        <f>+工序盘点数据!E20</f>
        <v>1977</v>
      </c>
      <c r="S16" s="143">
        <f>SUM(工序盘点数据!S20:AD20)</f>
        <v>10535</v>
      </c>
      <c r="T16" s="143">
        <f>+工序盘点数据!BH20</f>
        <v>19854</v>
      </c>
      <c r="U16" s="143">
        <f>+工序盘点数据!AR20</f>
        <v>813039</v>
      </c>
      <c r="V16" s="143">
        <f t="shared" si="4"/>
        <v>0</v>
      </c>
      <c r="W16" s="143">
        <f>+成测数据!C20</f>
        <v>8215855</v>
      </c>
      <c r="X16" s="143">
        <f>+工序盘点数据!AE20</f>
        <v>3058</v>
      </c>
      <c r="Y16" s="143">
        <f t="shared" si="2"/>
        <v>8218913</v>
      </c>
      <c r="Z16" s="143">
        <f t="shared" si="3"/>
        <v>13593</v>
      </c>
      <c r="AA16" s="143">
        <f>+成测数据!AX20</f>
        <v>0</v>
      </c>
      <c r="AB16" s="147">
        <f>+$W$1+SUM($U$4:U16)-SUM($X$4:X16)-W16-SUM($AA$4:$AA$16)</f>
        <v>0</v>
      </c>
      <c r="AD16" s="148"/>
    </row>
    <row r="17" spans="1:30">
      <c r="A17" s="468" t="s">
        <v>175</v>
      </c>
      <c r="B17" s="145" t="s">
        <v>118</v>
      </c>
      <c r="C17" s="145">
        <f>+工序盘点数据!C21</f>
        <v>1808240</v>
      </c>
      <c r="D17" s="143">
        <f>+工序盘点数据!F21</f>
        <v>6128939</v>
      </c>
      <c r="E17" s="143">
        <f>+工序盘点数据!G21</f>
        <v>308460</v>
      </c>
      <c r="F17" s="143">
        <f>+工序盘点数据!H21</f>
        <v>53460</v>
      </c>
      <c r="G17" s="143">
        <f>+工序盘点数据!I21</f>
        <v>432480</v>
      </c>
      <c r="H17" s="143">
        <f>+工序盘点数据!J21</f>
        <v>175623</v>
      </c>
      <c r="I17" s="143">
        <f>+工序盘点数据!K21</f>
        <v>244800</v>
      </c>
      <c r="J17" s="143">
        <f>+工序盘点数据!L21</f>
        <v>296640</v>
      </c>
      <c r="K17" s="143">
        <f>+工序盘点数据!M21</f>
        <v>91008</v>
      </c>
      <c r="L17" s="143">
        <f>+工序盘点数据!N21</f>
        <v>184915</v>
      </c>
      <c r="M17" s="143">
        <f>+工序盘点数据!O21</f>
        <v>150468</v>
      </c>
      <c r="N17" s="143">
        <f>+工序盘点数据!P21</f>
        <v>188643</v>
      </c>
      <c r="O17" s="143">
        <f>+工序盘点数据!Q21</f>
        <v>96430</v>
      </c>
      <c r="P17" s="143">
        <f t="shared" si="0"/>
        <v>8351866</v>
      </c>
      <c r="Q17" s="143">
        <f>+工序盘点数据!D21</f>
        <v>0</v>
      </c>
      <c r="R17" s="143">
        <f>+工序盘点数据!E21</f>
        <v>2346</v>
      </c>
      <c r="S17" s="143">
        <f>SUM(工序盘点数据!S21:AD21)</f>
        <v>9235</v>
      </c>
      <c r="T17" s="143">
        <f>+工序盘点数据!BH21</f>
        <v>22409</v>
      </c>
      <c r="U17" s="143">
        <f>+工序盘点数据!AR21</f>
        <v>841497</v>
      </c>
      <c r="V17" s="143">
        <f t="shared" si="4"/>
        <v>0</v>
      </c>
      <c r="W17" s="143">
        <f>+成测数据!C21</f>
        <v>7541182</v>
      </c>
      <c r="X17" s="143">
        <f>+工序盘点数据!AE21</f>
        <v>3270</v>
      </c>
      <c r="Y17" s="143">
        <f t="shared" si="2"/>
        <v>7544452</v>
      </c>
      <c r="Z17" s="143">
        <f t="shared" si="3"/>
        <v>12505</v>
      </c>
      <c r="AA17" s="143">
        <f>+成测数据!AX21</f>
        <v>1512900</v>
      </c>
      <c r="AB17" s="147">
        <f>+$W$1+SUM($U$4:U17)-SUM($X$4:X17)-W17-SUM($AA$4:$AA$17)</f>
        <v>0</v>
      </c>
      <c r="AD17" s="148"/>
    </row>
    <row r="18" spans="1:30">
      <c r="A18" s="468"/>
      <c r="B18" s="145" t="s">
        <v>119</v>
      </c>
      <c r="C18" s="145">
        <f>+工序盘点数据!C22</f>
        <v>0</v>
      </c>
      <c r="D18" s="143">
        <f>+工序盘点数据!F22</f>
        <v>5305763</v>
      </c>
      <c r="E18" s="143">
        <f>+工序盘点数据!G22</f>
        <v>316180</v>
      </c>
      <c r="F18" s="143">
        <f>+工序盘点数据!H22</f>
        <v>58697</v>
      </c>
      <c r="G18" s="143">
        <f>+工序盘点数据!I22</f>
        <v>432240</v>
      </c>
      <c r="H18" s="143">
        <f>+工序盘点数据!J22</f>
        <v>145719</v>
      </c>
      <c r="I18" s="143">
        <f>+工序盘点数据!K22</f>
        <v>238680</v>
      </c>
      <c r="J18" s="143">
        <f>+工序盘点数据!L22</f>
        <v>294480</v>
      </c>
      <c r="K18" s="143">
        <f>+工序盘点数据!M22</f>
        <v>107824</v>
      </c>
      <c r="L18" s="143">
        <f>+工序盘点数据!N22</f>
        <v>133557</v>
      </c>
      <c r="M18" s="143">
        <f>+工序盘点数据!O22</f>
        <v>141030</v>
      </c>
      <c r="N18" s="143">
        <f>+工序盘点数据!P22</f>
        <v>154713</v>
      </c>
      <c r="O18" s="143">
        <f>+工序盘点数据!Q22</f>
        <v>79556</v>
      </c>
      <c r="P18" s="143">
        <f t="shared" si="0"/>
        <v>7408439</v>
      </c>
      <c r="Q18" s="143">
        <f>+工序盘点数据!D22</f>
        <v>0</v>
      </c>
      <c r="R18" s="143">
        <f>+工序盘点数据!E22</f>
        <v>2110</v>
      </c>
      <c r="S18" s="143">
        <f>SUM(工序盘点数据!S22:AD22)</f>
        <v>10583</v>
      </c>
      <c r="T18" s="143">
        <f>+工序盘点数据!BH22</f>
        <v>18888</v>
      </c>
      <c r="U18" s="143">
        <f>+工序盘点数据!AR22</f>
        <v>930734</v>
      </c>
      <c r="V18" s="143">
        <f t="shared" si="4"/>
        <v>0</v>
      </c>
      <c r="W18" s="143">
        <f>+成测数据!C22</f>
        <v>8469433</v>
      </c>
      <c r="X18" s="143">
        <f>+工序盘点数据!AE22</f>
        <v>2483</v>
      </c>
      <c r="Y18" s="143">
        <f t="shared" si="2"/>
        <v>8471916</v>
      </c>
      <c r="Z18" s="143">
        <f t="shared" si="3"/>
        <v>13066</v>
      </c>
      <c r="AA18" s="143">
        <f>+成测数据!AX22</f>
        <v>0</v>
      </c>
      <c r="AB18" s="147">
        <f>+$W$1+SUM($U$4:U18)-SUM($X$4:X18)-W18-SUM($AA$4:$AA$18)</f>
        <v>0</v>
      </c>
      <c r="AD18" s="148"/>
    </row>
    <row r="19" spans="1:30">
      <c r="A19" s="468" t="s">
        <v>176</v>
      </c>
      <c r="B19" s="145" t="s">
        <v>118</v>
      </c>
      <c r="C19" s="145">
        <f>+工序盘点数据!C23</f>
        <v>1769040</v>
      </c>
      <c r="D19" s="143">
        <f>+工序盘点数据!F23</f>
        <v>6308283</v>
      </c>
      <c r="E19" s="143">
        <f>+工序盘点数据!G23</f>
        <v>330240</v>
      </c>
      <c r="F19" s="143">
        <f>+工序盘点数据!H23</f>
        <v>48892</v>
      </c>
      <c r="G19" s="143">
        <f>+工序盘点数据!I23</f>
        <v>421320</v>
      </c>
      <c r="H19" s="143">
        <f>+工序盘点数据!J23</f>
        <v>94728</v>
      </c>
      <c r="I19" s="143">
        <f>+工序盘点数据!K23</f>
        <v>236020</v>
      </c>
      <c r="J19" s="143">
        <f>+工序盘点数据!L23</f>
        <v>297000</v>
      </c>
      <c r="K19" s="143">
        <f>+工序盘点数据!M23</f>
        <v>76916</v>
      </c>
      <c r="L19" s="143">
        <f>+工序盘点数据!N23</f>
        <v>183460</v>
      </c>
      <c r="M19" s="143">
        <f>+工序盘点数据!O23</f>
        <v>131208</v>
      </c>
      <c r="N19" s="143">
        <f>+工序盘点数据!P23</f>
        <v>150536</v>
      </c>
      <c r="O19" s="143">
        <f>+工序盘点数据!Q23</f>
        <v>57834</v>
      </c>
      <c r="P19" s="143">
        <f t="shared" si="0"/>
        <v>8336437</v>
      </c>
      <c r="Q19" s="143">
        <f>+工序盘点数据!D23</f>
        <v>0</v>
      </c>
      <c r="R19" s="143">
        <f>+工序盘点数据!E23</f>
        <v>1743</v>
      </c>
      <c r="S19" s="143">
        <f>SUM(工序盘点数据!S23:AD23)</f>
        <v>7839</v>
      </c>
      <c r="T19" s="143">
        <f>+工序盘点数据!BH23</f>
        <v>24058</v>
      </c>
      <c r="U19" s="143">
        <f>+工序盘点数据!AR23</f>
        <v>831460</v>
      </c>
      <c r="V19" s="143">
        <f t="shared" si="4"/>
        <v>0</v>
      </c>
      <c r="W19" s="143">
        <f>+成测数据!C23</f>
        <v>7646929</v>
      </c>
      <c r="X19" s="143">
        <f>+工序盘点数据!AE23</f>
        <v>2055</v>
      </c>
      <c r="Y19" s="143">
        <f t="shared" si="2"/>
        <v>7648984</v>
      </c>
      <c r="Z19" s="143">
        <f t="shared" si="3"/>
        <v>9894</v>
      </c>
      <c r="AA19" s="143">
        <f>+成测数据!AX23</f>
        <v>1651909</v>
      </c>
      <c r="AB19" s="147">
        <f>+$W$1+SUM($U$4:U19)-SUM($X$4:X19)-W19-SUM($AA$4:$AA$19)</f>
        <v>0</v>
      </c>
      <c r="AD19" s="148"/>
    </row>
    <row r="20" spans="1:30">
      <c r="A20" s="468"/>
      <c r="B20" s="145" t="s">
        <v>119</v>
      </c>
      <c r="C20" s="145">
        <f>+工序盘点数据!C24</f>
        <v>0</v>
      </c>
      <c r="D20" s="143">
        <f>+工序盘点数据!F24</f>
        <v>5489813</v>
      </c>
      <c r="E20" s="143">
        <f>+工序盘点数据!G24</f>
        <v>339060</v>
      </c>
      <c r="F20" s="143">
        <f>+工序盘点数据!H24</f>
        <v>52800</v>
      </c>
      <c r="G20" s="143">
        <f>+工序盘点数据!I24</f>
        <v>458760</v>
      </c>
      <c r="H20" s="143">
        <f>+工序盘点数据!J24</f>
        <v>94129</v>
      </c>
      <c r="I20" s="143">
        <f>+工序盘点数据!K24</f>
        <v>233040</v>
      </c>
      <c r="J20" s="143">
        <f>+工序盘点数据!L24</f>
        <v>309360</v>
      </c>
      <c r="K20" s="143">
        <f>+工序盘点数据!M24</f>
        <v>75096</v>
      </c>
      <c r="L20" s="143">
        <f>+工序盘点数据!N24</f>
        <v>146980</v>
      </c>
      <c r="M20" s="143">
        <f>+工序盘点数据!O24</f>
        <v>133864</v>
      </c>
      <c r="N20" s="143">
        <f>+工序盘点数据!P24</f>
        <v>146925</v>
      </c>
      <c r="O20" s="143">
        <f>+工序盘点数据!Q24</f>
        <v>55793</v>
      </c>
      <c r="P20" s="143">
        <f t="shared" si="0"/>
        <v>7535620</v>
      </c>
      <c r="Q20" s="143">
        <f>+工序盘点数据!D24</f>
        <v>0</v>
      </c>
      <c r="R20" s="143">
        <f>+工序盘点数据!E24</f>
        <v>2581</v>
      </c>
      <c r="S20" s="143">
        <f>SUM(工序盘点数据!S24:AD24)</f>
        <v>11431</v>
      </c>
      <c r="T20" s="143">
        <f>+工序盘点数据!BH24</f>
        <v>36795</v>
      </c>
      <c r="U20" s="143">
        <f>+工序盘点数据!AR24</f>
        <v>786805</v>
      </c>
      <c r="V20" s="143">
        <f t="shared" si="4"/>
        <v>0</v>
      </c>
      <c r="W20" s="143">
        <f>+成测数据!C24</f>
        <v>8431621</v>
      </c>
      <c r="X20" s="143">
        <f>+工序盘点数据!AE24</f>
        <v>2113</v>
      </c>
      <c r="Y20" s="143">
        <f t="shared" si="2"/>
        <v>8433734</v>
      </c>
      <c r="Z20" s="143">
        <f t="shared" si="3"/>
        <v>13544</v>
      </c>
      <c r="AA20" s="143">
        <f>+成测数据!AX24</f>
        <v>0</v>
      </c>
      <c r="AB20" s="147">
        <f>+$W$1+SUM($U$4:U20)-SUM($X$4:X20)-W20-SUM($AA$4:$AA$20)</f>
        <v>0</v>
      </c>
      <c r="AD20" s="148"/>
    </row>
    <row r="21" spans="1:30">
      <c r="A21" s="468" t="s">
        <v>177</v>
      </c>
      <c r="B21" s="145" t="s">
        <v>118</v>
      </c>
      <c r="C21" s="145">
        <f>+工序盘点数据!C25</f>
        <v>1809040</v>
      </c>
      <c r="D21" s="143">
        <f>+工序盘点数据!F25</f>
        <v>6531143</v>
      </c>
      <c r="E21" s="143">
        <f>+工序盘点数据!G25</f>
        <v>303760</v>
      </c>
      <c r="F21" s="143">
        <f>+工序盘点数据!H25</f>
        <v>44573</v>
      </c>
      <c r="G21" s="143">
        <f>+工序盘点数据!I25</f>
        <v>441840</v>
      </c>
      <c r="H21" s="143">
        <f>+工序盘点数据!J25</f>
        <v>117532</v>
      </c>
      <c r="I21" s="143">
        <f>+工序盘点数据!K25</f>
        <v>251640</v>
      </c>
      <c r="J21" s="143">
        <f>+工序盘点数据!L25</f>
        <v>283680</v>
      </c>
      <c r="K21" s="143">
        <f>+工序盘点数据!M25</f>
        <v>88918</v>
      </c>
      <c r="L21" s="143">
        <f>+工序盘点数据!N25</f>
        <v>154980</v>
      </c>
      <c r="M21" s="143">
        <f>+工序盘点数据!O25</f>
        <v>145110</v>
      </c>
      <c r="N21" s="143">
        <f>+工序盘点数据!P25</f>
        <v>185872</v>
      </c>
      <c r="O21" s="143">
        <f>+工序盘点数据!Q25</f>
        <v>73591</v>
      </c>
      <c r="P21" s="143">
        <f t="shared" ref="P21:P66" si="5">SUM(D21:O21)</f>
        <v>8622639</v>
      </c>
      <c r="Q21" s="143">
        <f>+工序盘点数据!D25</f>
        <v>0</v>
      </c>
      <c r="R21" s="143">
        <f>+工序盘点数据!E25</f>
        <v>3641</v>
      </c>
      <c r="S21" s="143">
        <f>SUM(工序盘点数据!S25:AD25)</f>
        <v>10406</v>
      </c>
      <c r="T21" s="143">
        <f>+工序盘点数据!BH25</f>
        <v>27634</v>
      </c>
      <c r="U21" s="143">
        <f>+工序盘点数据!AR25</f>
        <v>707974</v>
      </c>
      <c r="V21" s="143">
        <f t="shared" si="4"/>
        <v>0</v>
      </c>
      <c r="W21" s="143">
        <f>+成测数据!C25</f>
        <v>7020429</v>
      </c>
      <c r="X21" s="143">
        <f>+工序盘点数据!AE25</f>
        <v>2366</v>
      </c>
      <c r="Y21" s="143">
        <f t="shared" si="2"/>
        <v>7022795</v>
      </c>
      <c r="Z21" s="143">
        <f t="shared" si="3"/>
        <v>12772</v>
      </c>
      <c r="AA21" s="143">
        <f>+成测数据!AX25</f>
        <v>2116800</v>
      </c>
      <c r="AB21" s="147">
        <f>+$W$1+SUM($U$4:U21)-SUM($X$4:X21)-W21-SUM($AA$4:$AA$21)</f>
        <v>0</v>
      </c>
      <c r="AD21" s="148"/>
    </row>
    <row r="22" spans="1:30">
      <c r="A22" s="468"/>
      <c r="B22" s="145" t="s">
        <v>119</v>
      </c>
      <c r="C22" s="145">
        <f>+工序盘点数据!C26</f>
        <v>0</v>
      </c>
      <c r="D22" s="143">
        <f>+工序盘点数据!F26</f>
        <v>5640980</v>
      </c>
      <c r="E22" s="143">
        <f>+工序盘点数据!G26</f>
        <v>328640</v>
      </c>
      <c r="F22" s="143">
        <f>+工序盘点数据!H26</f>
        <v>57342</v>
      </c>
      <c r="G22" s="143">
        <f>+工序盘点数据!I26</f>
        <v>438720</v>
      </c>
      <c r="H22" s="143">
        <f>+工序盘点数据!J26</f>
        <v>124522</v>
      </c>
      <c r="I22" s="143">
        <f>+工序盘点数据!K26</f>
        <v>251280</v>
      </c>
      <c r="J22" s="143">
        <f>+工序盘点数据!L26</f>
        <v>292920</v>
      </c>
      <c r="K22" s="143">
        <f>+工序盘点数据!M26</f>
        <v>127429</v>
      </c>
      <c r="L22" s="143">
        <f>+工序盘点数据!N26</f>
        <v>161050</v>
      </c>
      <c r="M22" s="143">
        <f>+工序盘点数据!O26</f>
        <v>136770</v>
      </c>
      <c r="N22" s="143">
        <f>+工序盘点数据!P26</f>
        <v>163779</v>
      </c>
      <c r="O22" s="143">
        <f>+工序盘点数据!Q26</f>
        <v>121051</v>
      </c>
      <c r="P22" s="143">
        <f t="shared" si="5"/>
        <v>7844483</v>
      </c>
      <c r="Q22" s="143">
        <f>+工序盘点数据!D26</f>
        <v>0</v>
      </c>
      <c r="R22" s="143">
        <f>+工序盘点数据!E26</f>
        <v>2208</v>
      </c>
      <c r="S22" s="143">
        <f>SUM(工序盘点数据!S26:AD26)</f>
        <v>11532</v>
      </c>
      <c r="T22" s="143">
        <f>+工序盘点数据!BH26</f>
        <v>16103</v>
      </c>
      <c r="U22" s="143">
        <f>+工序盘点数据!AR26</f>
        <v>764416</v>
      </c>
      <c r="V22" s="143">
        <f t="shared" si="4"/>
        <v>0</v>
      </c>
      <c r="W22" s="143">
        <f>+成测数据!C26</f>
        <v>7782889</v>
      </c>
      <c r="X22" s="143">
        <f>+工序盘点数据!AE26</f>
        <v>1956</v>
      </c>
      <c r="Y22" s="143">
        <f t="shared" si="2"/>
        <v>7784845</v>
      </c>
      <c r="Z22" s="143">
        <f t="shared" si="3"/>
        <v>13488</v>
      </c>
      <c r="AA22" s="143">
        <f>+成测数据!AX26</f>
        <v>0</v>
      </c>
      <c r="AB22" s="147">
        <f>+$W$1+SUM($U$4:U22)-SUM($X$4:X22)-W22-SUM($AA$4:$AA$22)</f>
        <v>0</v>
      </c>
      <c r="AD22" s="148"/>
    </row>
    <row r="23" spans="1:30">
      <c r="A23" s="468" t="s">
        <v>178</v>
      </c>
      <c r="B23" s="145" t="s">
        <v>118</v>
      </c>
      <c r="C23" s="145">
        <f>+工序盘点数据!C27</f>
        <v>1070720</v>
      </c>
      <c r="D23" s="143">
        <f>+工序盘点数据!F27</f>
        <v>5848847</v>
      </c>
      <c r="E23" s="143">
        <f>+工序盘点数据!G27</f>
        <v>324840</v>
      </c>
      <c r="F23" s="143">
        <f>+工序盘点数据!H27</f>
        <v>52173</v>
      </c>
      <c r="G23" s="143">
        <f>+工序盘点数据!I27</f>
        <v>436920</v>
      </c>
      <c r="H23" s="143">
        <f>+工序盘点数据!J27</f>
        <v>125142</v>
      </c>
      <c r="I23" s="143">
        <f>+工序盘点数据!K27</f>
        <v>249480</v>
      </c>
      <c r="J23" s="143">
        <f>+工序盘点数据!L27</f>
        <v>302520</v>
      </c>
      <c r="K23" s="143">
        <f>+工序盘点数据!M27</f>
        <v>153218</v>
      </c>
      <c r="L23" s="143">
        <f>+工序盘点数据!N27</f>
        <v>184630</v>
      </c>
      <c r="M23" s="143">
        <f>+工序盘点数据!O27</f>
        <v>139876</v>
      </c>
      <c r="N23" s="143">
        <f>+工序盘点数据!P27</f>
        <v>178855</v>
      </c>
      <c r="O23" s="143">
        <f>+工序盘点数据!Q27</f>
        <v>104166</v>
      </c>
      <c r="P23" s="143">
        <f t="shared" si="5"/>
        <v>8100667</v>
      </c>
      <c r="Q23" s="143">
        <f>+工序盘点数据!D27</f>
        <v>0</v>
      </c>
      <c r="R23" s="143">
        <f>+工序盘点数据!E27</f>
        <v>2278</v>
      </c>
      <c r="S23" s="143">
        <f>SUM(工序盘点数据!S27:AD27)</f>
        <v>12156</v>
      </c>
      <c r="T23" s="143">
        <f>+工序盘点数据!BH27</f>
        <v>19392</v>
      </c>
      <c r="U23" s="143">
        <f>+工序盘点数据!AR27</f>
        <v>800102</v>
      </c>
      <c r="V23" s="143">
        <f t="shared" si="4"/>
        <v>0</v>
      </c>
      <c r="W23" s="143">
        <f>+成测数据!C27</f>
        <v>6794751</v>
      </c>
      <c r="X23" s="143">
        <f>+工序盘点数据!AE27</f>
        <v>2190</v>
      </c>
      <c r="Y23" s="143">
        <f t="shared" si="2"/>
        <v>6796941</v>
      </c>
      <c r="Z23" s="143">
        <f t="shared" si="3"/>
        <v>14346</v>
      </c>
      <c r="AA23" s="143">
        <f>+成测数据!AX27</f>
        <v>1786050</v>
      </c>
      <c r="AB23" s="147">
        <f>+$W$1+SUM($U$4:U23)-SUM($X$4:X23)-W23-SUM($AA$4:$AA$23)</f>
        <v>0</v>
      </c>
      <c r="AC23" s="149"/>
      <c r="AD23" s="148"/>
    </row>
    <row r="24" spans="1:30">
      <c r="A24" s="468"/>
      <c r="B24" s="145" t="s">
        <v>119</v>
      </c>
      <c r="C24" s="145">
        <f>+工序盘点数据!C28</f>
        <v>0</v>
      </c>
      <c r="D24" s="143">
        <f>+工序盘点数据!F28</f>
        <v>4984803</v>
      </c>
      <c r="E24" s="143">
        <f>+工序盘点数据!G28</f>
        <v>299160</v>
      </c>
      <c r="F24" s="143">
        <f>+工序盘点数据!H28</f>
        <v>54145</v>
      </c>
      <c r="G24" s="143">
        <f>+工序盘点数据!I28</f>
        <v>417720</v>
      </c>
      <c r="H24" s="143">
        <f>+工序盘点数据!J28</f>
        <v>137929</v>
      </c>
      <c r="I24" s="143">
        <f>+工序盘点数据!K28</f>
        <v>256920</v>
      </c>
      <c r="J24" s="143">
        <f>+工序盘点数据!L28</f>
        <v>299160</v>
      </c>
      <c r="K24" s="143">
        <f>+工序盘点数据!M28</f>
        <v>131953</v>
      </c>
      <c r="L24" s="143">
        <f>+工序盘点数据!N28</f>
        <v>171205</v>
      </c>
      <c r="M24" s="143">
        <f>+工序盘点数据!O28</f>
        <v>145042</v>
      </c>
      <c r="N24" s="143">
        <f>+工序盘点数据!P28</f>
        <v>153361</v>
      </c>
      <c r="O24" s="143">
        <f>+工序盘点数据!Q28</f>
        <v>134304</v>
      </c>
      <c r="P24" s="143">
        <f t="shared" si="5"/>
        <v>7185702</v>
      </c>
      <c r="Q24" s="143">
        <f>+工序盘点数据!D28</f>
        <v>0</v>
      </c>
      <c r="R24" s="143">
        <f>+工序盘点数据!E28</f>
        <v>2050</v>
      </c>
      <c r="S24" s="143">
        <f>SUM(工序盘点数据!S28:AD28)</f>
        <v>10901</v>
      </c>
      <c r="T24" s="143">
        <f>+工序盘点数据!BH28</f>
        <v>17401</v>
      </c>
      <c r="U24" s="143">
        <f>+工序盘点数据!AR28</f>
        <v>902014</v>
      </c>
      <c r="V24" s="143">
        <f t="shared" si="4"/>
        <v>0</v>
      </c>
      <c r="W24" s="143">
        <f>+成测数据!C28</f>
        <v>7694726</v>
      </c>
      <c r="X24" s="143">
        <f>+工序盘点数据!AE28</f>
        <v>2039</v>
      </c>
      <c r="Y24" s="143">
        <f t="shared" si="2"/>
        <v>7696765</v>
      </c>
      <c r="Z24" s="143">
        <f t="shared" si="3"/>
        <v>12940</v>
      </c>
      <c r="AA24" s="143">
        <f>+成测数据!AX28</f>
        <v>0</v>
      </c>
      <c r="AB24" s="147">
        <f>+$W$1+SUM($U$4:U24)-SUM($X$4:X24)-W24-SUM($AA$4:$AA$24)</f>
        <v>0</v>
      </c>
      <c r="AD24" s="148"/>
    </row>
    <row r="25" spans="1:30" ht="16" customHeight="1">
      <c r="A25" s="468" t="s">
        <v>179</v>
      </c>
      <c r="B25" s="145" t="s">
        <v>118</v>
      </c>
      <c r="C25" s="145">
        <f>+工序盘点数据!C29</f>
        <v>1615600</v>
      </c>
      <c r="D25" s="143">
        <f>+工序盘点数据!F29</f>
        <v>5680732</v>
      </c>
      <c r="E25" s="143">
        <f>+工序盘点数据!G29</f>
        <v>307440</v>
      </c>
      <c r="F25" s="143">
        <f>+工序盘点数据!H29</f>
        <v>53169</v>
      </c>
      <c r="G25" s="143">
        <f>+工序盘点数据!I29</f>
        <v>423480</v>
      </c>
      <c r="H25" s="143">
        <f>+工序盘点数据!J29</f>
        <v>152032</v>
      </c>
      <c r="I25" s="143">
        <f>+工序盘点数据!K29</f>
        <v>261240</v>
      </c>
      <c r="J25" s="143">
        <f>+工序盘点数据!L29</f>
        <v>309280</v>
      </c>
      <c r="K25" s="143">
        <f>+工序盘点数据!M29</f>
        <v>124798</v>
      </c>
      <c r="L25" s="143">
        <f>+工序盘点数据!N29</f>
        <v>150844</v>
      </c>
      <c r="M25" s="143">
        <f>+工序盘点数据!O29</f>
        <v>141931</v>
      </c>
      <c r="N25" s="143">
        <f>+工序盘点数据!P29</f>
        <v>158642</v>
      </c>
      <c r="O25" s="143">
        <f>+工序盘点数据!Q29</f>
        <v>112434</v>
      </c>
      <c r="P25" s="143">
        <f t="shared" si="5"/>
        <v>7876022</v>
      </c>
      <c r="Q25" s="143">
        <f>+工序盘点数据!D29</f>
        <v>0</v>
      </c>
      <c r="R25" s="143">
        <f>+工序盘点数据!E29</f>
        <v>2019</v>
      </c>
      <c r="S25" s="143">
        <f>SUM(工序盘点数据!S29:AD29)</f>
        <v>8819</v>
      </c>
      <c r="T25" s="143">
        <f>+工序盘点数据!BH29</f>
        <v>17204</v>
      </c>
      <c r="U25" s="143">
        <f>+工序盘点数据!AR29</f>
        <v>914442</v>
      </c>
      <c r="V25" s="143">
        <f t="shared" si="4"/>
        <v>0</v>
      </c>
      <c r="W25" s="143">
        <f>+成测数据!C29</f>
        <v>7166028</v>
      </c>
      <c r="X25" s="143">
        <f>+工序盘点数据!AE29</f>
        <v>2001</v>
      </c>
      <c r="Y25" s="143">
        <f t="shared" si="2"/>
        <v>7168029</v>
      </c>
      <c r="Z25" s="143">
        <f t="shared" si="3"/>
        <v>10820</v>
      </c>
      <c r="AA25" s="143">
        <f>+成测数据!AX29</f>
        <v>1441139</v>
      </c>
      <c r="AB25" s="147">
        <f>+$W$1+SUM($U$4:U25)-SUM($X$4:X25)-W25-SUM($AA$4:$AA$25)</f>
        <v>0</v>
      </c>
      <c r="AD25" s="148"/>
    </row>
    <row r="26" spans="1:30">
      <c r="A26" s="468"/>
      <c r="B26" s="145" t="s">
        <v>119</v>
      </c>
      <c r="C26" s="145">
        <f>+工序盘点数据!C30</f>
        <v>0</v>
      </c>
      <c r="D26" s="143">
        <f>+工序盘点数据!F30</f>
        <v>4878937</v>
      </c>
      <c r="E26" s="143">
        <f>+工序盘点数据!G30</f>
        <v>307800</v>
      </c>
      <c r="F26" s="143">
        <f>+工序盘点数据!H30</f>
        <v>51694</v>
      </c>
      <c r="G26" s="143">
        <f>+工序盘点数据!I30</f>
        <v>420000</v>
      </c>
      <c r="H26" s="143">
        <f>+工序盘点数据!J30</f>
        <v>96827</v>
      </c>
      <c r="I26" s="143">
        <f>+工序盘点数据!K30</f>
        <v>249840</v>
      </c>
      <c r="J26" s="143">
        <f>+工序盘点数据!L30</f>
        <v>288480</v>
      </c>
      <c r="K26" s="143">
        <f>+工序盘点数据!M30</f>
        <v>105951</v>
      </c>
      <c r="L26" s="143">
        <f>+工序盘点数据!N30</f>
        <v>155988</v>
      </c>
      <c r="M26" s="143">
        <f>+工序盘点数据!O30</f>
        <v>155376</v>
      </c>
      <c r="N26" s="143">
        <f>+工序盘点数据!P30</f>
        <v>168739</v>
      </c>
      <c r="O26" s="143">
        <f>+工序盘点数据!Q30</f>
        <v>55680</v>
      </c>
      <c r="P26" s="143">
        <f t="shared" si="5"/>
        <v>6935312</v>
      </c>
      <c r="Q26" s="143">
        <f>+工序盘点数据!D30</f>
        <v>0</v>
      </c>
      <c r="R26" s="143">
        <f>+工序盘点数据!E30</f>
        <v>2833</v>
      </c>
      <c r="S26" s="143">
        <f>SUM(工序盘点数据!S30:AD30)</f>
        <v>9386</v>
      </c>
      <c r="T26" s="143">
        <f>+工序盘点数据!BH30</f>
        <v>13807</v>
      </c>
      <c r="U26" s="143">
        <f>+工序盘点数据!AR30</f>
        <v>928491</v>
      </c>
      <c r="V26" s="143">
        <f t="shared" si="4"/>
        <v>0</v>
      </c>
      <c r="W26" s="143">
        <f>+成测数据!C30</f>
        <v>8092479</v>
      </c>
      <c r="X26" s="143">
        <f>+工序盘点数据!AE30</f>
        <v>2040</v>
      </c>
      <c r="Y26" s="143">
        <f t="shared" si="2"/>
        <v>8094519</v>
      </c>
      <c r="Z26" s="143">
        <f t="shared" si="3"/>
        <v>11426</v>
      </c>
      <c r="AA26" s="143">
        <f>+成测数据!AX30</f>
        <v>0</v>
      </c>
      <c r="AB26" s="147">
        <f>+$W$1+SUM($U$4:U26)-SUM($X$4:X26)-W26-SUM($AA$4:$AA$26)</f>
        <v>0</v>
      </c>
      <c r="AD26" s="148"/>
    </row>
    <row r="27" spans="1:30">
      <c r="A27" s="468" t="s">
        <v>180</v>
      </c>
      <c r="B27" s="145" t="s">
        <v>118</v>
      </c>
      <c r="C27" s="145">
        <f>+工序盘点数据!C31</f>
        <v>0</v>
      </c>
      <c r="D27" s="143">
        <f>+工序盘点数据!F31</f>
        <v>0</v>
      </c>
      <c r="E27" s="143">
        <f>+工序盘点数据!G31</f>
        <v>0</v>
      </c>
      <c r="F27" s="143">
        <f>+工序盘点数据!H31</f>
        <v>0</v>
      </c>
      <c r="G27" s="143">
        <f>+工序盘点数据!I31</f>
        <v>0</v>
      </c>
      <c r="H27" s="143">
        <f>+工序盘点数据!J31</f>
        <v>0</v>
      </c>
      <c r="I27" s="143">
        <f>+工序盘点数据!K31</f>
        <v>0</v>
      </c>
      <c r="J27" s="143">
        <f>+工序盘点数据!L31</f>
        <v>0</v>
      </c>
      <c r="K27" s="143">
        <f>+工序盘点数据!M31</f>
        <v>0</v>
      </c>
      <c r="L27" s="143">
        <f>+工序盘点数据!N31</f>
        <v>0</v>
      </c>
      <c r="M27" s="143">
        <f>+工序盘点数据!O31</f>
        <v>0</v>
      </c>
      <c r="N27" s="143">
        <f>+工序盘点数据!P31</f>
        <v>0</v>
      </c>
      <c r="O27" s="143">
        <f>+工序盘点数据!Q31</f>
        <v>0</v>
      </c>
      <c r="P27" s="143">
        <f t="shared" si="5"/>
        <v>0</v>
      </c>
      <c r="Q27" s="143">
        <f>+工序盘点数据!D31</f>
        <v>0</v>
      </c>
      <c r="R27" s="143">
        <f>+工序盘点数据!E31</f>
        <v>0</v>
      </c>
      <c r="S27" s="143">
        <f>SUM(工序盘点数据!S31:AD31)</f>
        <v>0</v>
      </c>
      <c r="T27" s="143">
        <f>+工序盘点数据!BH31</f>
        <v>0</v>
      </c>
      <c r="U27" s="143">
        <f>+工序盘点数据!AR31</f>
        <v>0</v>
      </c>
      <c r="V27" s="143">
        <f t="shared" si="4"/>
        <v>6935312</v>
      </c>
      <c r="W27" s="143">
        <f>+成测数据!C31</f>
        <v>0</v>
      </c>
      <c r="X27" s="143">
        <f>+工序盘点数据!AE31</f>
        <v>0</v>
      </c>
      <c r="Y27" s="143">
        <f t="shared" si="2"/>
        <v>0</v>
      </c>
      <c r="Z27" s="143">
        <f t="shared" si="3"/>
        <v>0</v>
      </c>
      <c r="AA27" s="143">
        <f>+成测数据!AX31</f>
        <v>0</v>
      </c>
      <c r="AB27" s="147">
        <f>+$W$1+SUM($U$4:U27)-SUM($X$4:X27)-W27-SUM($AA$4:$AA$27)</f>
        <v>8092479</v>
      </c>
      <c r="AD27" s="148"/>
    </row>
    <row r="28" spans="1:30">
      <c r="A28" s="468"/>
      <c r="B28" s="145" t="s">
        <v>119</v>
      </c>
      <c r="C28" s="145">
        <f>+工序盘点数据!C32</f>
        <v>0</v>
      </c>
      <c r="D28" s="143">
        <f>+工序盘点数据!F32</f>
        <v>0</v>
      </c>
      <c r="E28" s="143">
        <f>+工序盘点数据!G32</f>
        <v>0</v>
      </c>
      <c r="F28" s="143">
        <f>+工序盘点数据!H32</f>
        <v>0</v>
      </c>
      <c r="G28" s="143">
        <f>+工序盘点数据!I32</f>
        <v>0</v>
      </c>
      <c r="H28" s="143">
        <f>+工序盘点数据!J32</f>
        <v>0</v>
      </c>
      <c r="I28" s="143">
        <f>+工序盘点数据!K32</f>
        <v>0</v>
      </c>
      <c r="J28" s="143">
        <f>+工序盘点数据!L32</f>
        <v>0</v>
      </c>
      <c r="K28" s="143">
        <f>+工序盘点数据!M32</f>
        <v>0</v>
      </c>
      <c r="L28" s="143">
        <f>+工序盘点数据!N32</f>
        <v>0</v>
      </c>
      <c r="M28" s="143">
        <f>+工序盘点数据!O32</f>
        <v>0</v>
      </c>
      <c r="N28" s="143">
        <f>+工序盘点数据!P32</f>
        <v>0</v>
      </c>
      <c r="O28" s="143">
        <f>+工序盘点数据!Q32</f>
        <v>0</v>
      </c>
      <c r="P28" s="143">
        <f t="shared" si="5"/>
        <v>0</v>
      </c>
      <c r="Q28" s="143">
        <f>+工序盘点数据!D32</f>
        <v>0</v>
      </c>
      <c r="R28" s="143">
        <f>+工序盘点数据!E32</f>
        <v>0</v>
      </c>
      <c r="S28" s="143">
        <f>SUM(工序盘点数据!S32:AD32)</f>
        <v>0</v>
      </c>
      <c r="T28" s="143">
        <f>+工序盘点数据!BH32</f>
        <v>0</v>
      </c>
      <c r="U28" s="143">
        <f>+工序盘点数据!AR32</f>
        <v>0</v>
      </c>
      <c r="V28" s="143">
        <f t="shared" si="4"/>
        <v>0</v>
      </c>
      <c r="W28" s="143">
        <f>+成测数据!C32</f>
        <v>0</v>
      </c>
      <c r="X28" s="143">
        <f>+工序盘点数据!AE32</f>
        <v>0</v>
      </c>
      <c r="Y28" s="143">
        <f t="shared" si="2"/>
        <v>0</v>
      </c>
      <c r="Z28" s="143">
        <f t="shared" si="3"/>
        <v>0</v>
      </c>
      <c r="AA28" s="143">
        <f>+成测数据!AX32</f>
        <v>0</v>
      </c>
      <c r="AB28" s="147">
        <f>+$W$1+SUM($U$4:U28)-SUM($X$4:X28)-W28-SUM($AA$4:$AA$28)</f>
        <v>8092479</v>
      </c>
      <c r="AD28" s="148"/>
    </row>
    <row r="29" spans="1:30">
      <c r="A29" s="468" t="s">
        <v>181</v>
      </c>
      <c r="B29" s="145" t="s">
        <v>118</v>
      </c>
      <c r="C29" s="145">
        <f>+工序盘点数据!C33</f>
        <v>0</v>
      </c>
      <c r="D29" s="143">
        <f>+工序盘点数据!F33</f>
        <v>0</v>
      </c>
      <c r="E29" s="143">
        <f>+工序盘点数据!G33</f>
        <v>0</v>
      </c>
      <c r="F29" s="143">
        <f>+工序盘点数据!H33</f>
        <v>0</v>
      </c>
      <c r="G29" s="143">
        <f>+工序盘点数据!I33</f>
        <v>0</v>
      </c>
      <c r="H29" s="143">
        <f>+工序盘点数据!J33</f>
        <v>0</v>
      </c>
      <c r="I29" s="143">
        <f>+工序盘点数据!K33</f>
        <v>0</v>
      </c>
      <c r="J29" s="143">
        <f>+工序盘点数据!L33</f>
        <v>0</v>
      </c>
      <c r="K29" s="143">
        <f>+工序盘点数据!M33</f>
        <v>0</v>
      </c>
      <c r="L29" s="143">
        <f>+工序盘点数据!N33</f>
        <v>0</v>
      </c>
      <c r="M29" s="143">
        <f>+工序盘点数据!O33</f>
        <v>0</v>
      </c>
      <c r="N29" s="143">
        <f>+工序盘点数据!P33</f>
        <v>0</v>
      </c>
      <c r="O29" s="143">
        <f>+工序盘点数据!Q33</f>
        <v>0</v>
      </c>
      <c r="P29" s="143">
        <f t="shared" si="5"/>
        <v>0</v>
      </c>
      <c r="Q29" s="143">
        <f>+工序盘点数据!D33</f>
        <v>0</v>
      </c>
      <c r="R29" s="143">
        <f>+工序盘点数据!E33</f>
        <v>0</v>
      </c>
      <c r="S29" s="143">
        <f>SUM(工序盘点数据!S33:AD33)</f>
        <v>0</v>
      </c>
      <c r="T29" s="143">
        <f>+工序盘点数据!BH33</f>
        <v>0</v>
      </c>
      <c r="U29" s="143">
        <f>+工序盘点数据!AR33</f>
        <v>0</v>
      </c>
      <c r="V29" s="143">
        <f t="shared" si="4"/>
        <v>0</v>
      </c>
      <c r="W29" s="143">
        <f>+成测数据!C33</f>
        <v>0</v>
      </c>
      <c r="X29" s="143">
        <f>+工序盘点数据!AE33</f>
        <v>0</v>
      </c>
      <c r="Y29" s="143">
        <f t="shared" si="2"/>
        <v>0</v>
      </c>
      <c r="Z29" s="143">
        <f t="shared" si="3"/>
        <v>0</v>
      </c>
      <c r="AA29" s="143">
        <f>+成测数据!AX33</f>
        <v>0</v>
      </c>
      <c r="AB29" s="147">
        <f>+$W$1+SUM($U$4:U29)-SUM($X$4:X29)-W29-SUM($AA$4:$AA$29)</f>
        <v>8092479</v>
      </c>
      <c r="AD29" s="148"/>
    </row>
    <row r="30" spans="1:30">
      <c r="A30" s="468"/>
      <c r="B30" s="145" t="s">
        <v>119</v>
      </c>
      <c r="C30" s="145">
        <f>+工序盘点数据!C34</f>
        <v>0</v>
      </c>
      <c r="D30" s="143">
        <f>+工序盘点数据!F34</f>
        <v>0</v>
      </c>
      <c r="E30" s="143">
        <f>+工序盘点数据!G34</f>
        <v>0</v>
      </c>
      <c r="F30" s="143">
        <f>+工序盘点数据!H34</f>
        <v>0</v>
      </c>
      <c r="G30" s="143">
        <f>+工序盘点数据!I34</f>
        <v>0</v>
      </c>
      <c r="H30" s="143">
        <f>+工序盘点数据!J34</f>
        <v>0</v>
      </c>
      <c r="I30" s="143">
        <f>+工序盘点数据!K34</f>
        <v>0</v>
      </c>
      <c r="J30" s="143">
        <f>+工序盘点数据!L34</f>
        <v>0</v>
      </c>
      <c r="K30" s="143">
        <f>+工序盘点数据!M34</f>
        <v>0</v>
      </c>
      <c r="L30" s="143">
        <f>+工序盘点数据!N34</f>
        <v>0</v>
      </c>
      <c r="M30" s="143">
        <f>+工序盘点数据!O34</f>
        <v>0</v>
      </c>
      <c r="N30" s="143">
        <f>+工序盘点数据!P34</f>
        <v>0</v>
      </c>
      <c r="O30" s="143">
        <f>+工序盘点数据!Q34</f>
        <v>0</v>
      </c>
      <c r="P30" s="143">
        <f t="shared" si="5"/>
        <v>0</v>
      </c>
      <c r="Q30" s="143">
        <f>+工序盘点数据!D34</f>
        <v>0</v>
      </c>
      <c r="R30" s="143">
        <f>+工序盘点数据!E34</f>
        <v>0</v>
      </c>
      <c r="S30" s="143">
        <f>SUM(工序盘点数据!S34:AD34)</f>
        <v>0</v>
      </c>
      <c r="T30" s="143">
        <f>+工序盘点数据!BH34</f>
        <v>0</v>
      </c>
      <c r="U30" s="143">
        <f>+工序盘点数据!AR34</f>
        <v>0</v>
      </c>
      <c r="V30" s="143">
        <f t="shared" si="4"/>
        <v>0</v>
      </c>
      <c r="W30" s="143">
        <f>+成测数据!C34</f>
        <v>0</v>
      </c>
      <c r="X30" s="143">
        <f>+工序盘点数据!AE34</f>
        <v>0</v>
      </c>
      <c r="Y30" s="143">
        <f t="shared" si="2"/>
        <v>0</v>
      </c>
      <c r="Z30" s="143">
        <f t="shared" si="3"/>
        <v>0</v>
      </c>
      <c r="AA30" s="143">
        <f>+成测数据!AX34</f>
        <v>0</v>
      </c>
      <c r="AB30" s="147">
        <f>+$W$1+SUM($U$4:U30)-SUM($X$4:X30)-W30-SUM($AA$4:$AA$30)</f>
        <v>8092479</v>
      </c>
      <c r="AD30" s="148"/>
    </row>
    <row r="31" spans="1:30">
      <c r="A31" s="468" t="s">
        <v>182</v>
      </c>
      <c r="B31" s="145" t="s">
        <v>118</v>
      </c>
      <c r="C31" s="145">
        <f>+工序盘点数据!C35</f>
        <v>0</v>
      </c>
      <c r="D31" s="143">
        <f>+工序盘点数据!F35</f>
        <v>0</v>
      </c>
      <c r="E31" s="143">
        <f>+工序盘点数据!G35</f>
        <v>0</v>
      </c>
      <c r="F31" s="143">
        <f>+工序盘点数据!H35</f>
        <v>0</v>
      </c>
      <c r="G31" s="143">
        <f>+工序盘点数据!I35</f>
        <v>0</v>
      </c>
      <c r="H31" s="143">
        <f>+工序盘点数据!J35</f>
        <v>0</v>
      </c>
      <c r="I31" s="143">
        <f>+工序盘点数据!K35</f>
        <v>0</v>
      </c>
      <c r="J31" s="143">
        <f>+工序盘点数据!L35</f>
        <v>0</v>
      </c>
      <c r="K31" s="143">
        <f>+工序盘点数据!M35</f>
        <v>0</v>
      </c>
      <c r="L31" s="143">
        <f>+工序盘点数据!N35</f>
        <v>0</v>
      </c>
      <c r="M31" s="143">
        <f>+工序盘点数据!O35</f>
        <v>0</v>
      </c>
      <c r="N31" s="143">
        <f>+工序盘点数据!P35</f>
        <v>0</v>
      </c>
      <c r="O31" s="143">
        <f>+工序盘点数据!Q35</f>
        <v>0</v>
      </c>
      <c r="P31" s="143">
        <f t="shared" si="5"/>
        <v>0</v>
      </c>
      <c r="Q31" s="143">
        <f>+工序盘点数据!D35</f>
        <v>0</v>
      </c>
      <c r="R31" s="143">
        <f>+工序盘点数据!E35</f>
        <v>0</v>
      </c>
      <c r="S31" s="143">
        <f>SUM(工序盘点数据!S35:AD35)</f>
        <v>0</v>
      </c>
      <c r="T31" s="143">
        <f>+工序盘点数据!BH35</f>
        <v>0</v>
      </c>
      <c r="U31" s="143">
        <f>+工序盘点数据!AR35</f>
        <v>0</v>
      </c>
      <c r="V31" s="143">
        <f t="shared" si="4"/>
        <v>0</v>
      </c>
      <c r="W31" s="143">
        <f>+成测数据!C35</f>
        <v>0</v>
      </c>
      <c r="X31" s="143">
        <f>+工序盘点数据!AE35</f>
        <v>0</v>
      </c>
      <c r="Y31" s="143">
        <f t="shared" si="2"/>
        <v>0</v>
      </c>
      <c r="Z31" s="143">
        <f t="shared" si="3"/>
        <v>0</v>
      </c>
      <c r="AA31" s="143">
        <f>+成测数据!AX35</f>
        <v>0</v>
      </c>
      <c r="AB31" s="147">
        <f>+$W$1+SUM($U$4:U31)-SUM($X$4:X31)-W31-SUM($AA$4:$AA$31)</f>
        <v>8092479</v>
      </c>
      <c r="AD31" s="148"/>
    </row>
    <row r="32" spans="1:30">
      <c r="A32" s="468"/>
      <c r="B32" s="145" t="s">
        <v>119</v>
      </c>
      <c r="C32" s="145">
        <f>+工序盘点数据!C36</f>
        <v>0</v>
      </c>
      <c r="D32" s="143">
        <f>+工序盘点数据!F36</f>
        <v>0</v>
      </c>
      <c r="E32" s="143">
        <f>+工序盘点数据!G36</f>
        <v>0</v>
      </c>
      <c r="F32" s="143">
        <f>+工序盘点数据!H36</f>
        <v>0</v>
      </c>
      <c r="G32" s="143">
        <f>+工序盘点数据!I36</f>
        <v>0</v>
      </c>
      <c r="H32" s="143">
        <f>+工序盘点数据!J36</f>
        <v>0</v>
      </c>
      <c r="I32" s="143">
        <f>+工序盘点数据!K36</f>
        <v>0</v>
      </c>
      <c r="J32" s="143">
        <f>+工序盘点数据!L36</f>
        <v>0</v>
      </c>
      <c r="K32" s="143">
        <f>+工序盘点数据!M36</f>
        <v>0</v>
      </c>
      <c r="L32" s="143">
        <f>+工序盘点数据!N36</f>
        <v>0</v>
      </c>
      <c r="M32" s="143">
        <f>+工序盘点数据!O36</f>
        <v>0</v>
      </c>
      <c r="N32" s="143">
        <f>+工序盘点数据!P36</f>
        <v>0</v>
      </c>
      <c r="O32" s="143">
        <f>+工序盘点数据!Q36</f>
        <v>0</v>
      </c>
      <c r="P32" s="143">
        <f t="shared" si="5"/>
        <v>0</v>
      </c>
      <c r="Q32" s="143">
        <f>+工序盘点数据!D36</f>
        <v>0</v>
      </c>
      <c r="R32" s="143">
        <f>+工序盘点数据!E36</f>
        <v>0</v>
      </c>
      <c r="S32" s="143">
        <f>SUM(工序盘点数据!S36:AD36)</f>
        <v>0</v>
      </c>
      <c r="T32" s="143">
        <f>+工序盘点数据!BH36</f>
        <v>0</v>
      </c>
      <c r="U32" s="143">
        <f>+工序盘点数据!AR36</f>
        <v>0</v>
      </c>
      <c r="V32" s="143">
        <f t="shared" si="4"/>
        <v>0</v>
      </c>
      <c r="W32" s="143">
        <f>+成测数据!C36</f>
        <v>0</v>
      </c>
      <c r="X32" s="143">
        <f>+工序盘点数据!AE36</f>
        <v>0</v>
      </c>
      <c r="Y32" s="143">
        <f t="shared" si="2"/>
        <v>0</v>
      </c>
      <c r="Z32" s="143">
        <f t="shared" si="3"/>
        <v>0</v>
      </c>
      <c r="AA32" s="143">
        <f>+成测数据!AX36</f>
        <v>0</v>
      </c>
      <c r="AB32" s="147">
        <f>+$W$1+SUM($U$4:U32)-SUM($X$4:X32)-W32-SUM($AA$4:$AA$32)</f>
        <v>8092479</v>
      </c>
      <c r="AD32" s="148"/>
    </row>
    <row r="33" spans="1:30">
      <c r="A33" s="468" t="s">
        <v>183</v>
      </c>
      <c r="B33" s="145" t="s">
        <v>118</v>
      </c>
      <c r="C33" s="145">
        <f>+工序盘点数据!C37</f>
        <v>0</v>
      </c>
      <c r="D33" s="143">
        <f>+工序盘点数据!F37</f>
        <v>0</v>
      </c>
      <c r="E33" s="143">
        <f>+工序盘点数据!G37</f>
        <v>0</v>
      </c>
      <c r="F33" s="143">
        <f>+工序盘点数据!H37</f>
        <v>0</v>
      </c>
      <c r="G33" s="143">
        <f>+工序盘点数据!I37</f>
        <v>0</v>
      </c>
      <c r="H33" s="143">
        <f>+工序盘点数据!J37</f>
        <v>0</v>
      </c>
      <c r="I33" s="143">
        <f>+工序盘点数据!K37</f>
        <v>0</v>
      </c>
      <c r="J33" s="143">
        <f>+工序盘点数据!L37</f>
        <v>0</v>
      </c>
      <c r="K33" s="143">
        <f>+工序盘点数据!M37</f>
        <v>0</v>
      </c>
      <c r="L33" s="143">
        <f>+工序盘点数据!N37</f>
        <v>0</v>
      </c>
      <c r="M33" s="143">
        <f>+工序盘点数据!O37</f>
        <v>0</v>
      </c>
      <c r="N33" s="143">
        <f>+工序盘点数据!P37</f>
        <v>0</v>
      </c>
      <c r="O33" s="143">
        <f>+工序盘点数据!Q37</f>
        <v>0</v>
      </c>
      <c r="P33" s="143">
        <f t="shared" si="5"/>
        <v>0</v>
      </c>
      <c r="Q33" s="143">
        <f>+工序盘点数据!D37</f>
        <v>0</v>
      </c>
      <c r="R33" s="143">
        <f>+工序盘点数据!E37</f>
        <v>0</v>
      </c>
      <c r="S33" s="143">
        <f>SUM(工序盘点数据!S37:AD37)</f>
        <v>0</v>
      </c>
      <c r="T33" s="143">
        <f>+工序盘点数据!BH37</f>
        <v>0</v>
      </c>
      <c r="U33" s="143">
        <f>+工序盘点数据!AR37</f>
        <v>0</v>
      </c>
      <c r="V33" s="143">
        <f t="shared" si="4"/>
        <v>0</v>
      </c>
      <c r="W33" s="143">
        <f>+成测数据!C37</f>
        <v>0</v>
      </c>
      <c r="X33" s="143">
        <f>+工序盘点数据!AE37</f>
        <v>0</v>
      </c>
      <c r="Y33" s="143">
        <f t="shared" si="2"/>
        <v>0</v>
      </c>
      <c r="Z33" s="143">
        <f t="shared" si="3"/>
        <v>0</v>
      </c>
      <c r="AA33" s="143">
        <f>+成测数据!AX37</f>
        <v>0</v>
      </c>
      <c r="AB33" s="147">
        <f>+$W$1+SUM($U$4:U33)-SUM($X$4:X33)-W33-SUM($AA$4:$AA$9)</f>
        <v>21139554</v>
      </c>
      <c r="AD33" s="148"/>
    </row>
    <row r="34" spans="1:30">
      <c r="A34" s="468"/>
      <c r="B34" s="145" t="s">
        <v>119</v>
      </c>
      <c r="C34" s="145">
        <f>+工序盘点数据!C38</f>
        <v>0</v>
      </c>
      <c r="D34" s="143">
        <f>+工序盘点数据!F38</f>
        <v>0</v>
      </c>
      <c r="E34" s="143">
        <f>+工序盘点数据!G38</f>
        <v>0</v>
      </c>
      <c r="F34" s="143">
        <f>+工序盘点数据!H38</f>
        <v>0</v>
      </c>
      <c r="G34" s="143">
        <f>+工序盘点数据!I38</f>
        <v>0</v>
      </c>
      <c r="H34" s="143">
        <f>+工序盘点数据!J38</f>
        <v>0</v>
      </c>
      <c r="I34" s="143">
        <f>+工序盘点数据!K38</f>
        <v>0</v>
      </c>
      <c r="J34" s="143">
        <f>+工序盘点数据!L38</f>
        <v>0</v>
      </c>
      <c r="K34" s="143">
        <f>+工序盘点数据!M38</f>
        <v>0</v>
      </c>
      <c r="L34" s="143">
        <f>+工序盘点数据!N38</f>
        <v>0</v>
      </c>
      <c r="M34" s="143">
        <f>+工序盘点数据!O38</f>
        <v>0</v>
      </c>
      <c r="N34" s="143">
        <f>+工序盘点数据!P38</f>
        <v>0</v>
      </c>
      <c r="O34" s="143">
        <f>+工序盘点数据!Q38</f>
        <v>0</v>
      </c>
      <c r="P34" s="143">
        <f t="shared" si="5"/>
        <v>0</v>
      </c>
      <c r="Q34" s="143">
        <f>+工序盘点数据!D38</f>
        <v>0</v>
      </c>
      <c r="R34" s="143">
        <f>+工序盘点数据!E38</f>
        <v>0</v>
      </c>
      <c r="S34" s="143">
        <f>SUM(工序盘点数据!S38:AD38)</f>
        <v>0</v>
      </c>
      <c r="T34" s="143">
        <f>+工序盘点数据!BH38</f>
        <v>0</v>
      </c>
      <c r="U34" s="143">
        <f>+工序盘点数据!AR38</f>
        <v>0</v>
      </c>
      <c r="V34" s="143">
        <f t="shared" si="4"/>
        <v>0</v>
      </c>
      <c r="W34" s="143">
        <f>+成测数据!C38</f>
        <v>0</v>
      </c>
      <c r="X34" s="143">
        <f>+工序盘点数据!AE38</f>
        <v>0</v>
      </c>
      <c r="Y34" s="143">
        <f t="shared" si="2"/>
        <v>0</v>
      </c>
      <c r="Z34" s="143">
        <f t="shared" si="3"/>
        <v>0</v>
      </c>
      <c r="AA34" s="143">
        <f>+成测数据!AX38</f>
        <v>0</v>
      </c>
      <c r="AB34" s="147">
        <f>+$W$1+SUM($U$4:U34)-SUM($X$4:X34)-W34-SUM($AA$4:$AA$9)</f>
        <v>21139554</v>
      </c>
      <c r="AD34" s="148"/>
    </row>
    <row r="35" spans="1:30">
      <c r="A35" s="468" t="s">
        <v>184</v>
      </c>
      <c r="B35" s="145" t="s">
        <v>118</v>
      </c>
      <c r="C35" s="145">
        <f>+工序盘点数据!C39</f>
        <v>0</v>
      </c>
      <c r="D35" s="143">
        <f>+工序盘点数据!F39</f>
        <v>0</v>
      </c>
      <c r="E35" s="143">
        <f>+工序盘点数据!G39</f>
        <v>0</v>
      </c>
      <c r="F35" s="143">
        <f>+工序盘点数据!H39</f>
        <v>0</v>
      </c>
      <c r="G35" s="143">
        <f>+工序盘点数据!I39</f>
        <v>0</v>
      </c>
      <c r="H35" s="143">
        <f>+工序盘点数据!J39</f>
        <v>0</v>
      </c>
      <c r="I35" s="143">
        <f>+工序盘点数据!K39</f>
        <v>0</v>
      </c>
      <c r="J35" s="143">
        <f>+工序盘点数据!L39</f>
        <v>0</v>
      </c>
      <c r="K35" s="143">
        <f>+工序盘点数据!M39</f>
        <v>0</v>
      </c>
      <c r="L35" s="143">
        <f>+工序盘点数据!N39</f>
        <v>0</v>
      </c>
      <c r="M35" s="143">
        <f>+工序盘点数据!O39</f>
        <v>0</v>
      </c>
      <c r="N35" s="143">
        <f>+工序盘点数据!P39</f>
        <v>0</v>
      </c>
      <c r="O35" s="143">
        <f>+工序盘点数据!Q39</f>
        <v>0</v>
      </c>
      <c r="P35" s="143">
        <f t="shared" si="5"/>
        <v>0</v>
      </c>
      <c r="Q35" s="143">
        <f>+工序盘点数据!D39</f>
        <v>0</v>
      </c>
      <c r="R35" s="143">
        <f>+工序盘点数据!E39</f>
        <v>0</v>
      </c>
      <c r="S35" s="143">
        <f>SUM(工序盘点数据!S39:AD39)</f>
        <v>0</v>
      </c>
      <c r="T35" s="143">
        <f>+工序盘点数据!BH39</f>
        <v>0</v>
      </c>
      <c r="U35" s="143">
        <f>+工序盘点数据!AR39</f>
        <v>0</v>
      </c>
      <c r="V35" s="143">
        <f t="shared" si="4"/>
        <v>0</v>
      </c>
      <c r="W35" s="143">
        <f>+成测数据!C39</f>
        <v>0</v>
      </c>
      <c r="X35" s="143">
        <f>+工序盘点数据!AE39</f>
        <v>0</v>
      </c>
      <c r="Y35" s="143">
        <f t="shared" ref="Y35:Y50" si="6">SUM(W35:X35)</f>
        <v>0</v>
      </c>
      <c r="Z35" s="143">
        <f t="shared" si="3"/>
        <v>0</v>
      </c>
      <c r="AA35" s="143">
        <f>+成测数据!AX39</f>
        <v>0</v>
      </c>
      <c r="AB35" s="147">
        <f>+$W$1+SUM($U$4:U35)-SUM($X$4:X35)-W35-SUM($AA$4:$AA$9)</f>
        <v>21139554</v>
      </c>
      <c r="AD35" s="148"/>
    </row>
    <row r="36" spans="1:30">
      <c r="A36" s="468"/>
      <c r="B36" s="145" t="s">
        <v>119</v>
      </c>
      <c r="C36" s="145">
        <f>+工序盘点数据!C40</f>
        <v>0</v>
      </c>
      <c r="D36" s="143">
        <f>+工序盘点数据!F40</f>
        <v>0</v>
      </c>
      <c r="E36" s="143">
        <f>+工序盘点数据!G40</f>
        <v>0</v>
      </c>
      <c r="F36" s="143">
        <f>+工序盘点数据!H40</f>
        <v>0</v>
      </c>
      <c r="G36" s="143">
        <f>+工序盘点数据!I40</f>
        <v>0</v>
      </c>
      <c r="H36" s="143">
        <f>+工序盘点数据!J40</f>
        <v>0</v>
      </c>
      <c r="I36" s="143">
        <f>+工序盘点数据!K40</f>
        <v>0</v>
      </c>
      <c r="J36" s="143">
        <f>+工序盘点数据!L40</f>
        <v>0</v>
      </c>
      <c r="K36" s="143">
        <f>+工序盘点数据!M40</f>
        <v>0</v>
      </c>
      <c r="L36" s="143">
        <f>+工序盘点数据!N40</f>
        <v>0</v>
      </c>
      <c r="M36" s="143">
        <f>+工序盘点数据!O40</f>
        <v>0</v>
      </c>
      <c r="N36" s="143">
        <f>+工序盘点数据!P40</f>
        <v>0</v>
      </c>
      <c r="O36" s="143">
        <f>+工序盘点数据!Q40</f>
        <v>0</v>
      </c>
      <c r="P36" s="143">
        <f t="shared" si="5"/>
        <v>0</v>
      </c>
      <c r="Q36" s="143">
        <f>+工序盘点数据!D40</f>
        <v>0</v>
      </c>
      <c r="R36" s="143">
        <f>+工序盘点数据!E40</f>
        <v>0</v>
      </c>
      <c r="S36" s="143">
        <f>SUM(工序盘点数据!S40:AD40)</f>
        <v>0</v>
      </c>
      <c r="T36" s="143">
        <f>+工序盘点数据!BH40</f>
        <v>0</v>
      </c>
      <c r="U36" s="143">
        <f>+工序盘点数据!AR40</f>
        <v>0</v>
      </c>
      <c r="V36" s="143">
        <f t="shared" si="4"/>
        <v>0</v>
      </c>
      <c r="W36" s="143">
        <f>+成测数据!C40</f>
        <v>0</v>
      </c>
      <c r="X36" s="143">
        <f>+工序盘点数据!AE40</f>
        <v>0</v>
      </c>
      <c r="Y36" s="143">
        <f t="shared" si="6"/>
        <v>0</v>
      </c>
      <c r="Z36" s="143">
        <f t="shared" ref="Z36:Z50" si="7">+X36+S36</f>
        <v>0</v>
      </c>
      <c r="AA36" s="143">
        <f>+成测数据!AX40</f>
        <v>0</v>
      </c>
      <c r="AB36" s="147">
        <f>+$W$1+SUM($U$4:U36)-SUM($X$4:X36)-W36-SUM($AA$4:$AA$9)</f>
        <v>21139554</v>
      </c>
      <c r="AD36" s="148"/>
    </row>
    <row r="37" spans="1:30">
      <c r="A37" s="468" t="s">
        <v>185</v>
      </c>
      <c r="B37" s="145" t="s">
        <v>118</v>
      </c>
      <c r="C37" s="145">
        <f>+工序盘点数据!C41</f>
        <v>0</v>
      </c>
      <c r="D37" s="143">
        <f>+工序盘点数据!F41</f>
        <v>0</v>
      </c>
      <c r="E37" s="143">
        <f>+工序盘点数据!G41</f>
        <v>0</v>
      </c>
      <c r="F37" s="143">
        <f>+工序盘点数据!H41</f>
        <v>0</v>
      </c>
      <c r="G37" s="143">
        <f>+工序盘点数据!I41</f>
        <v>0</v>
      </c>
      <c r="H37" s="143">
        <f>+工序盘点数据!J41</f>
        <v>0</v>
      </c>
      <c r="I37" s="143">
        <f>+工序盘点数据!K41</f>
        <v>0</v>
      </c>
      <c r="J37" s="143">
        <f>+工序盘点数据!L41</f>
        <v>0</v>
      </c>
      <c r="K37" s="143">
        <f>+工序盘点数据!M41</f>
        <v>0</v>
      </c>
      <c r="L37" s="143">
        <f>+工序盘点数据!N41</f>
        <v>0</v>
      </c>
      <c r="M37" s="143">
        <f>+工序盘点数据!O41</f>
        <v>0</v>
      </c>
      <c r="N37" s="143">
        <f>+工序盘点数据!P41</f>
        <v>0</v>
      </c>
      <c r="O37" s="143">
        <f>+工序盘点数据!Q41</f>
        <v>0</v>
      </c>
      <c r="P37" s="143">
        <f t="shared" si="5"/>
        <v>0</v>
      </c>
      <c r="Q37" s="143">
        <f>+工序盘点数据!D41</f>
        <v>0</v>
      </c>
      <c r="R37" s="143">
        <f>+工序盘点数据!E41</f>
        <v>0</v>
      </c>
      <c r="S37" s="143">
        <f>SUM(工序盘点数据!S41:AD41)</f>
        <v>0</v>
      </c>
      <c r="T37" s="143">
        <f>+工序盘点数据!BH41</f>
        <v>0</v>
      </c>
      <c r="U37" s="143">
        <f>+工序盘点数据!AR41</f>
        <v>0</v>
      </c>
      <c r="V37" s="143">
        <f t="shared" si="4"/>
        <v>0</v>
      </c>
      <c r="W37" s="143">
        <f>+成测数据!C41</f>
        <v>0</v>
      </c>
      <c r="X37" s="143">
        <f>+工序盘点数据!AE41</f>
        <v>0</v>
      </c>
      <c r="Y37" s="143">
        <f t="shared" si="6"/>
        <v>0</v>
      </c>
      <c r="Z37" s="143">
        <f t="shared" si="7"/>
        <v>0</v>
      </c>
      <c r="AA37" s="143">
        <f>+成测数据!AX41</f>
        <v>0</v>
      </c>
      <c r="AB37" s="147">
        <f>+$W$1+SUM($U$4:U37)-SUM($X$4:X37)-W37-SUM($AA$4:$AA$9)</f>
        <v>21139554</v>
      </c>
      <c r="AD37" s="148"/>
    </row>
    <row r="38" spans="1:30">
      <c r="A38" s="468"/>
      <c r="B38" s="145" t="s">
        <v>119</v>
      </c>
      <c r="C38" s="145">
        <f>+工序盘点数据!C42</f>
        <v>0</v>
      </c>
      <c r="D38" s="143">
        <f>+工序盘点数据!F42</f>
        <v>0</v>
      </c>
      <c r="E38" s="143">
        <f>+工序盘点数据!G42</f>
        <v>0</v>
      </c>
      <c r="F38" s="143">
        <f>+工序盘点数据!H42</f>
        <v>0</v>
      </c>
      <c r="G38" s="143">
        <f>+工序盘点数据!I42</f>
        <v>0</v>
      </c>
      <c r="H38" s="143">
        <f>+工序盘点数据!J42</f>
        <v>0</v>
      </c>
      <c r="I38" s="143">
        <f>+工序盘点数据!K42</f>
        <v>0</v>
      </c>
      <c r="J38" s="143">
        <f>+工序盘点数据!L42</f>
        <v>0</v>
      </c>
      <c r="K38" s="143">
        <f>+工序盘点数据!M42</f>
        <v>0</v>
      </c>
      <c r="L38" s="143">
        <f>+工序盘点数据!N42</f>
        <v>0</v>
      </c>
      <c r="M38" s="143">
        <f>+工序盘点数据!O42</f>
        <v>0</v>
      </c>
      <c r="N38" s="143">
        <f>+工序盘点数据!P42</f>
        <v>0</v>
      </c>
      <c r="O38" s="143">
        <f>+工序盘点数据!Q42</f>
        <v>0</v>
      </c>
      <c r="P38" s="143">
        <f t="shared" si="5"/>
        <v>0</v>
      </c>
      <c r="Q38" s="143">
        <f>+工序盘点数据!D42</f>
        <v>0</v>
      </c>
      <c r="R38" s="143">
        <f>+工序盘点数据!E42</f>
        <v>0</v>
      </c>
      <c r="S38" s="143">
        <f>SUM(工序盘点数据!S42:AD42)</f>
        <v>0</v>
      </c>
      <c r="T38" s="143">
        <f>+工序盘点数据!BH42</f>
        <v>0</v>
      </c>
      <c r="U38" s="143">
        <f>+工序盘点数据!AR42</f>
        <v>0</v>
      </c>
      <c r="V38" s="143">
        <f t="shared" si="4"/>
        <v>0</v>
      </c>
      <c r="W38" s="143">
        <f>+成测数据!C42</f>
        <v>0</v>
      </c>
      <c r="X38" s="143">
        <f>+工序盘点数据!AE42</f>
        <v>0</v>
      </c>
      <c r="Y38" s="143">
        <f t="shared" si="6"/>
        <v>0</v>
      </c>
      <c r="Z38" s="143">
        <f t="shared" si="7"/>
        <v>0</v>
      </c>
      <c r="AA38" s="143">
        <f>+成测数据!AX42</f>
        <v>0</v>
      </c>
      <c r="AB38" s="147">
        <f>+$W$1+SUM($U$4:U38)-SUM($X$4:X38)-W38-SUM($AA$4:$AA$9)</f>
        <v>21139554</v>
      </c>
      <c r="AD38" s="148"/>
    </row>
    <row r="39" spans="1:30">
      <c r="A39" s="468" t="s">
        <v>186</v>
      </c>
      <c r="B39" s="145" t="s">
        <v>118</v>
      </c>
      <c r="C39" s="145">
        <f>+工序盘点数据!C43</f>
        <v>0</v>
      </c>
      <c r="D39" s="143">
        <f>+工序盘点数据!F43</f>
        <v>0</v>
      </c>
      <c r="E39" s="143">
        <f>+工序盘点数据!G43</f>
        <v>0</v>
      </c>
      <c r="F39" s="143">
        <f>+工序盘点数据!H43</f>
        <v>0</v>
      </c>
      <c r="G39" s="143">
        <f>+工序盘点数据!I43</f>
        <v>0</v>
      </c>
      <c r="H39" s="143">
        <f>+工序盘点数据!J43</f>
        <v>0</v>
      </c>
      <c r="I39" s="143">
        <f>+工序盘点数据!K43</f>
        <v>0</v>
      </c>
      <c r="J39" s="143">
        <f>+工序盘点数据!L43</f>
        <v>0</v>
      </c>
      <c r="K39" s="143">
        <f>+工序盘点数据!M43</f>
        <v>0</v>
      </c>
      <c r="L39" s="143">
        <f>+工序盘点数据!N43</f>
        <v>0</v>
      </c>
      <c r="M39" s="143">
        <f>+工序盘点数据!O43</f>
        <v>0</v>
      </c>
      <c r="N39" s="143">
        <f>+工序盘点数据!P43</f>
        <v>0</v>
      </c>
      <c r="O39" s="143">
        <f>+工序盘点数据!Q43</f>
        <v>0</v>
      </c>
      <c r="P39" s="143">
        <f t="shared" si="5"/>
        <v>0</v>
      </c>
      <c r="Q39" s="143">
        <f>+工序盘点数据!D43</f>
        <v>0</v>
      </c>
      <c r="R39" s="143">
        <f>+工序盘点数据!E43</f>
        <v>0</v>
      </c>
      <c r="S39" s="143">
        <f>SUM(工序盘点数据!S43:AD43)</f>
        <v>0</v>
      </c>
      <c r="T39" s="143">
        <f>+工序盘点数据!BH43</f>
        <v>0</v>
      </c>
      <c r="U39" s="143">
        <f>+工序盘点数据!AR43</f>
        <v>0</v>
      </c>
      <c r="V39" s="143">
        <f t="shared" si="4"/>
        <v>0</v>
      </c>
      <c r="W39" s="143">
        <f>+成测数据!C43</f>
        <v>0</v>
      </c>
      <c r="X39" s="143">
        <f>+工序盘点数据!AE43</f>
        <v>0</v>
      </c>
      <c r="Y39" s="143">
        <f t="shared" si="6"/>
        <v>0</v>
      </c>
      <c r="Z39" s="143">
        <f t="shared" si="7"/>
        <v>0</v>
      </c>
      <c r="AA39" s="143">
        <f>+成测数据!AX43</f>
        <v>0</v>
      </c>
      <c r="AB39" s="147">
        <f>+$W$1+SUM($U$4:U39)-SUM($X$4:X39)-W39-SUM($AA$4:$AA$9)</f>
        <v>21139554</v>
      </c>
      <c r="AD39" s="148"/>
    </row>
    <row r="40" spans="1:30">
      <c r="A40" s="468"/>
      <c r="B40" s="145" t="s">
        <v>119</v>
      </c>
      <c r="C40" s="145">
        <f>+工序盘点数据!C44</f>
        <v>0</v>
      </c>
      <c r="D40" s="143">
        <f>+工序盘点数据!F44</f>
        <v>0</v>
      </c>
      <c r="E40" s="143">
        <f>+工序盘点数据!G44</f>
        <v>0</v>
      </c>
      <c r="F40" s="143">
        <f>+工序盘点数据!H44</f>
        <v>0</v>
      </c>
      <c r="G40" s="143">
        <f>+工序盘点数据!I44</f>
        <v>0</v>
      </c>
      <c r="H40" s="143">
        <f>+工序盘点数据!J44</f>
        <v>0</v>
      </c>
      <c r="I40" s="143">
        <f>+工序盘点数据!K44</f>
        <v>0</v>
      </c>
      <c r="J40" s="143">
        <f>+工序盘点数据!L44</f>
        <v>0</v>
      </c>
      <c r="K40" s="143">
        <f>+工序盘点数据!M44</f>
        <v>0</v>
      </c>
      <c r="L40" s="143">
        <f>+工序盘点数据!N44</f>
        <v>0</v>
      </c>
      <c r="M40" s="143">
        <f>+工序盘点数据!O44</f>
        <v>0</v>
      </c>
      <c r="N40" s="143">
        <f>+工序盘点数据!P44</f>
        <v>0</v>
      </c>
      <c r="O40" s="143">
        <f>+工序盘点数据!Q44</f>
        <v>0</v>
      </c>
      <c r="P40" s="143">
        <f t="shared" si="5"/>
        <v>0</v>
      </c>
      <c r="Q40" s="143">
        <f>+工序盘点数据!D44</f>
        <v>0</v>
      </c>
      <c r="R40" s="143">
        <f>+工序盘点数据!E44</f>
        <v>0</v>
      </c>
      <c r="S40" s="143">
        <f>SUM(工序盘点数据!S44:AD44)</f>
        <v>0</v>
      </c>
      <c r="T40" s="143">
        <f>+工序盘点数据!BH44</f>
        <v>0</v>
      </c>
      <c r="U40" s="143">
        <f>+工序盘点数据!AR44</f>
        <v>0</v>
      </c>
      <c r="V40" s="143">
        <f t="shared" si="4"/>
        <v>0</v>
      </c>
      <c r="W40" s="143">
        <f>+成测数据!C44</f>
        <v>0</v>
      </c>
      <c r="X40" s="143">
        <f>+工序盘点数据!AE44</f>
        <v>0</v>
      </c>
      <c r="Y40" s="143">
        <f t="shared" si="6"/>
        <v>0</v>
      </c>
      <c r="Z40" s="143">
        <f t="shared" si="7"/>
        <v>0</v>
      </c>
      <c r="AA40" s="143">
        <f>+成测数据!AX44</f>
        <v>0</v>
      </c>
      <c r="AB40" s="147">
        <f>+$W$1+SUM($U$4:U40)-SUM($X$4:X40)-W40-SUM($AA$4:$AA$9)</f>
        <v>21139554</v>
      </c>
      <c r="AD40" s="148"/>
    </row>
    <row r="41" spans="1:30">
      <c r="A41" s="468" t="s">
        <v>187</v>
      </c>
      <c r="B41" s="145" t="s">
        <v>118</v>
      </c>
      <c r="C41" s="145">
        <f>+工序盘点数据!C45</f>
        <v>0</v>
      </c>
      <c r="D41" s="143">
        <f>+工序盘点数据!F45</f>
        <v>0</v>
      </c>
      <c r="E41" s="143">
        <f>+工序盘点数据!G45</f>
        <v>0</v>
      </c>
      <c r="F41" s="143">
        <f>+工序盘点数据!H45</f>
        <v>0</v>
      </c>
      <c r="G41" s="143">
        <f>+工序盘点数据!I45</f>
        <v>0</v>
      </c>
      <c r="H41" s="143">
        <f>+工序盘点数据!J45</f>
        <v>0</v>
      </c>
      <c r="I41" s="143">
        <f>+工序盘点数据!K45</f>
        <v>0</v>
      </c>
      <c r="J41" s="143">
        <f>+工序盘点数据!L45</f>
        <v>0</v>
      </c>
      <c r="K41" s="143">
        <f>+工序盘点数据!M45</f>
        <v>0</v>
      </c>
      <c r="L41" s="143">
        <f>+工序盘点数据!N45</f>
        <v>0</v>
      </c>
      <c r="M41" s="143">
        <f>+工序盘点数据!O45</f>
        <v>0</v>
      </c>
      <c r="N41" s="143">
        <f>+工序盘点数据!P45</f>
        <v>0</v>
      </c>
      <c r="O41" s="143">
        <f>+工序盘点数据!Q45</f>
        <v>0</v>
      </c>
      <c r="P41" s="143">
        <f t="shared" si="5"/>
        <v>0</v>
      </c>
      <c r="Q41" s="143">
        <f>+工序盘点数据!D45</f>
        <v>0</v>
      </c>
      <c r="R41" s="143">
        <f>+工序盘点数据!E45</f>
        <v>0</v>
      </c>
      <c r="S41" s="143">
        <f>SUM(工序盘点数据!S45:AD45)</f>
        <v>0</v>
      </c>
      <c r="T41" s="143">
        <f>+工序盘点数据!BH45</f>
        <v>0</v>
      </c>
      <c r="U41" s="143">
        <f>+工序盘点数据!AR45</f>
        <v>0</v>
      </c>
      <c r="V41" s="143">
        <f t="shared" si="4"/>
        <v>0</v>
      </c>
      <c r="W41" s="143">
        <f>+成测数据!C45</f>
        <v>0</v>
      </c>
      <c r="X41" s="143">
        <f>+工序盘点数据!AE45</f>
        <v>0</v>
      </c>
      <c r="Y41" s="143">
        <f t="shared" si="6"/>
        <v>0</v>
      </c>
      <c r="Z41" s="143">
        <f t="shared" si="7"/>
        <v>0</v>
      </c>
      <c r="AA41" s="143">
        <f>+成测数据!AX45</f>
        <v>0</v>
      </c>
      <c r="AB41" s="147">
        <f>+$W$1+SUM($U$4:U41)-SUM($X$4:X41)-W41-SUM($AA$4:$AA$9)</f>
        <v>21139554</v>
      </c>
      <c r="AD41" s="148"/>
    </row>
    <row r="42" spans="1:30">
      <c r="A42" s="468"/>
      <c r="B42" s="145" t="s">
        <v>119</v>
      </c>
      <c r="C42" s="145">
        <f>+工序盘点数据!C46</f>
        <v>0</v>
      </c>
      <c r="D42" s="143">
        <f>+工序盘点数据!F46</f>
        <v>0</v>
      </c>
      <c r="E42" s="143">
        <f>+工序盘点数据!G46</f>
        <v>0</v>
      </c>
      <c r="F42" s="143">
        <f>+工序盘点数据!H46</f>
        <v>0</v>
      </c>
      <c r="G42" s="143">
        <f>+工序盘点数据!I46</f>
        <v>0</v>
      </c>
      <c r="H42" s="143">
        <f>+工序盘点数据!J46</f>
        <v>0</v>
      </c>
      <c r="I42" s="143">
        <f>+工序盘点数据!K46</f>
        <v>0</v>
      </c>
      <c r="J42" s="143">
        <f>+工序盘点数据!L46</f>
        <v>0</v>
      </c>
      <c r="K42" s="143">
        <f>+工序盘点数据!M46</f>
        <v>0</v>
      </c>
      <c r="L42" s="143">
        <f>+工序盘点数据!N46</f>
        <v>0</v>
      </c>
      <c r="M42" s="143">
        <f>+工序盘点数据!O46</f>
        <v>0</v>
      </c>
      <c r="N42" s="143">
        <f>+工序盘点数据!P46</f>
        <v>0</v>
      </c>
      <c r="O42" s="143">
        <f>+工序盘点数据!Q46</f>
        <v>0</v>
      </c>
      <c r="P42" s="143">
        <f t="shared" si="5"/>
        <v>0</v>
      </c>
      <c r="Q42" s="143">
        <f>+工序盘点数据!D46</f>
        <v>0</v>
      </c>
      <c r="R42" s="143">
        <f>+工序盘点数据!E46</f>
        <v>0</v>
      </c>
      <c r="S42" s="143">
        <f>SUM(工序盘点数据!S46:AD46)</f>
        <v>0</v>
      </c>
      <c r="T42" s="143">
        <f>+工序盘点数据!BH46</f>
        <v>0</v>
      </c>
      <c r="U42" s="143">
        <f>+工序盘点数据!AR46</f>
        <v>0</v>
      </c>
      <c r="V42" s="143">
        <f t="shared" si="4"/>
        <v>0</v>
      </c>
      <c r="W42" s="143">
        <f>+成测数据!C46</f>
        <v>0</v>
      </c>
      <c r="X42" s="143">
        <f>+工序盘点数据!AE46</f>
        <v>0</v>
      </c>
      <c r="Y42" s="143">
        <f t="shared" si="6"/>
        <v>0</v>
      </c>
      <c r="Z42" s="143">
        <f t="shared" si="7"/>
        <v>0</v>
      </c>
      <c r="AA42" s="143">
        <f>+成测数据!AX46</f>
        <v>0</v>
      </c>
      <c r="AB42" s="147">
        <f>+$W$1+SUM($U$4:U42)-SUM($X$4:X42)-W42-SUM($AA$4:$AA$9)</f>
        <v>21139554</v>
      </c>
      <c r="AD42" s="148"/>
    </row>
    <row r="43" spans="1:30">
      <c r="A43" s="468" t="s">
        <v>188</v>
      </c>
      <c r="B43" s="145" t="s">
        <v>118</v>
      </c>
      <c r="C43" s="145">
        <f>+工序盘点数据!C47</f>
        <v>0</v>
      </c>
      <c r="D43" s="143">
        <f>+工序盘点数据!F47</f>
        <v>0</v>
      </c>
      <c r="E43" s="143">
        <f>+工序盘点数据!G47</f>
        <v>0</v>
      </c>
      <c r="F43" s="143">
        <f>+工序盘点数据!H47</f>
        <v>0</v>
      </c>
      <c r="G43" s="143">
        <f>+工序盘点数据!I47</f>
        <v>0</v>
      </c>
      <c r="H43" s="143">
        <f>+工序盘点数据!J47</f>
        <v>0</v>
      </c>
      <c r="I43" s="143">
        <f>+工序盘点数据!K47</f>
        <v>0</v>
      </c>
      <c r="J43" s="143">
        <f>+工序盘点数据!L47</f>
        <v>0</v>
      </c>
      <c r="K43" s="143">
        <f>+工序盘点数据!M47</f>
        <v>0</v>
      </c>
      <c r="L43" s="143">
        <f>+工序盘点数据!N47</f>
        <v>0</v>
      </c>
      <c r="M43" s="143">
        <f>+工序盘点数据!O47</f>
        <v>0</v>
      </c>
      <c r="N43" s="143">
        <f>+工序盘点数据!P47</f>
        <v>0</v>
      </c>
      <c r="O43" s="143">
        <f>+工序盘点数据!Q47</f>
        <v>0</v>
      </c>
      <c r="P43" s="143">
        <f t="shared" si="5"/>
        <v>0</v>
      </c>
      <c r="Q43" s="143">
        <f>+工序盘点数据!D47</f>
        <v>0</v>
      </c>
      <c r="R43" s="143">
        <f>+工序盘点数据!E47</f>
        <v>0</v>
      </c>
      <c r="S43" s="143">
        <f>SUM(工序盘点数据!S47:AD47)</f>
        <v>0</v>
      </c>
      <c r="T43" s="143">
        <f>+工序盘点数据!BH47</f>
        <v>0</v>
      </c>
      <c r="U43" s="143">
        <f>+工序盘点数据!AR47</f>
        <v>0</v>
      </c>
      <c r="V43" s="143">
        <f t="shared" si="4"/>
        <v>0</v>
      </c>
      <c r="W43" s="143">
        <f>+成测数据!C47</f>
        <v>0</v>
      </c>
      <c r="X43" s="143">
        <f>+工序盘点数据!AE47</f>
        <v>0</v>
      </c>
      <c r="Y43" s="143">
        <f t="shared" si="6"/>
        <v>0</v>
      </c>
      <c r="Z43" s="143">
        <f t="shared" si="7"/>
        <v>0</v>
      </c>
      <c r="AA43" s="143">
        <f>+成测数据!AX47</f>
        <v>0</v>
      </c>
      <c r="AB43" s="147">
        <f>+$W$1+SUM($U$4:U43)-SUM($X$4:X43)-W43-SUM($AA$4:$AA$9)</f>
        <v>21139554</v>
      </c>
      <c r="AD43" s="148"/>
    </row>
    <row r="44" spans="1:30">
      <c r="A44" s="468"/>
      <c r="B44" s="145" t="s">
        <v>119</v>
      </c>
      <c r="C44" s="145">
        <f>+工序盘点数据!C48</f>
        <v>0</v>
      </c>
      <c r="D44" s="143">
        <f>+工序盘点数据!F48</f>
        <v>0</v>
      </c>
      <c r="E44" s="143">
        <f>+工序盘点数据!G48</f>
        <v>0</v>
      </c>
      <c r="F44" s="143">
        <f>+工序盘点数据!H48</f>
        <v>0</v>
      </c>
      <c r="G44" s="143">
        <f>+工序盘点数据!I48</f>
        <v>0</v>
      </c>
      <c r="H44" s="143">
        <f>+工序盘点数据!J48</f>
        <v>0</v>
      </c>
      <c r="I44" s="143">
        <f>+工序盘点数据!K48</f>
        <v>0</v>
      </c>
      <c r="J44" s="143">
        <f>+工序盘点数据!L48</f>
        <v>0</v>
      </c>
      <c r="K44" s="143">
        <f>+工序盘点数据!M48</f>
        <v>0</v>
      </c>
      <c r="L44" s="143">
        <f>+工序盘点数据!N48</f>
        <v>0</v>
      </c>
      <c r="M44" s="143">
        <f>+工序盘点数据!O48</f>
        <v>0</v>
      </c>
      <c r="N44" s="143">
        <f>+工序盘点数据!P48</f>
        <v>0</v>
      </c>
      <c r="O44" s="143">
        <f>+工序盘点数据!Q48</f>
        <v>0</v>
      </c>
      <c r="P44" s="143">
        <f t="shared" si="5"/>
        <v>0</v>
      </c>
      <c r="Q44" s="143">
        <f>+工序盘点数据!D48</f>
        <v>0</v>
      </c>
      <c r="R44" s="143">
        <f>+工序盘点数据!E48</f>
        <v>0</v>
      </c>
      <c r="S44" s="143">
        <f>SUM(工序盘点数据!S48:AD48)</f>
        <v>0</v>
      </c>
      <c r="T44" s="143">
        <f>+工序盘点数据!BH48</f>
        <v>0</v>
      </c>
      <c r="U44" s="143">
        <f>+工序盘点数据!AR48</f>
        <v>0</v>
      </c>
      <c r="V44" s="143">
        <f t="shared" si="4"/>
        <v>0</v>
      </c>
      <c r="W44" s="143">
        <f>+成测数据!C48</f>
        <v>0</v>
      </c>
      <c r="X44" s="143">
        <f>+工序盘点数据!AE48</f>
        <v>0</v>
      </c>
      <c r="Y44" s="143">
        <f t="shared" si="6"/>
        <v>0</v>
      </c>
      <c r="Z44" s="143">
        <f t="shared" si="7"/>
        <v>0</v>
      </c>
      <c r="AA44" s="143">
        <f>+成测数据!AX48</f>
        <v>0</v>
      </c>
      <c r="AB44" s="147">
        <f>+$W$1+SUM($U$4:U44)-SUM($X$4:X44)-W44-SUM($AA$4:$AA$9)</f>
        <v>21139554</v>
      </c>
      <c r="AD44" s="148"/>
    </row>
    <row r="45" spans="1:30">
      <c r="A45" s="468" t="s">
        <v>189</v>
      </c>
      <c r="B45" s="145" t="s">
        <v>118</v>
      </c>
      <c r="C45" s="145">
        <f>+工序盘点数据!C49</f>
        <v>0</v>
      </c>
      <c r="D45" s="143">
        <f>+工序盘点数据!F49</f>
        <v>0</v>
      </c>
      <c r="E45" s="143">
        <f>+工序盘点数据!G49</f>
        <v>0</v>
      </c>
      <c r="F45" s="143">
        <f>+工序盘点数据!H49</f>
        <v>0</v>
      </c>
      <c r="G45" s="143">
        <f>+工序盘点数据!I49</f>
        <v>0</v>
      </c>
      <c r="H45" s="143">
        <f>+工序盘点数据!J49</f>
        <v>0</v>
      </c>
      <c r="I45" s="143">
        <f>+工序盘点数据!K49</f>
        <v>0</v>
      </c>
      <c r="J45" s="143">
        <f>+工序盘点数据!L49</f>
        <v>0</v>
      </c>
      <c r="K45" s="143">
        <f>+工序盘点数据!M49</f>
        <v>0</v>
      </c>
      <c r="L45" s="143">
        <f>+工序盘点数据!N49</f>
        <v>0</v>
      </c>
      <c r="M45" s="143">
        <f>+工序盘点数据!O49</f>
        <v>0</v>
      </c>
      <c r="N45" s="143">
        <f>+工序盘点数据!P49</f>
        <v>0</v>
      </c>
      <c r="O45" s="143">
        <f>+工序盘点数据!Q49</f>
        <v>0</v>
      </c>
      <c r="P45" s="143">
        <f t="shared" si="5"/>
        <v>0</v>
      </c>
      <c r="Q45" s="143">
        <f>+工序盘点数据!D49</f>
        <v>0</v>
      </c>
      <c r="R45" s="143">
        <f>+工序盘点数据!E49</f>
        <v>0</v>
      </c>
      <c r="S45" s="143">
        <f>SUM(工序盘点数据!S49:AD49)</f>
        <v>0</v>
      </c>
      <c r="T45" s="143">
        <f>+工序盘点数据!BH49</f>
        <v>0</v>
      </c>
      <c r="U45" s="143">
        <f>+工序盘点数据!AR49</f>
        <v>0</v>
      </c>
      <c r="V45" s="143">
        <f t="shared" si="4"/>
        <v>0</v>
      </c>
      <c r="W45" s="143">
        <f>+成测数据!C49</f>
        <v>0</v>
      </c>
      <c r="X45" s="143">
        <f>+工序盘点数据!AE49</f>
        <v>0</v>
      </c>
      <c r="Y45" s="143">
        <f t="shared" si="6"/>
        <v>0</v>
      </c>
      <c r="Z45" s="143">
        <f t="shared" si="7"/>
        <v>0</v>
      </c>
      <c r="AA45" s="143">
        <f>+成测数据!AX49</f>
        <v>0</v>
      </c>
      <c r="AB45" s="147">
        <f>+$W$1+SUM($U$4:U45)-SUM($X$4:X45)-W45-SUM($AA$4:$AA$9)</f>
        <v>21139554</v>
      </c>
      <c r="AD45" s="148"/>
    </row>
    <row r="46" spans="1:30">
      <c r="A46" s="468"/>
      <c r="B46" s="145" t="s">
        <v>119</v>
      </c>
      <c r="C46" s="145">
        <f>+工序盘点数据!C50</f>
        <v>0</v>
      </c>
      <c r="D46" s="143">
        <f>+工序盘点数据!F50</f>
        <v>0</v>
      </c>
      <c r="E46" s="143">
        <f>+工序盘点数据!G50</f>
        <v>0</v>
      </c>
      <c r="F46" s="143">
        <f>+工序盘点数据!H50</f>
        <v>0</v>
      </c>
      <c r="G46" s="143">
        <f>+工序盘点数据!I50</f>
        <v>0</v>
      </c>
      <c r="H46" s="143">
        <f>+工序盘点数据!J50</f>
        <v>0</v>
      </c>
      <c r="I46" s="143">
        <f>+工序盘点数据!K50</f>
        <v>0</v>
      </c>
      <c r="J46" s="143">
        <f>+工序盘点数据!L50</f>
        <v>0</v>
      </c>
      <c r="K46" s="143">
        <f>+工序盘点数据!M50</f>
        <v>0</v>
      </c>
      <c r="L46" s="143">
        <f>+工序盘点数据!N50</f>
        <v>0</v>
      </c>
      <c r="M46" s="143">
        <f>+工序盘点数据!O50</f>
        <v>0</v>
      </c>
      <c r="N46" s="143">
        <f>+工序盘点数据!P50</f>
        <v>0</v>
      </c>
      <c r="O46" s="143">
        <f>+工序盘点数据!Q50</f>
        <v>0</v>
      </c>
      <c r="P46" s="143">
        <f t="shared" si="5"/>
        <v>0</v>
      </c>
      <c r="Q46" s="143">
        <f>+工序盘点数据!D50</f>
        <v>0</v>
      </c>
      <c r="R46" s="143">
        <f>+工序盘点数据!E50</f>
        <v>0</v>
      </c>
      <c r="S46" s="143">
        <f>SUM(工序盘点数据!S50:AD50)</f>
        <v>0</v>
      </c>
      <c r="T46" s="143">
        <f>+工序盘点数据!BH50</f>
        <v>0</v>
      </c>
      <c r="U46" s="143">
        <f>+工序盘点数据!AR50</f>
        <v>0</v>
      </c>
      <c r="V46" s="143">
        <f t="shared" si="4"/>
        <v>0</v>
      </c>
      <c r="W46" s="143">
        <f>+成测数据!C50</f>
        <v>0</v>
      </c>
      <c r="X46" s="143">
        <f>+工序盘点数据!AE50</f>
        <v>0</v>
      </c>
      <c r="Y46" s="143">
        <f t="shared" si="6"/>
        <v>0</v>
      </c>
      <c r="Z46" s="143">
        <f t="shared" si="7"/>
        <v>0</v>
      </c>
      <c r="AA46" s="143">
        <f>+成测数据!AX50</f>
        <v>0</v>
      </c>
      <c r="AB46" s="147">
        <f>+$W$1+SUM($U$4:U46)-SUM($X$4:X46)-W46-SUM($AA$4:$AA$9)</f>
        <v>21139554</v>
      </c>
      <c r="AD46" s="148"/>
    </row>
    <row r="47" spans="1:30">
      <c r="A47" s="468" t="s">
        <v>190</v>
      </c>
      <c r="B47" s="145" t="s">
        <v>118</v>
      </c>
      <c r="C47" s="145">
        <f>+工序盘点数据!C51</f>
        <v>0</v>
      </c>
      <c r="D47" s="143">
        <f>+工序盘点数据!F51</f>
        <v>0</v>
      </c>
      <c r="E47" s="143">
        <f>+工序盘点数据!G51</f>
        <v>0</v>
      </c>
      <c r="F47" s="143">
        <f>+工序盘点数据!H51</f>
        <v>0</v>
      </c>
      <c r="G47" s="143">
        <f>+工序盘点数据!I51</f>
        <v>0</v>
      </c>
      <c r="H47" s="143">
        <f>+工序盘点数据!J51</f>
        <v>0</v>
      </c>
      <c r="I47" s="143">
        <f>+工序盘点数据!K51</f>
        <v>0</v>
      </c>
      <c r="J47" s="143">
        <f>+工序盘点数据!L51</f>
        <v>0</v>
      </c>
      <c r="K47" s="143">
        <f>+工序盘点数据!M51</f>
        <v>0</v>
      </c>
      <c r="L47" s="143">
        <f>+工序盘点数据!N51</f>
        <v>0</v>
      </c>
      <c r="M47" s="143">
        <f>+工序盘点数据!O51</f>
        <v>0</v>
      </c>
      <c r="N47" s="143">
        <f>+工序盘点数据!P51</f>
        <v>0</v>
      </c>
      <c r="O47" s="143">
        <f>+工序盘点数据!Q51</f>
        <v>0</v>
      </c>
      <c r="P47" s="143">
        <f t="shared" si="5"/>
        <v>0</v>
      </c>
      <c r="Q47" s="143">
        <f>+工序盘点数据!D51</f>
        <v>0</v>
      </c>
      <c r="R47" s="143">
        <f>+工序盘点数据!E51</f>
        <v>0</v>
      </c>
      <c r="S47" s="143">
        <f>SUM(工序盘点数据!S51:AD51)</f>
        <v>0</v>
      </c>
      <c r="T47" s="143">
        <f>+工序盘点数据!BH51</f>
        <v>0</v>
      </c>
      <c r="U47" s="143">
        <f>+工序盘点数据!AR51</f>
        <v>0</v>
      </c>
      <c r="V47" s="143">
        <f t="shared" ref="V47:V66" si="8">+P46+C47-P47-R47-S47-U47-Q47</f>
        <v>0</v>
      </c>
      <c r="W47" s="143">
        <f>+成测数据!C51</f>
        <v>0</v>
      </c>
      <c r="X47" s="143">
        <f>+工序盘点数据!AE51</f>
        <v>0</v>
      </c>
      <c r="Y47" s="143">
        <f t="shared" si="6"/>
        <v>0</v>
      </c>
      <c r="Z47" s="143">
        <f t="shared" si="7"/>
        <v>0</v>
      </c>
      <c r="AA47" s="143">
        <f>+成测数据!AX51</f>
        <v>0</v>
      </c>
      <c r="AB47" s="147">
        <f>+$W$1+SUM($U$4:U47)-SUM($X$4:X47)-W47-SUM($AA$4:$AA$9)</f>
        <v>21139554</v>
      </c>
      <c r="AD47" s="148"/>
    </row>
    <row r="48" spans="1:30">
      <c r="A48" s="468"/>
      <c r="B48" s="145" t="s">
        <v>119</v>
      </c>
      <c r="C48" s="145">
        <f>+工序盘点数据!C52</f>
        <v>0</v>
      </c>
      <c r="D48" s="143">
        <f>+工序盘点数据!F52</f>
        <v>0</v>
      </c>
      <c r="E48" s="143">
        <f>+工序盘点数据!G52</f>
        <v>0</v>
      </c>
      <c r="F48" s="143">
        <f>+工序盘点数据!H52</f>
        <v>0</v>
      </c>
      <c r="G48" s="143">
        <f>+工序盘点数据!I52</f>
        <v>0</v>
      </c>
      <c r="H48" s="143">
        <f>+工序盘点数据!J52</f>
        <v>0</v>
      </c>
      <c r="I48" s="143">
        <f>+工序盘点数据!K52</f>
        <v>0</v>
      </c>
      <c r="J48" s="143">
        <f>+工序盘点数据!L52</f>
        <v>0</v>
      </c>
      <c r="K48" s="143">
        <f>+工序盘点数据!M52</f>
        <v>0</v>
      </c>
      <c r="L48" s="143">
        <f>+工序盘点数据!N52</f>
        <v>0</v>
      </c>
      <c r="M48" s="143">
        <f>+工序盘点数据!O52</f>
        <v>0</v>
      </c>
      <c r="N48" s="143">
        <f>+工序盘点数据!P52</f>
        <v>0</v>
      </c>
      <c r="O48" s="143">
        <f>+工序盘点数据!Q52</f>
        <v>0</v>
      </c>
      <c r="P48" s="143">
        <f t="shared" si="5"/>
        <v>0</v>
      </c>
      <c r="Q48" s="143">
        <f>+工序盘点数据!D52</f>
        <v>0</v>
      </c>
      <c r="R48" s="143">
        <f>+工序盘点数据!E52</f>
        <v>0</v>
      </c>
      <c r="S48" s="143">
        <f>SUM(工序盘点数据!S52:AD52)</f>
        <v>0</v>
      </c>
      <c r="T48" s="143">
        <f>+工序盘点数据!BH52</f>
        <v>0</v>
      </c>
      <c r="U48" s="143">
        <f>+工序盘点数据!AR52</f>
        <v>0</v>
      </c>
      <c r="V48" s="143">
        <f t="shared" si="8"/>
        <v>0</v>
      </c>
      <c r="W48" s="143">
        <f>+成测数据!C52</f>
        <v>0</v>
      </c>
      <c r="X48" s="143">
        <f>+工序盘点数据!AE52</f>
        <v>0</v>
      </c>
      <c r="Y48" s="143">
        <f t="shared" si="6"/>
        <v>0</v>
      </c>
      <c r="Z48" s="143">
        <f t="shared" si="7"/>
        <v>0</v>
      </c>
      <c r="AA48" s="143">
        <f>+成测数据!AX52</f>
        <v>0</v>
      </c>
      <c r="AB48" s="147">
        <f>+$W$1+SUM($U$4:U48)-SUM($X$4:X48)-W48-SUM($AA$4:$AA$9)</f>
        <v>21139554</v>
      </c>
      <c r="AD48" s="148"/>
    </row>
    <row r="49" spans="1:30">
      <c r="A49" s="468" t="s">
        <v>191</v>
      </c>
      <c r="B49" s="145" t="s">
        <v>118</v>
      </c>
      <c r="C49" s="145">
        <f>+工序盘点数据!C53</f>
        <v>0</v>
      </c>
      <c r="D49" s="143">
        <f>+工序盘点数据!F53</f>
        <v>0</v>
      </c>
      <c r="E49" s="143">
        <f>+工序盘点数据!G53</f>
        <v>0</v>
      </c>
      <c r="F49" s="143">
        <f>+工序盘点数据!H53</f>
        <v>0</v>
      </c>
      <c r="G49" s="143">
        <f>+工序盘点数据!I53</f>
        <v>0</v>
      </c>
      <c r="H49" s="143">
        <f>+工序盘点数据!J53</f>
        <v>0</v>
      </c>
      <c r="I49" s="143">
        <f>+工序盘点数据!K53</f>
        <v>0</v>
      </c>
      <c r="J49" s="143">
        <f>+工序盘点数据!L53</f>
        <v>0</v>
      </c>
      <c r="K49" s="143">
        <f>+工序盘点数据!M53</f>
        <v>0</v>
      </c>
      <c r="L49" s="143">
        <f>+工序盘点数据!N53</f>
        <v>0</v>
      </c>
      <c r="M49" s="143">
        <f>+工序盘点数据!O53</f>
        <v>0</v>
      </c>
      <c r="N49" s="143">
        <f>+工序盘点数据!P53</f>
        <v>0</v>
      </c>
      <c r="O49" s="143">
        <f>+工序盘点数据!Q53</f>
        <v>0</v>
      </c>
      <c r="P49" s="143">
        <f t="shared" si="5"/>
        <v>0</v>
      </c>
      <c r="Q49" s="143">
        <f>+工序盘点数据!D53</f>
        <v>0</v>
      </c>
      <c r="R49" s="143">
        <f>+工序盘点数据!E53</f>
        <v>0</v>
      </c>
      <c r="S49" s="143">
        <f>SUM(工序盘点数据!S53:AD53)</f>
        <v>0</v>
      </c>
      <c r="T49" s="143">
        <f>+工序盘点数据!BH53</f>
        <v>0</v>
      </c>
      <c r="U49" s="143">
        <f>+工序盘点数据!AR53</f>
        <v>0</v>
      </c>
      <c r="V49" s="143">
        <f t="shared" si="8"/>
        <v>0</v>
      </c>
      <c r="W49" s="143">
        <f>+成测数据!C53</f>
        <v>0</v>
      </c>
      <c r="X49" s="143">
        <f>+工序盘点数据!AE53</f>
        <v>0</v>
      </c>
      <c r="Y49" s="143">
        <f t="shared" si="6"/>
        <v>0</v>
      </c>
      <c r="Z49" s="143">
        <f t="shared" si="7"/>
        <v>0</v>
      </c>
      <c r="AA49" s="143">
        <f>+成测数据!AX53</f>
        <v>0</v>
      </c>
      <c r="AB49" s="147">
        <f>+$W$1+SUM($U$4:U49)-SUM($X$4:X49)-W49-SUM($AA$4:$AA$9)</f>
        <v>21139554</v>
      </c>
      <c r="AD49" s="148"/>
    </row>
    <row r="50" spans="1:30">
      <c r="A50" s="468"/>
      <c r="B50" s="145" t="s">
        <v>119</v>
      </c>
      <c r="C50" s="145">
        <f>+工序盘点数据!C54</f>
        <v>0</v>
      </c>
      <c r="D50" s="143">
        <f>+工序盘点数据!F54</f>
        <v>0</v>
      </c>
      <c r="E50" s="143">
        <f>+工序盘点数据!G54</f>
        <v>0</v>
      </c>
      <c r="F50" s="143">
        <f>+工序盘点数据!H54</f>
        <v>0</v>
      </c>
      <c r="G50" s="143">
        <f>+工序盘点数据!I54</f>
        <v>0</v>
      </c>
      <c r="H50" s="143">
        <f>+工序盘点数据!J54</f>
        <v>0</v>
      </c>
      <c r="I50" s="143">
        <f>+工序盘点数据!K54</f>
        <v>0</v>
      </c>
      <c r="J50" s="143">
        <f>+工序盘点数据!L54</f>
        <v>0</v>
      </c>
      <c r="K50" s="143">
        <f>+工序盘点数据!M54</f>
        <v>0</v>
      </c>
      <c r="L50" s="143">
        <f>+工序盘点数据!N54</f>
        <v>0</v>
      </c>
      <c r="M50" s="143">
        <f>+工序盘点数据!O54</f>
        <v>0</v>
      </c>
      <c r="N50" s="143">
        <f>+工序盘点数据!P54</f>
        <v>0</v>
      </c>
      <c r="O50" s="143">
        <f>+工序盘点数据!Q54</f>
        <v>0</v>
      </c>
      <c r="P50" s="143">
        <f t="shared" si="5"/>
        <v>0</v>
      </c>
      <c r="Q50" s="143">
        <f>+工序盘点数据!D54</f>
        <v>0</v>
      </c>
      <c r="R50" s="143">
        <f>+工序盘点数据!E54</f>
        <v>0</v>
      </c>
      <c r="S50" s="143">
        <f>SUM(工序盘点数据!S54:AD54)</f>
        <v>0</v>
      </c>
      <c r="T50" s="143">
        <f>+工序盘点数据!BH54</f>
        <v>0</v>
      </c>
      <c r="U50" s="143">
        <f>+工序盘点数据!AR54</f>
        <v>0</v>
      </c>
      <c r="V50" s="143">
        <f t="shared" si="8"/>
        <v>0</v>
      </c>
      <c r="W50" s="143">
        <f>+成测数据!C54</f>
        <v>0</v>
      </c>
      <c r="X50" s="143">
        <f>+工序盘点数据!AE54</f>
        <v>0</v>
      </c>
      <c r="Y50" s="143">
        <f t="shared" si="6"/>
        <v>0</v>
      </c>
      <c r="Z50" s="143">
        <f t="shared" si="7"/>
        <v>0</v>
      </c>
      <c r="AA50" s="143">
        <f>+成测数据!AX54</f>
        <v>0</v>
      </c>
      <c r="AB50" s="147">
        <f>+$W$1+SUM($U$4:U50)-SUM($X$4:X50)-W50-SUM($AA$4:$AA$9)</f>
        <v>21139554</v>
      </c>
      <c r="AD50" s="148"/>
    </row>
    <row r="51" spans="1:30">
      <c r="A51" s="468" t="s">
        <v>192</v>
      </c>
      <c r="B51" s="145" t="s">
        <v>118</v>
      </c>
      <c r="C51" s="145">
        <f>+工序盘点数据!C55</f>
        <v>0</v>
      </c>
      <c r="D51" s="143">
        <f>+工序盘点数据!F55</f>
        <v>0</v>
      </c>
      <c r="E51" s="143">
        <f>+工序盘点数据!G55</f>
        <v>0</v>
      </c>
      <c r="F51" s="143">
        <f>+工序盘点数据!H55</f>
        <v>0</v>
      </c>
      <c r="G51" s="143">
        <f>+工序盘点数据!I55</f>
        <v>0</v>
      </c>
      <c r="H51" s="143">
        <f>+工序盘点数据!J55</f>
        <v>0</v>
      </c>
      <c r="I51" s="143">
        <f>+工序盘点数据!K55</f>
        <v>0</v>
      </c>
      <c r="J51" s="143">
        <f>+工序盘点数据!L55</f>
        <v>0</v>
      </c>
      <c r="K51" s="143">
        <f>+工序盘点数据!M55</f>
        <v>0</v>
      </c>
      <c r="L51" s="143">
        <f>+工序盘点数据!N55</f>
        <v>0</v>
      </c>
      <c r="M51" s="143">
        <f>+工序盘点数据!O55</f>
        <v>0</v>
      </c>
      <c r="N51" s="143">
        <f>+工序盘点数据!P55</f>
        <v>0</v>
      </c>
      <c r="O51" s="143">
        <f>+工序盘点数据!Q55</f>
        <v>0</v>
      </c>
      <c r="P51" s="143">
        <f t="shared" si="5"/>
        <v>0</v>
      </c>
      <c r="Q51" s="143">
        <f>+工序盘点数据!D55</f>
        <v>0</v>
      </c>
      <c r="R51" s="143">
        <f>+工序盘点数据!E55</f>
        <v>0</v>
      </c>
      <c r="S51" s="143">
        <f>SUM(工序盘点数据!S55:AD55)</f>
        <v>0</v>
      </c>
      <c r="T51" s="143">
        <f>+工序盘点数据!BH55</f>
        <v>0</v>
      </c>
      <c r="U51" s="143">
        <f>+工序盘点数据!AR55</f>
        <v>0</v>
      </c>
      <c r="V51" s="143">
        <f t="shared" si="8"/>
        <v>0</v>
      </c>
      <c r="W51" s="143">
        <f>+成测数据!C55</f>
        <v>0</v>
      </c>
      <c r="X51" s="143">
        <f>+工序盘点数据!AE55</f>
        <v>0</v>
      </c>
      <c r="Y51" s="143">
        <f t="shared" ref="Y51:Y66" si="9">SUM(W51:X51)</f>
        <v>0</v>
      </c>
      <c r="Z51" s="143">
        <f t="shared" ref="Z51:Z66" si="10">+X51+S51</f>
        <v>0</v>
      </c>
      <c r="AA51" s="143">
        <f>+成测数据!AX55</f>
        <v>0</v>
      </c>
      <c r="AB51" s="147">
        <f>+$W$1+SUM($U$4:U51)-SUM($X$4:X51)-W51-SUM($AA$4:$AA$9)</f>
        <v>21139554</v>
      </c>
      <c r="AD51" s="148"/>
    </row>
    <row r="52" spans="1:30">
      <c r="A52" s="468"/>
      <c r="B52" s="145" t="s">
        <v>119</v>
      </c>
      <c r="C52" s="145">
        <f>+工序盘点数据!C56</f>
        <v>0</v>
      </c>
      <c r="D52" s="143">
        <f>+工序盘点数据!F56</f>
        <v>0</v>
      </c>
      <c r="E52" s="143">
        <f>+工序盘点数据!G56</f>
        <v>0</v>
      </c>
      <c r="F52" s="143">
        <f>+工序盘点数据!H56</f>
        <v>0</v>
      </c>
      <c r="G52" s="143">
        <f>+工序盘点数据!I56</f>
        <v>0</v>
      </c>
      <c r="H52" s="143">
        <f>+工序盘点数据!J56</f>
        <v>0</v>
      </c>
      <c r="I52" s="143">
        <f>+工序盘点数据!K56</f>
        <v>0</v>
      </c>
      <c r="J52" s="143">
        <f>+工序盘点数据!L56</f>
        <v>0</v>
      </c>
      <c r="K52" s="143">
        <f>+工序盘点数据!M56</f>
        <v>0</v>
      </c>
      <c r="L52" s="143">
        <f>+工序盘点数据!N56</f>
        <v>0</v>
      </c>
      <c r="M52" s="143">
        <f>+工序盘点数据!O56</f>
        <v>0</v>
      </c>
      <c r="N52" s="143">
        <f>+工序盘点数据!P56</f>
        <v>0</v>
      </c>
      <c r="O52" s="143">
        <f>+工序盘点数据!Q56</f>
        <v>0</v>
      </c>
      <c r="P52" s="143">
        <f t="shared" si="5"/>
        <v>0</v>
      </c>
      <c r="Q52" s="143">
        <f>+工序盘点数据!D56</f>
        <v>0</v>
      </c>
      <c r="R52" s="143">
        <f>+工序盘点数据!E56</f>
        <v>0</v>
      </c>
      <c r="S52" s="143">
        <f>SUM(工序盘点数据!S56:AD56)</f>
        <v>0</v>
      </c>
      <c r="T52" s="143">
        <f>+工序盘点数据!BH56</f>
        <v>0</v>
      </c>
      <c r="U52" s="143">
        <f>+工序盘点数据!AR56</f>
        <v>0</v>
      </c>
      <c r="V52" s="143">
        <f t="shared" si="8"/>
        <v>0</v>
      </c>
      <c r="W52" s="143">
        <f>+成测数据!C56</f>
        <v>0</v>
      </c>
      <c r="X52" s="143">
        <f>+工序盘点数据!AE56</f>
        <v>0</v>
      </c>
      <c r="Y52" s="143">
        <f t="shared" si="9"/>
        <v>0</v>
      </c>
      <c r="Z52" s="143">
        <f t="shared" si="10"/>
        <v>0</v>
      </c>
      <c r="AA52" s="143">
        <f>+成测数据!AX56</f>
        <v>0</v>
      </c>
      <c r="AB52" s="147">
        <f>+$W$1+SUM($U$4:U52)-SUM($X$4:X52)-W52-SUM($AA$4:$AA$9)</f>
        <v>21139554</v>
      </c>
      <c r="AD52" s="148"/>
    </row>
    <row r="53" spans="1:30">
      <c r="A53" s="468" t="s">
        <v>193</v>
      </c>
      <c r="B53" s="145" t="s">
        <v>118</v>
      </c>
      <c r="C53" s="145">
        <f>+工序盘点数据!C57</f>
        <v>0</v>
      </c>
      <c r="D53" s="143">
        <f>+工序盘点数据!F57</f>
        <v>0</v>
      </c>
      <c r="E53" s="143">
        <f>+工序盘点数据!G57</f>
        <v>0</v>
      </c>
      <c r="F53" s="143">
        <f>+工序盘点数据!H57</f>
        <v>0</v>
      </c>
      <c r="G53" s="143">
        <f>+工序盘点数据!I57</f>
        <v>0</v>
      </c>
      <c r="H53" s="143">
        <f>+工序盘点数据!J57</f>
        <v>0</v>
      </c>
      <c r="I53" s="143">
        <f>+工序盘点数据!K57</f>
        <v>0</v>
      </c>
      <c r="J53" s="143">
        <f>+工序盘点数据!L57</f>
        <v>0</v>
      </c>
      <c r="K53" s="143">
        <f>+工序盘点数据!M57</f>
        <v>0</v>
      </c>
      <c r="L53" s="143">
        <f>+工序盘点数据!N57</f>
        <v>0</v>
      </c>
      <c r="M53" s="143">
        <f>+工序盘点数据!O57</f>
        <v>0</v>
      </c>
      <c r="N53" s="143">
        <f>+工序盘点数据!P57</f>
        <v>0</v>
      </c>
      <c r="O53" s="143">
        <f>+工序盘点数据!Q57</f>
        <v>0</v>
      </c>
      <c r="P53" s="143">
        <f t="shared" si="5"/>
        <v>0</v>
      </c>
      <c r="Q53" s="143">
        <f>+工序盘点数据!D57</f>
        <v>0</v>
      </c>
      <c r="R53" s="143">
        <f>+工序盘点数据!E57</f>
        <v>0</v>
      </c>
      <c r="S53" s="143">
        <f>SUM(工序盘点数据!S57:AD57)</f>
        <v>0</v>
      </c>
      <c r="T53" s="143">
        <f>+工序盘点数据!BH57</f>
        <v>0</v>
      </c>
      <c r="U53" s="143">
        <f>+工序盘点数据!AR57</f>
        <v>0</v>
      </c>
      <c r="V53" s="143">
        <f t="shared" si="8"/>
        <v>0</v>
      </c>
      <c r="W53" s="143">
        <f>+成测数据!C57</f>
        <v>0</v>
      </c>
      <c r="X53" s="143">
        <f>+工序盘点数据!AE57</f>
        <v>0</v>
      </c>
      <c r="Y53" s="143">
        <f t="shared" si="9"/>
        <v>0</v>
      </c>
      <c r="Z53" s="143">
        <f t="shared" si="10"/>
        <v>0</v>
      </c>
      <c r="AA53" s="143">
        <f>+成测数据!AX57</f>
        <v>0</v>
      </c>
      <c r="AB53" s="147">
        <f>+$W$1+SUM($U$4:U53)-SUM($X$4:X53)-W53-SUM($AA$4:$AA$9)</f>
        <v>21139554</v>
      </c>
      <c r="AD53" s="148"/>
    </row>
    <row r="54" spans="1:30">
      <c r="A54" s="468"/>
      <c r="B54" s="145" t="s">
        <v>119</v>
      </c>
      <c r="C54" s="145">
        <f>+工序盘点数据!C58</f>
        <v>0</v>
      </c>
      <c r="D54" s="143">
        <f>+工序盘点数据!F58</f>
        <v>0</v>
      </c>
      <c r="E54" s="143">
        <f>+工序盘点数据!G58</f>
        <v>0</v>
      </c>
      <c r="F54" s="143">
        <f>+工序盘点数据!H58</f>
        <v>0</v>
      </c>
      <c r="G54" s="143">
        <f>+工序盘点数据!I58</f>
        <v>0</v>
      </c>
      <c r="H54" s="143">
        <f>+工序盘点数据!J58</f>
        <v>0</v>
      </c>
      <c r="I54" s="143">
        <f>+工序盘点数据!K58</f>
        <v>0</v>
      </c>
      <c r="J54" s="143">
        <f>+工序盘点数据!L58</f>
        <v>0</v>
      </c>
      <c r="K54" s="143">
        <f>+工序盘点数据!M58</f>
        <v>0</v>
      </c>
      <c r="L54" s="143">
        <f>+工序盘点数据!N58</f>
        <v>0</v>
      </c>
      <c r="M54" s="143">
        <f>+工序盘点数据!O58</f>
        <v>0</v>
      </c>
      <c r="N54" s="143">
        <f>+工序盘点数据!P58</f>
        <v>0</v>
      </c>
      <c r="O54" s="143">
        <f>+工序盘点数据!Q58</f>
        <v>0</v>
      </c>
      <c r="P54" s="143">
        <f t="shared" si="5"/>
        <v>0</v>
      </c>
      <c r="Q54" s="143">
        <f>+工序盘点数据!D58</f>
        <v>0</v>
      </c>
      <c r="R54" s="143">
        <f>+工序盘点数据!E58</f>
        <v>0</v>
      </c>
      <c r="S54" s="143">
        <f>SUM(工序盘点数据!S58:AD58)</f>
        <v>0</v>
      </c>
      <c r="T54" s="143">
        <f>+工序盘点数据!BH58</f>
        <v>0</v>
      </c>
      <c r="U54" s="143">
        <f>+工序盘点数据!AR58</f>
        <v>0</v>
      </c>
      <c r="V54" s="143">
        <f t="shared" si="8"/>
        <v>0</v>
      </c>
      <c r="W54" s="143">
        <f>+成测数据!C58</f>
        <v>0</v>
      </c>
      <c r="X54" s="143">
        <f>+工序盘点数据!AE58</f>
        <v>0</v>
      </c>
      <c r="Y54" s="143">
        <f t="shared" si="9"/>
        <v>0</v>
      </c>
      <c r="Z54" s="143">
        <f t="shared" si="10"/>
        <v>0</v>
      </c>
      <c r="AA54" s="143">
        <f>+成测数据!AX58</f>
        <v>0</v>
      </c>
      <c r="AB54" s="147">
        <f>+$W$1+SUM($U$4:U54)-SUM($X$4:X54)-W54-SUM($AA$4:$AA$9)</f>
        <v>21139554</v>
      </c>
      <c r="AD54" s="148"/>
    </row>
    <row r="55" spans="1:30">
      <c r="A55" s="468" t="s">
        <v>194</v>
      </c>
      <c r="B55" s="145" t="s">
        <v>118</v>
      </c>
      <c r="C55" s="145">
        <f>+工序盘点数据!C59</f>
        <v>0</v>
      </c>
      <c r="D55" s="143">
        <f>+工序盘点数据!F59</f>
        <v>0</v>
      </c>
      <c r="E55" s="143">
        <f>+工序盘点数据!G59</f>
        <v>0</v>
      </c>
      <c r="F55" s="143">
        <f>+工序盘点数据!H59</f>
        <v>0</v>
      </c>
      <c r="G55" s="143">
        <f>+工序盘点数据!I59</f>
        <v>0</v>
      </c>
      <c r="H55" s="143">
        <f>+工序盘点数据!J59</f>
        <v>0</v>
      </c>
      <c r="I55" s="143">
        <f>+工序盘点数据!K59</f>
        <v>0</v>
      </c>
      <c r="J55" s="143">
        <f>+工序盘点数据!L59</f>
        <v>0</v>
      </c>
      <c r="K55" s="143">
        <f>+工序盘点数据!M59</f>
        <v>0</v>
      </c>
      <c r="L55" s="143">
        <f>+工序盘点数据!N59</f>
        <v>0</v>
      </c>
      <c r="M55" s="143">
        <f>+工序盘点数据!O59</f>
        <v>0</v>
      </c>
      <c r="N55" s="143">
        <f>+工序盘点数据!P59</f>
        <v>0</v>
      </c>
      <c r="O55" s="143">
        <f>+工序盘点数据!Q59</f>
        <v>0</v>
      </c>
      <c r="P55" s="143">
        <f t="shared" si="5"/>
        <v>0</v>
      </c>
      <c r="Q55" s="143">
        <f>+工序盘点数据!D59</f>
        <v>0</v>
      </c>
      <c r="R55" s="143">
        <f>+工序盘点数据!E59</f>
        <v>0</v>
      </c>
      <c r="S55" s="143">
        <f>SUM(工序盘点数据!S59:AD59)</f>
        <v>0</v>
      </c>
      <c r="T55" s="143">
        <f>+工序盘点数据!BH59</f>
        <v>0</v>
      </c>
      <c r="U55" s="143">
        <f>+工序盘点数据!AR59</f>
        <v>0</v>
      </c>
      <c r="V55" s="143">
        <f t="shared" si="8"/>
        <v>0</v>
      </c>
      <c r="W55" s="143">
        <f>+成测数据!C59</f>
        <v>0</v>
      </c>
      <c r="X55" s="143">
        <f>+工序盘点数据!AE59</f>
        <v>0</v>
      </c>
      <c r="Y55" s="143">
        <f t="shared" si="9"/>
        <v>0</v>
      </c>
      <c r="Z55" s="143">
        <f t="shared" si="10"/>
        <v>0</v>
      </c>
      <c r="AA55" s="143">
        <f>+成测数据!AX59</f>
        <v>0</v>
      </c>
      <c r="AB55" s="147">
        <f>+$W$1+SUM($U$4:U55)-SUM($X$4:X55)-W55-SUM($AA$4:$AA$9)</f>
        <v>21139554</v>
      </c>
      <c r="AD55" s="148"/>
    </row>
    <row r="56" spans="1:30">
      <c r="A56" s="468"/>
      <c r="B56" s="145" t="s">
        <v>119</v>
      </c>
      <c r="C56" s="145">
        <f>+工序盘点数据!C60</f>
        <v>0</v>
      </c>
      <c r="D56" s="143">
        <f>+工序盘点数据!F60</f>
        <v>0</v>
      </c>
      <c r="E56" s="143">
        <f>+工序盘点数据!G60</f>
        <v>0</v>
      </c>
      <c r="F56" s="143">
        <f>+工序盘点数据!H60</f>
        <v>0</v>
      </c>
      <c r="G56" s="143">
        <f>+工序盘点数据!I60</f>
        <v>0</v>
      </c>
      <c r="H56" s="143">
        <f>+工序盘点数据!J60</f>
        <v>0</v>
      </c>
      <c r="I56" s="143">
        <f>+工序盘点数据!K60</f>
        <v>0</v>
      </c>
      <c r="J56" s="143">
        <f>+工序盘点数据!L60</f>
        <v>0</v>
      </c>
      <c r="K56" s="143">
        <f>+工序盘点数据!M60</f>
        <v>0</v>
      </c>
      <c r="L56" s="143">
        <f>+工序盘点数据!N60</f>
        <v>0</v>
      </c>
      <c r="M56" s="143">
        <f>+工序盘点数据!O60</f>
        <v>0</v>
      </c>
      <c r="N56" s="143">
        <f>+工序盘点数据!P60</f>
        <v>0</v>
      </c>
      <c r="O56" s="143">
        <f>+工序盘点数据!Q60</f>
        <v>0</v>
      </c>
      <c r="P56" s="143">
        <f t="shared" si="5"/>
        <v>0</v>
      </c>
      <c r="Q56" s="143">
        <f>+工序盘点数据!D60</f>
        <v>0</v>
      </c>
      <c r="R56" s="143">
        <f>+工序盘点数据!E60</f>
        <v>0</v>
      </c>
      <c r="S56" s="143">
        <f>SUM(工序盘点数据!S60:AD60)</f>
        <v>0</v>
      </c>
      <c r="T56" s="143">
        <f>+工序盘点数据!BH60</f>
        <v>0</v>
      </c>
      <c r="U56" s="143">
        <f>+工序盘点数据!AR60</f>
        <v>0</v>
      </c>
      <c r="V56" s="143">
        <f t="shared" si="8"/>
        <v>0</v>
      </c>
      <c r="W56" s="143">
        <f>+成测数据!C60</f>
        <v>0</v>
      </c>
      <c r="X56" s="143">
        <f>+工序盘点数据!AE60</f>
        <v>0</v>
      </c>
      <c r="Y56" s="143">
        <f t="shared" si="9"/>
        <v>0</v>
      </c>
      <c r="Z56" s="143">
        <f t="shared" si="10"/>
        <v>0</v>
      </c>
      <c r="AA56" s="143">
        <f>+成测数据!AX60</f>
        <v>0</v>
      </c>
      <c r="AB56" s="147">
        <f>+$W$1+SUM($U$4:U56)-SUM($X$4:X56)-W56-SUM($AA$4:$AA$9)</f>
        <v>21139554</v>
      </c>
      <c r="AD56" s="148"/>
    </row>
    <row r="57" spans="1:30">
      <c r="A57" s="468" t="s">
        <v>195</v>
      </c>
      <c r="B57" s="145" t="s">
        <v>118</v>
      </c>
      <c r="C57" s="145">
        <f>+工序盘点数据!C61</f>
        <v>0</v>
      </c>
      <c r="D57" s="143">
        <f>+工序盘点数据!F61</f>
        <v>0</v>
      </c>
      <c r="E57" s="143">
        <f>+工序盘点数据!G61</f>
        <v>0</v>
      </c>
      <c r="F57" s="143">
        <f>+工序盘点数据!H61</f>
        <v>0</v>
      </c>
      <c r="G57" s="143">
        <f>+工序盘点数据!I61</f>
        <v>0</v>
      </c>
      <c r="H57" s="143">
        <f>+工序盘点数据!J61</f>
        <v>0</v>
      </c>
      <c r="I57" s="143">
        <f>+工序盘点数据!K61</f>
        <v>0</v>
      </c>
      <c r="J57" s="143">
        <f>+工序盘点数据!L61</f>
        <v>0</v>
      </c>
      <c r="K57" s="143">
        <f>+工序盘点数据!M61</f>
        <v>0</v>
      </c>
      <c r="L57" s="143">
        <f>+工序盘点数据!N61</f>
        <v>0</v>
      </c>
      <c r="M57" s="143">
        <f>+工序盘点数据!O61</f>
        <v>0</v>
      </c>
      <c r="N57" s="143">
        <f>+工序盘点数据!P61</f>
        <v>0</v>
      </c>
      <c r="O57" s="143">
        <f>+工序盘点数据!Q61</f>
        <v>0</v>
      </c>
      <c r="P57" s="143">
        <f t="shared" si="5"/>
        <v>0</v>
      </c>
      <c r="Q57" s="143">
        <f>+工序盘点数据!D61</f>
        <v>0</v>
      </c>
      <c r="R57" s="143">
        <f>+工序盘点数据!E61</f>
        <v>0</v>
      </c>
      <c r="S57" s="143">
        <f>SUM(工序盘点数据!S61:AD61)</f>
        <v>0</v>
      </c>
      <c r="T57" s="143">
        <f>+工序盘点数据!BH61</f>
        <v>0</v>
      </c>
      <c r="U57" s="143">
        <f>+工序盘点数据!AR61</f>
        <v>0</v>
      </c>
      <c r="V57" s="143">
        <f t="shared" si="8"/>
        <v>0</v>
      </c>
      <c r="W57" s="143">
        <f>+成测数据!C61</f>
        <v>0</v>
      </c>
      <c r="X57" s="143">
        <f>+工序盘点数据!AE61</f>
        <v>0</v>
      </c>
      <c r="Y57" s="143">
        <f t="shared" si="9"/>
        <v>0</v>
      </c>
      <c r="Z57" s="143">
        <f t="shared" si="10"/>
        <v>0</v>
      </c>
      <c r="AA57" s="143">
        <f>+成测数据!AX61</f>
        <v>0</v>
      </c>
      <c r="AB57" s="147">
        <f>+$W$1+SUM($U$4:U57)-SUM($X$4:X57)-W57-SUM($AA$4:$AA$9)</f>
        <v>21139554</v>
      </c>
      <c r="AD57" s="148"/>
    </row>
    <row r="58" spans="1:30">
      <c r="A58" s="468"/>
      <c r="B58" s="145" t="s">
        <v>119</v>
      </c>
      <c r="C58" s="145">
        <f>+工序盘点数据!C62</f>
        <v>0</v>
      </c>
      <c r="D58" s="143">
        <f>+工序盘点数据!F62</f>
        <v>0</v>
      </c>
      <c r="E58" s="143">
        <f>+工序盘点数据!G62</f>
        <v>0</v>
      </c>
      <c r="F58" s="143">
        <f>+工序盘点数据!H62</f>
        <v>0</v>
      </c>
      <c r="G58" s="143">
        <f>+工序盘点数据!I62</f>
        <v>0</v>
      </c>
      <c r="H58" s="143">
        <f>+工序盘点数据!J62</f>
        <v>0</v>
      </c>
      <c r="I58" s="143">
        <f>+工序盘点数据!K62</f>
        <v>0</v>
      </c>
      <c r="J58" s="143">
        <f>+工序盘点数据!L62</f>
        <v>0</v>
      </c>
      <c r="K58" s="143">
        <f>+工序盘点数据!M62</f>
        <v>0</v>
      </c>
      <c r="L58" s="143">
        <f>+工序盘点数据!N62</f>
        <v>0</v>
      </c>
      <c r="M58" s="143">
        <f>+工序盘点数据!O62</f>
        <v>0</v>
      </c>
      <c r="N58" s="143">
        <f>+工序盘点数据!P62</f>
        <v>0</v>
      </c>
      <c r="O58" s="143">
        <f>+工序盘点数据!Q62</f>
        <v>0</v>
      </c>
      <c r="P58" s="143">
        <f t="shared" si="5"/>
        <v>0</v>
      </c>
      <c r="Q58" s="143">
        <f>+工序盘点数据!D62</f>
        <v>0</v>
      </c>
      <c r="R58" s="143">
        <f>+工序盘点数据!E62</f>
        <v>0</v>
      </c>
      <c r="S58" s="143">
        <f>SUM(工序盘点数据!S62:AD62)</f>
        <v>0</v>
      </c>
      <c r="T58" s="143">
        <f>+工序盘点数据!BH62</f>
        <v>0</v>
      </c>
      <c r="U58" s="143">
        <f>+工序盘点数据!AR62</f>
        <v>0</v>
      </c>
      <c r="V58" s="143">
        <f t="shared" si="8"/>
        <v>0</v>
      </c>
      <c r="W58" s="143">
        <f>+成测数据!C62</f>
        <v>0</v>
      </c>
      <c r="X58" s="143">
        <f>+工序盘点数据!AE62</f>
        <v>0</v>
      </c>
      <c r="Y58" s="143">
        <f t="shared" si="9"/>
        <v>0</v>
      </c>
      <c r="Z58" s="143">
        <f t="shared" si="10"/>
        <v>0</v>
      </c>
      <c r="AA58" s="143">
        <f>+成测数据!AX62</f>
        <v>0</v>
      </c>
      <c r="AB58" s="147">
        <f>+$W$1+SUM($U$4:U58)-SUM($X$4:X58)-W58-SUM($AA$4:$AA$9)</f>
        <v>21139554</v>
      </c>
      <c r="AD58" s="148"/>
    </row>
    <row r="59" spans="1:30">
      <c r="A59" s="468" t="s">
        <v>196</v>
      </c>
      <c r="B59" s="145" t="s">
        <v>118</v>
      </c>
      <c r="C59" s="145">
        <f>+工序盘点数据!C63</f>
        <v>0</v>
      </c>
      <c r="D59" s="143">
        <f>+工序盘点数据!F63</f>
        <v>0</v>
      </c>
      <c r="E59" s="143">
        <f>+工序盘点数据!G63</f>
        <v>0</v>
      </c>
      <c r="F59" s="143">
        <f>+工序盘点数据!H63</f>
        <v>0</v>
      </c>
      <c r="G59" s="143">
        <f>+工序盘点数据!I63</f>
        <v>0</v>
      </c>
      <c r="H59" s="143">
        <f>+工序盘点数据!J63</f>
        <v>0</v>
      </c>
      <c r="I59" s="143">
        <f>+工序盘点数据!K63</f>
        <v>0</v>
      </c>
      <c r="J59" s="143">
        <f>+工序盘点数据!L63</f>
        <v>0</v>
      </c>
      <c r="K59" s="143">
        <f>+工序盘点数据!M63</f>
        <v>0</v>
      </c>
      <c r="L59" s="143">
        <f>+工序盘点数据!N63</f>
        <v>0</v>
      </c>
      <c r="M59" s="143">
        <f>+工序盘点数据!O63</f>
        <v>0</v>
      </c>
      <c r="N59" s="143">
        <f>+工序盘点数据!P63</f>
        <v>0</v>
      </c>
      <c r="O59" s="143">
        <f>+工序盘点数据!Q63</f>
        <v>0</v>
      </c>
      <c r="P59" s="143">
        <f t="shared" si="5"/>
        <v>0</v>
      </c>
      <c r="Q59" s="143">
        <f>+工序盘点数据!D63</f>
        <v>0</v>
      </c>
      <c r="R59" s="143">
        <f>+工序盘点数据!E63</f>
        <v>0</v>
      </c>
      <c r="S59" s="143">
        <f>SUM(工序盘点数据!S63:AD63)</f>
        <v>0</v>
      </c>
      <c r="T59" s="143">
        <f>+工序盘点数据!BH63</f>
        <v>0</v>
      </c>
      <c r="U59" s="143">
        <f>+工序盘点数据!AR63</f>
        <v>0</v>
      </c>
      <c r="V59" s="143">
        <f t="shared" si="8"/>
        <v>0</v>
      </c>
      <c r="W59" s="143">
        <f>+成测数据!C63</f>
        <v>0</v>
      </c>
      <c r="X59" s="143">
        <f>+工序盘点数据!AE63</f>
        <v>0</v>
      </c>
      <c r="Y59" s="143">
        <f t="shared" si="9"/>
        <v>0</v>
      </c>
      <c r="Z59" s="143">
        <f t="shared" si="10"/>
        <v>0</v>
      </c>
      <c r="AA59" s="143">
        <f>+成测数据!AX63</f>
        <v>0</v>
      </c>
      <c r="AB59" s="147">
        <f>+$W$1+SUM($U$4:U59)-SUM($X$4:X59)-W59-SUM($AA$4:$AA$9)</f>
        <v>21139554</v>
      </c>
      <c r="AD59" s="148"/>
    </row>
    <row r="60" spans="1:30">
      <c r="A60" s="468"/>
      <c r="B60" s="145" t="s">
        <v>119</v>
      </c>
      <c r="C60" s="145">
        <f>+工序盘点数据!C64</f>
        <v>0</v>
      </c>
      <c r="D60" s="143">
        <f>+工序盘点数据!F64</f>
        <v>0</v>
      </c>
      <c r="E60" s="143">
        <f>+工序盘点数据!G64</f>
        <v>0</v>
      </c>
      <c r="F60" s="143">
        <f>+工序盘点数据!H64</f>
        <v>0</v>
      </c>
      <c r="G60" s="143">
        <f>+工序盘点数据!I64</f>
        <v>0</v>
      </c>
      <c r="H60" s="143">
        <f>+工序盘点数据!J64</f>
        <v>0</v>
      </c>
      <c r="I60" s="143">
        <f>+工序盘点数据!K64</f>
        <v>0</v>
      </c>
      <c r="J60" s="143">
        <f>+工序盘点数据!L64</f>
        <v>0</v>
      </c>
      <c r="K60" s="143">
        <f>+工序盘点数据!M64</f>
        <v>0</v>
      </c>
      <c r="L60" s="143">
        <f>+工序盘点数据!N64</f>
        <v>0</v>
      </c>
      <c r="M60" s="143">
        <f>+工序盘点数据!O64</f>
        <v>0</v>
      </c>
      <c r="N60" s="143">
        <f>+工序盘点数据!P64</f>
        <v>0</v>
      </c>
      <c r="O60" s="143">
        <f>+工序盘点数据!Q64</f>
        <v>0</v>
      </c>
      <c r="P60" s="143">
        <f t="shared" si="5"/>
        <v>0</v>
      </c>
      <c r="Q60" s="143">
        <f>+工序盘点数据!D64</f>
        <v>0</v>
      </c>
      <c r="R60" s="143">
        <f>+工序盘点数据!E64</f>
        <v>0</v>
      </c>
      <c r="S60" s="143">
        <f>SUM(工序盘点数据!S64:AD64)</f>
        <v>0</v>
      </c>
      <c r="T60" s="143">
        <f>+工序盘点数据!BH64</f>
        <v>0</v>
      </c>
      <c r="U60" s="143">
        <f>+工序盘点数据!AR64</f>
        <v>0</v>
      </c>
      <c r="V60" s="143">
        <f t="shared" si="8"/>
        <v>0</v>
      </c>
      <c r="W60" s="143">
        <f>+成测数据!C64</f>
        <v>0</v>
      </c>
      <c r="X60" s="143">
        <f>+工序盘点数据!AE64</f>
        <v>0</v>
      </c>
      <c r="Y60" s="143">
        <f t="shared" si="9"/>
        <v>0</v>
      </c>
      <c r="Z60" s="143">
        <f t="shared" si="10"/>
        <v>0</v>
      </c>
      <c r="AA60" s="143">
        <f>+成测数据!AX64</f>
        <v>0</v>
      </c>
      <c r="AB60" s="147">
        <f>+$W$1+SUM($U$4:U60)-SUM($X$4:X60)-W60-SUM($AA$4:$AA$9)</f>
        <v>21139554</v>
      </c>
      <c r="AD60" s="148"/>
    </row>
    <row r="61" spans="1:30">
      <c r="A61" s="468" t="s">
        <v>197</v>
      </c>
      <c r="B61" s="145" t="s">
        <v>118</v>
      </c>
      <c r="C61" s="145">
        <f>+工序盘点数据!C65</f>
        <v>0</v>
      </c>
      <c r="D61" s="143">
        <f>+工序盘点数据!F65</f>
        <v>0</v>
      </c>
      <c r="E61" s="143">
        <f>+工序盘点数据!G65</f>
        <v>0</v>
      </c>
      <c r="F61" s="143">
        <f>+工序盘点数据!H65</f>
        <v>0</v>
      </c>
      <c r="G61" s="143">
        <f>+工序盘点数据!I65</f>
        <v>0</v>
      </c>
      <c r="H61" s="143">
        <f>+工序盘点数据!J65</f>
        <v>0</v>
      </c>
      <c r="I61" s="143">
        <f>+工序盘点数据!K65</f>
        <v>0</v>
      </c>
      <c r="J61" s="143">
        <f>+工序盘点数据!L65</f>
        <v>0</v>
      </c>
      <c r="K61" s="143">
        <f>+工序盘点数据!M65</f>
        <v>0</v>
      </c>
      <c r="L61" s="143">
        <f>+工序盘点数据!N65</f>
        <v>0</v>
      </c>
      <c r="M61" s="143">
        <f>+工序盘点数据!O65</f>
        <v>0</v>
      </c>
      <c r="N61" s="143">
        <f>+工序盘点数据!P65</f>
        <v>0</v>
      </c>
      <c r="O61" s="143">
        <f>+工序盘点数据!Q65</f>
        <v>0</v>
      </c>
      <c r="P61" s="143">
        <f t="shared" si="5"/>
        <v>0</v>
      </c>
      <c r="Q61" s="143">
        <f>+工序盘点数据!D65</f>
        <v>0</v>
      </c>
      <c r="R61" s="143">
        <f>+工序盘点数据!E65</f>
        <v>0</v>
      </c>
      <c r="S61" s="143">
        <f>SUM(工序盘点数据!S65:AD65)</f>
        <v>0</v>
      </c>
      <c r="T61" s="143">
        <f>+工序盘点数据!BH65</f>
        <v>0</v>
      </c>
      <c r="U61" s="143">
        <f>+工序盘点数据!AR65</f>
        <v>0</v>
      </c>
      <c r="V61" s="143">
        <f t="shared" si="8"/>
        <v>0</v>
      </c>
      <c r="W61" s="143">
        <f>+成测数据!C65</f>
        <v>0</v>
      </c>
      <c r="X61" s="143">
        <f>+工序盘点数据!AE65</f>
        <v>0</v>
      </c>
      <c r="Y61" s="143">
        <f t="shared" si="9"/>
        <v>0</v>
      </c>
      <c r="Z61" s="143">
        <f t="shared" si="10"/>
        <v>0</v>
      </c>
      <c r="AA61" s="143">
        <f>+成测数据!AX65</f>
        <v>0</v>
      </c>
      <c r="AB61" s="147">
        <f>+$W$1+SUM($U$4:U61)-SUM($X$4:X61)-W61-SUM($AA$4:$AA$9)</f>
        <v>21139554</v>
      </c>
      <c r="AD61" s="148"/>
    </row>
    <row r="62" spans="1:30">
      <c r="A62" s="468"/>
      <c r="B62" s="145" t="s">
        <v>119</v>
      </c>
      <c r="C62" s="145">
        <f>+工序盘点数据!C66</f>
        <v>0</v>
      </c>
      <c r="D62" s="143">
        <f>+工序盘点数据!F66</f>
        <v>0</v>
      </c>
      <c r="E62" s="143">
        <f>+工序盘点数据!G66</f>
        <v>0</v>
      </c>
      <c r="F62" s="143">
        <f>+工序盘点数据!H66</f>
        <v>0</v>
      </c>
      <c r="G62" s="143">
        <f>+工序盘点数据!I66</f>
        <v>0</v>
      </c>
      <c r="H62" s="143">
        <f>+工序盘点数据!J66</f>
        <v>0</v>
      </c>
      <c r="I62" s="143">
        <f>+工序盘点数据!K66</f>
        <v>0</v>
      </c>
      <c r="J62" s="143">
        <f>+工序盘点数据!L66</f>
        <v>0</v>
      </c>
      <c r="K62" s="143">
        <f>+工序盘点数据!M66</f>
        <v>0</v>
      </c>
      <c r="L62" s="143">
        <f>+工序盘点数据!N66</f>
        <v>0</v>
      </c>
      <c r="M62" s="143">
        <f>+工序盘点数据!O66</f>
        <v>0</v>
      </c>
      <c r="N62" s="143">
        <f>+工序盘点数据!P66</f>
        <v>0</v>
      </c>
      <c r="O62" s="143">
        <f>+工序盘点数据!Q66</f>
        <v>0</v>
      </c>
      <c r="P62" s="143">
        <f t="shared" si="5"/>
        <v>0</v>
      </c>
      <c r="Q62" s="143">
        <f>+工序盘点数据!D66</f>
        <v>0</v>
      </c>
      <c r="R62" s="143">
        <f>+工序盘点数据!E66</f>
        <v>0</v>
      </c>
      <c r="S62" s="143">
        <f>SUM(工序盘点数据!S66:AD66)</f>
        <v>0</v>
      </c>
      <c r="T62" s="143">
        <f>+工序盘点数据!BH66</f>
        <v>0</v>
      </c>
      <c r="U62" s="143">
        <f>+工序盘点数据!AR66</f>
        <v>0</v>
      </c>
      <c r="V62" s="143">
        <f t="shared" si="8"/>
        <v>0</v>
      </c>
      <c r="W62" s="143">
        <f>+成测数据!C66</f>
        <v>0</v>
      </c>
      <c r="X62" s="143">
        <f>+工序盘点数据!AE66</f>
        <v>0</v>
      </c>
      <c r="Y62" s="143">
        <f t="shared" si="9"/>
        <v>0</v>
      </c>
      <c r="Z62" s="143">
        <f t="shared" si="10"/>
        <v>0</v>
      </c>
      <c r="AA62" s="143">
        <f>+成测数据!AX66</f>
        <v>0</v>
      </c>
      <c r="AB62" s="147">
        <f>+$W$1+SUM($U$4:U62)-SUM($X$4:X62)-W62-SUM($AA$4:$AA$9)</f>
        <v>21139554</v>
      </c>
      <c r="AD62" s="148"/>
    </row>
    <row r="63" spans="1:30">
      <c r="A63" s="468" t="s">
        <v>198</v>
      </c>
      <c r="B63" s="145" t="s">
        <v>118</v>
      </c>
      <c r="C63" s="145">
        <f>+工序盘点数据!C67</f>
        <v>0</v>
      </c>
      <c r="D63" s="143">
        <f>+工序盘点数据!F67</f>
        <v>0</v>
      </c>
      <c r="E63" s="143">
        <f>+工序盘点数据!G67</f>
        <v>0</v>
      </c>
      <c r="F63" s="143">
        <f>+工序盘点数据!H67</f>
        <v>0</v>
      </c>
      <c r="G63" s="143">
        <f>+工序盘点数据!I67</f>
        <v>0</v>
      </c>
      <c r="H63" s="143">
        <f>+工序盘点数据!J67</f>
        <v>0</v>
      </c>
      <c r="I63" s="143">
        <f>+工序盘点数据!K67</f>
        <v>0</v>
      </c>
      <c r="J63" s="143">
        <f>+工序盘点数据!L67</f>
        <v>0</v>
      </c>
      <c r="K63" s="143">
        <f>+工序盘点数据!M67</f>
        <v>0</v>
      </c>
      <c r="L63" s="143">
        <f>+工序盘点数据!N67</f>
        <v>0</v>
      </c>
      <c r="M63" s="143">
        <f>+工序盘点数据!O67</f>
        <v>0</v>
      </c>
      <c r="N63" s="143">
        <f>+工序盘点数据!P67</f>
        <v>0</v>
      </c>
      <c r="O63" s="143">
        <f>+工序盘点数据!Q67</f>
        <v>0</v>
      </c>
      <c r="P63" s="143">
        <f t="shared" si="5"/>
        <v>0</v>
      </c>
      <c r="Q63" s="143">
        <f>+工序盘点数据!D67</f>
        <v>0</v>
      </c>
      <c r="R63" s="143">
        <f>+工序盘点数据!E67</f>
        <v>0</v>
      </c>
      <c r="S63" s="143">
        <f>SUM(工序盘点数据!S67:AD67)</f>
        <v>0</v>
      </c>
      <c r="T63" s="143">
        <f>+工序盘点数据!BH67</f>
        <v>0</v>
      </c>
      <c r="U63" s="143">
        <f>+工序盘点数据!AR67</f>
        <v>0</v>
      </c>
      <c r="V63" s="143">
        <f t="shared" si="8"/>
        <v>0</v>
      </c>
      <c r="W63" s="143">
        <f>+成测数据!C67</f>
        <v>0</v>
      </c>
      <c r="X63" s="143">
        <f>+工序盘点数据!AE67</f>
        <v>0</v>
      </c>
      <c r="Y63" s="143">
        <f t="shared" si="9"/>
        <v>0</v>
      </c>
      <c r="Z63" s="143">
        <f t="shared" si="10"/>
        <v>0</v>
      </c>
      <c r="AA63" s="143">
        <f>+成测数据!AX67</f>
        <v>0</v>
      </c>
      <c r="AB63" s="147">
        <f>+$W$1+SUM($U$4:U63)-SUM($X$4:X63)-W63-SUM($AA$4:$AA$9)</f>
        <v>21139554</v>
      </c>
      <c r="AD63" s="148"/>
    </row>
    <row r="64" spans="1:30">
      <c r="A64" s="468"/>
      <c r="B64" s="145" t="s">
        <v>119</v>
      </c>
      <c r="C64" s="145">
        <f>+工序盘点数据!C68</f>
        <v>0</v>
      </c>
      <c r="D64" s="143">
        <f>+工序盘点数据!F68</f>
        <v>0</v>
      </c>
      <c r="E64" s="143">
        <f>+工序盘点数据!G68</f>
        <v>0</v>
      </c>
      <c r="F64" s="143">
        <f>+工序盘点数据!H68</f>
        <v>0</v>
      </c>
      <c r="G64" s="143">
        <f>+工序盘点数据!I68</f>
        <v>0</v>
      </c>
      <c r="H64" s="143">
        <f>+工序盘点数据!J68</f>
        <v>0</v>
      </c>
      <c r="I64" s="143">
        <f>+工序盘点数据!K68</f>
        <v>0</v>
      </c>
      <c r="J64" s="143">
        <f>+工序盘点数据!L68</f>
        <v>0</v>
      </c>
      <c r="K64" s="143">
        <f>+工序盘点数据!M68</f>
        <v>0</v>
      </c>
      <c r="L64" s="143">
        <f>+工序盘点数据!N68</f>
        <v>0</v>
      </c>
      <c r="M64" s="143">
        <f>+工序盘点数据!O68</f>
        <v>0</v>
      </c>
      <c r="N64" s="143">
        <f>+工序盘点数据!P68</f>
        <v>0</v>
      </c>
      <c r="O64" s="143">
        <f>+工序盘点数据!Q68</f>
        <v>0</v>
      </c>
      <c r="P64" s="143">
        <f t="shared" si="5"/>
        <v>0</v>
      </c>
      <c r="Q64" s="143">
        <f>+工序盘点数据!D68</f>
        <v>0</v>
      </c>
      <c r="R64" s="143">
        <f>+工序盘点数据!E68</f>
        <v>0</v>
      </c>
      <c r="S64" s="143">
        <f>SUM(工序盘点数据!S68:AD68)</f>
        <v>0</v>
      </c>
      <c r="T64" s="143">
        <f>+工序盘点数据!BH68</f>
        <v>0</v>
      </c>
      <c r="U64" s="143">
        <f>+工序盘点数据!AR68</f>
        <v>0</v>
      </c>
      <c r="V64" s="143">
        <f t="shared" si="8"/>
        <v>0</v>
      </c>
      <c r="W64" s="143">
        <f>+成测数据!C68</f>
        <v>0</v>
      </c>
      <c r="X64" s="143">
        <f>+工序盘点数据!AE68</f>
        <v>0</v>
      </c>
      <c r="Y64" s="143">
        <f t="shared" si="9"/>
        <v>0</v>
      </c>
      <c r="Z64" s="143">
        <f t="shared" si="10"/>
        <v>0</v>
      </c>
      <c r="AA64" s="143">
        <f>+成测数据!AX68</f>
        <v>0</v>
      </c>
      <c r="AB64" s="147">
        <f>+$W$1+SUM($U$4:U64)-SUM($X$4:X64)-W64-SUM($AA$4:$AA$9)</f>
        <v>21139554</v>
      </c>
      <c r="AD64" s="148"/>
    </row>
    <row r="65" spans="1:30">
      <c r="A65" s="468" t="s">
        <v>199</v>
      </c>
      <c r="B65" s="145" t="s">
        <v>118</v>
      </c>
      <c r="C65" s="145">
        <f>+工序盘点数据!C69</f>
        <v>0</v>
      </c>
      <c r="D65" s="143">
        <f>+工序盘点数据!F69</f>
        <v>0</v>
      </c>
      <c r="E65" s="143">
        <f>+工序盘点数据!G69</f>
        <v>0</v>
      </c>
      <c r="F65" s="143">
        <f>+工序盘点数据!H69</f>
        <v>0</v>
      </c>
      <c r="G65" s="143">
        <f>+工序盘点数据!I69</f>
        <v>0</v>
      </c>
      <c r="H65" s="143">
        <f>+工序盘点数据!J69</f>
        <v>0</v>
      </c>
      <c r="I65" s="143">
        <f>+工序盘点数据!K69</f>
        <v>0</v>
      </c>
      <c r="J65" s="143">
        <f>+工序盘点数据!L69</f>
        <v>0</v>
      </c>
      <c r="K65" s="143">
        <f>+工序盘点数据!M69</f>
        <v>0</v>
      </c>
      <c r="L65" s="143">
        <f>+工序盘点数据!N69</f>
        <v>0</v>
      </c>
      <c r="M65" s="143">
        <f>+工序盘点数据!O69</f>
        <v>0</v>
      </c>
      <c r="N65" s="143">
        <f>+工序盘点数据!P69</f>
        <v>0</v>
      </c>
      <c r="O65" s="143">
        <f>+工序盘点数据!Q69</f>
        <v>0</v>
      </c>
      <c r="P65" s="143">
        <f t="shared" si="5"/>
        <v>0</v>
      </c>
      <c r="Q65" s="143">
        <f>+工序盘点数据!D69</f>
        <v>0</v>
      </c>
      <c r="R65" s="143">
        <f>+工序盘点数据!E69</f>
        <v>0</v>
      </c>
      <c r="S65" s="143">
        <f>SUM(工序盘点数据!S69:AD69)</f>
        <v>0</v>
      </c>
      <c r="T65" s="143">
        <f>+工序盘点数据!BH69</f>
        <v>0</v>
      </c>
      <c r="U65" s="143">
        <f>+工序盘点数据!AR69</f>
        <v>0</v>
      </c>
      <c r="V65" s="143">
        <f t="shared" si="8"/>
        <v>0</v>
      </c>
      <c r="W65" s="143">
        <f>+成测数据!C69</f>
        <v>0</v>
      </c>
      <c r="X65" s="143">
        <f>+工序盘点数据!AE69</f>
        <v>0</v>
      </c>
      <c r="Y65" s="143">
        <f t="shared" si="9"/>
        <v>0</v>
      </c>
      <c r="Z65" s="143">
        <f t="shared" si="10"/>
        <v>0</v>
      </c>
      <c r="AA65" s="143">
        <f>+成测数据!AX69</f>
        <v>0</v>
      </c>
      <c r="AB65" s="147">
        <f>+$W$1+SUM($U$4:U65)-SUM($X$4:X65)-W65-SUM($AA$4:$AA$9)</f>
        <v>21139554</v>
      </c>
      <c r="AD65" s="148"/>
    </row>
    <row r="66" spans="1:30">
      <c r="A66" s="468"/>
      <c r="B66" s="145" t="s">
        <v>119</v>
      </c>
      <c r="C66" s="145">
        <f>+工序盘点数据!C70</f>
        <v>0</v>
      </c>
      <c r="D66" s="143">
        <f>+工序盘点数据!F70</f>
        <v>0</v>
      </c>
      <c r="E66" s="143">
        <f>+工序盘点数据!G70</f>
        <v>0</v>
      </c>
      <c r="F66" s="143">
        <f>+工序盘点数据!H70</f>
        <v>0</v>
      </c>
      <c r="G66" s="143">
        <f>+工序盘点数据!I70</f>
        <v>0</v>
      </c>
      <c r="H66" s="143">
        <f>+工序盘点数据!J70</f>
        <v>0</v>
      </c>
      <c r="I66" s="143">
        <f>+工序盘点数据!K70</f>
        <v>0</v>
      </c>
      <c r="J66" s="143">
        <f>+工序盘点数据!L70</f>
        <v>0</v>
      </c>
      <c r="K66" s="143">
        <f>+工序盘点数据!M70</f>
        <v>0</v>
      </c>
      <c r="L66" s="143">
        <f>+工序盘点数据!N70</f>
        <v>0</v>
      </c>
      <c r="M66" s="143">
        <f>+工序盘点数据!O70</f>
        <v>0</v>
      </c>
      <c r="N66" s="143">
        <f>+工序盘点数据!P70</f>
        <v>0</v>
      </c>
      <c r="O66" s="143">
        <f>+工序盘点数据!Q70</f>
        <v>0</v>
      </c>
      <c r="P66" s="143">
        <f t="shared" si="5"/>
        <v>0</v>
      </c>
      <c r="Q66" s="143">
        <f>+工序盘点数据!D70</f>
        <v>0</v>
      </c>
      <c r="R66" s="143">
        <f>+工序盘点数据!E70</f>
        <v>0</v>
      </c>
      <c r="S66" s="143">
        <f>SUM(工序盘点数据!S70:AD70)</f>
        <v>0</v>
      </c>
      <c r="T66" s="143">
        <f>+工序盘点数据!BH70</f>
        <v>0</v>
      </c>
      <c r="U66" s="143">
        <f>+工序盘点数据!AR70</f>
        <v>0</v>
      </c>
      <c r="V66" s="143">
        <f t="shared" si="8"/>
        <v>0</v>
      </c>
      <c r="W66" s="143">
        <f>+成测数据!C70</f>
        <v>0</v>
      </c>
      <c r="X66" s="143">
        <f>+工序盘点数据!AE70</f>
        <v>0</v>
      </c>
      <c r="Y66" s="143">
        <f t="shared" si="9"/>
        <v>0</v>
      </c>
      <c r="Z66" s="143">
        <f t="shared" si="10"/>
        <v>0</v>
      </c>
      <c r="AA66" s="143">
        <f>+成测数据!AX70</f>
        <v>0</v>
      </c>
      <c r="AB66" s="147">
        <f>+$W$1+SUM($U$4:U66)-SUM($X$4:X66)-W66-SUM($AA$4:$AA$9)</f>
        <v>21139554</v>
      </c>
      <c r="AD66" s="148"/>
    </row>
    <row r="67" spans="1:30">
      <c r="P67" s="143"/>
    </row>
  </sheetData>
  <mergeCells count="45">
    <mergeCell ref="Z2:Z3"/>
    <mergeCell ref="AA2:AA3"/>
    <mergeCell ref="AB2:AB3"/>
    <mergeCell ref="AC2:AC3"/>
    <mergeCell ref="AD2:AD3"/>
    <mergeCell ref="A59:A60"/>
    <mergeCell ref="A61:A62"/>
    <mergeCell ref="A63:A64"/>
    <mergeCell ref="A65:A66"/>
    <mergeCell ref="Q2:Q3"/>
    <mergeCell ref="A49:A50"/>
    <mergeCell ref="A51:A52"/>
    <mergeCell ref="A53:A54"/>
    <mergeCell ref="A55:A56"/>
    <mergeCell ref="A57:A58"/>
    <mergeCell ref="A39:A40"/>
    <mergeCell ref="A41:A42"/>
    <mergeCell ref="A43:A44"/>
    <mergeCell ref="A45:A46"/>
    <mergeCell ref="A47:A48"/>
    <mergeCell ref="A29:A30"/>
    <mergeCell ref="A31:A32"/>
    <mergeCell ref="A33:A34"/>
    <mergeCell ref="A35:A36"/>
    <mergeCell ref="A37:A38"/>
    <mergeCell ref="A19:A20"/>
    <mergeCell ref="A21:A22"/>
    <mergeCell ref="A23:A24"/>
    <mergeCell ref="A25:A26"/>
    <mergeCell ref="A27:A28"/>
    <mergeCell ref="A9:A10"/>
    <mergeCell ref="A11:A12"/>
    <mergeCell ref="A13:A14"/>
    <mergeCell ref="A15:A16"/>
    <mergeCell ref="A17:A18"/>
    <mergeCell ref="D2:P2"/>
    <mergeCell ref="W2:Y2"/>
    <mergeCell ref="A4:B4"/>
    <mergeCell ref="A5:A6"/>
    <mergeCell ref="A7:A8"/>
    <mergeCell ref="R2:R3"/>
    <mergeCell ref="S2:S3"/>
    <mergeCell ref="T2:T3"/>
    <mergeCell ref="U2:U3"/>
    <mergeCell ref="V2:V3"/>
  </mergeCells>
  <phoneticPr fontId="56" type="noConversion"/>
  <conditionalFormatting sqref="B10:B66">
    <cfRule type="expression" dxfId="17" priority="1">
      <formula>AND((HOUR(NOW())&gt;14),($A10=TODAY()))</formula>
    </cfRule>
    <cfRule type="expression" dxfId="16" priority="3">
      <formula>AND((HOUR(NOW())&lt;=14),($A10=TODAY()-1))</formula>
    </cfRule>
  </conditionalFormatting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5117038483843"/>
  </sheetPr>
  <dimension ref="A3:XBR107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 activeCell="R107" sqref="R107"/>
    </sheetView>
  </sheetViews>
  <sheetFormatPr defaultColWidth="9" defaultRowHeight="14.15"/>
  <cols>
    <col min="1" max="1" width="8.4609375" style="49" customWidth="1"/>
    <col min="2" max="2" width="7.921875" style="49" customWidth="1"/>
    <col min="3" max="3" width="6.23046875" style="49" customWidth="1"/>
    <col min="4" max="4" width="8.07421875" style="49" customWidth="1"/>
    <col min="5" max="5" width="6.84375" style="49" customWidth="1"/>
    <col min="6" max="28" width="6.23046875" style="49" hidden="1" customWidth="1"/>
    <col min="29" max="29" width="8.07421875" style="49" customWidth="1"/>
    <col min="30" max="30" width="9.3828125" style="49" customWidth="1"/>
    <col min="31" max="32" width="3.15234375" style="49" customWidth="1"/>
    <col min="33" max="35" width="8.53515625" style="49" customWidth="1"/>
    <col min="36" max="54" width="8.61328125" style="49" hidden="1" customWidth="1"/>
    <col min="55" max="55" width="7.921875" style="49" customWidth="1"/>
    <col min="56" max="61" width="7.15234375" style="113" customWidth="1"/>
    <col min="62" max="80" width="6.23046875" style="113" customWidth="1"/>
    <col min="81" max="81" width="6.84375" style="50" customWidth="1"/>
    <col min="82" max="83" width="6.23046875" style="50" customWidth="1"/>
    <col min="84" max="84" width="6.84375" style="50" customWidth="1"/>
    <col min="85" max="90" width="6.23046875" style="50" customWidth="1"/>
    <col min="91" max="91" width="7.4609375" style="50" customWidth="1"/>
    <col min="92" max="92" width="9" style="51"/>
    <col min="93" max="16294" width="9" style="49"/>
  </cols>
  <sheetData>
    <row r="3" spans="1:16294" s="46" customFormat="1" ht="12.75" customHeight="1">
      <c r="A3" s="473" t="s">
        <v>9</v>
      </c>
      <c r="B3" s="476" t="s">
        <v>206</v>
      </c>
      <c r="C3" s="476" t="s">
        <v>6</v>
      </c>
      <c r="D3" s="481" t="s">
        <v>11</v>
      </c>
      <c r="E3" s="482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4"/>
      <c r="AC3" s="477" t="s">
        <v>10</v>
      </c>
      <c r="AD3" s="488" t="s">
        <v>237</v>
      </c>
      <c r="AE3" s="482"/>
      <c r="AF3" s="483"/>
      <c r="AG3" s="483"/>
      <c r="AH3" s="483"/>
      <c r="AI3" s="483"/>
      <c r="AJ3" s="483"/>
      <c r="AK3" s="483"/>
      <c r="AL3" s="483"/>
      <c r="AM3" s="483"/>
      <c r="AN3" s="483"/>
      <c r="AO3" s="483"/>
      <c r="AP3" s="483"/>
      <c r="AQ3" s="483"/>
      <c r="AR3" s="483"/>
      <c r="AS3" s="483"/>
      <c r="AT3" s="483"/>
      <c r="AU3" s="483"/>
      <c r="AV3" s="483"/>
      <c r="AW3" s="483"/>
      <c r="AX3" s="483"/>
      <c r="AY3" s="483"/>
      <c r="AZ3" s="483"/>
      <c r="BA3" s="483"/>
      <c r="BB3" s="484"/>
      <c r="BC3" s="479" t="s">
        <v>26</v>
      </c>
      <c r="BD3" s="490" t="s">
        <v>5</v>
      </c>
      <c r="BE3" s="491"/>
      <c r="BF3" s="492"/>
      <c r="BG3" s="492"/>
      <c r="BH3" s="492"/>
      <c r="BI3" s="492"/>
      <c r="BJ3" s="492"/>
      <c r="BK3" s="492"/>
      <c r="BL3" s="492"/>
      <c r="BM3" s="492"/>
      <c r="BN3" s="492"/>
      <c r="BO3" s="492"/>
      <c r="BP3" s="492"/>
      <c r="BQ3" s="492"/>
      <c r="BR3" s="492"/>
      <c r="BS3" s="492"/>
      <c r="BT3" s="492"/>
      <c r="BU3" s="492"/>
      <c r="BV3" s="492"/>
      <c r="BW3" s="492"/>
      <c r="BX3" s="492"/>
      <c r="BY3" s="492"/>
      <c r="BZ3" s="492"/>
      <c r="CA3" s="492"/>
      <c r="CB3" s="493"/>
      <c r="CC3" s="498" t="s">
        <v>4</v>
      </c>
      <c r="CD3" s="499"/>
      <c r="CE3" s="499"/>
      <c r="CF3" s="499"/>
      <c r="CG3" s="499"/>
      <c r="CH3" s="499"/>
      <c r="CI3" s="499"/>
      <c r="CJ3" s="499"/>
      <c r="CK3" s="499"/>
      <c r="CL3" s="500"/>
      <c r="CM3" s="479" t="s">
        <v>238</v>
      </c>
    </row>
    <row r="4" spans="1:16294" s="46" customFormat="1" ht="10.3">
      <c r="A4" s="474"/>
      <c r="B4" s="476"/>
      <c r="C4" s="476"/>
      <c r="D4" s="485"/>
      <c r="E4" s="476"/>
      <c r="F4" s="486"/>
      <c r="G4" s="486"/>
      <c r="H4" s="486"/>
      <c r="I4" s="486"/>
      <c r="J4" s="486"/>
      <c r="K4" s="486"/>
      <c r="L4" s="486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7"/>
      <c r="AC4" s="478"/>
      <c r="AD4" s="489"/>
      <c r="AE4" s="476"/>
      <c r="AF4" s="486"/>
      <c r="AG4" s="486"/>
      <c r="AH4" s="486"/>
      <c r="AI4" s="486"/>
      <c r="AJ4" s="486"/>
      <c r="AK4" s="486"/>
      <c r="AL4" s="486"/>
      <c r="AM4" s="486"/>
      <c r="AN4" s="486"/>
      <c r="AO4" s="486"/>
      <c r="AP4" s="486"/>
      <c r="AQ4" s="486"/>
      <c r="AR4" s="486"/>
      <c r="AS4" s="486"/>
      <c r="AT4" s="486"/>
      <c r="AU4" s="486"/>
      <c r="AV4" s="486"/>
      <c r="AW4" s="486"/>
      <c r="AX4" s="486"/>
      <c r="AY4" s="486"/>
      <c r="AZ4" s="486"/>
      <c r="BA4" s="486"/>
      <c r="BB4" s="487"/>
      <c r="BC4" s="480"/>
      <c r="BD4" s="494"/>
      <c r="BE4" s="495"/>
      <c r="BF4" s="496"/>
      <c r="BG4" s="496"/>
      <c r="BH4" s="496"/>
      <c r="BI4" s="496"/>
      <c r="BJ4" s="496"/>
      <c r="BK4" s="496"/>
      <c r="BL4" s="496"/>
      <c r="BM4" s="496"/>
      <c r="BN4" s="496"/>
      <c r="BO4" s="496"/>
      <c r="BP4" s="496"/>
      <c r="BQ4" s="496"/>
      <c r="BR4" s="496"/>
      <c r="BS4" s="496"/>
      <c r="BT4" s="496"/>
      <c r="BU4" s="496"/>
      <c r="BV4" s="496"/>
      <c r="BW4" s="496"/>
      <c r="BX4" s="496"/>
      <c r="BY4" s="496"/>
      <c r="BZ4" s="496"/>
      <c r="CA4" s="496"/>
      <c r="CB4" s="497"/>
      <c r="CC4" s="501"/>
      <c r="CD4" s="502"/>
      <c r="CE4" s="502"/>
      <c r="CF4" s="502"/>
      <c r="CG4" s="502"/>
      <c r="CH4" s="502"/>
      <c r="CI4" s="502"/>
      <c r="CJ4" s="502"/>
      <c r="CK4" s="502"/>
      <c r="CL4" s="503"/>
      <c r="CM4" s="480"/>
    </row>
    <row r="5" spans="1:16294" s="46" customFormat="1" ht="10.3">
      <c r="A5" s="475"/>
      <c r="B5" s="114" t="s">
        <v>58</v>
      </c>
      <c r="C5" s="114" t="s">
        <v>58</v>
      </c>
      <c r="D5" s="76" t="s">
        <v>59</v>
      </c>
      <c r="E5" s="68" t="s">
        <v>239</v>
      </c>
      <c r="F5" s="68" t="s">
        <v>240</v>
      </c>
      <c r="G5" s="68" t="s">
        <v>241</v>
      </c>
      <c r="H5" s="68" t="s">
        <v>242</v>
      </c>
      <c r="I5" s="68" t="s">
        <v>243</v>
      </c>
      <c r="J5" s="68" t="s">
        <v>244</v>
      </c>
      <c r="K5" s="68" t="s">
        <v>245</v>
      </c>
      <c r="L5" s="68" t="s">
        <v>246</v>
      </c>
      <c r="M5" s="68" t="s">
        <v>247</v>
      </c>
      <c r="N5" s="68" t="s">
        <v>248</v>
      </c>
      <c r="O5" s="68" t="s">
        <v>249</v>
      </c>
      <c r="P5" s="68" t="s">
        <v>250</v>
      </c>
      <c r="Q5" s="68" t="s">
        <v>251</v>
      </c>
      <c r="R5" s="68" t="s">
        <v>252</v>
      </c>
      <c r="S5" s="68" t="s">
        <v>253</v>
      </c>
      <c r="T5" s="68" t="s">
        <v>254</v>
      </c>
      <c r="U5" s="68" t="s">
        <v>255</v>
      </c>
      <c r="V5" s="68" t="s">
        <v>256</v>
      </c>
      <c r="W5" s="68" t="s">
        <v>257</v>
      </c>
      <c r="X5" s="68" t="s">
        <v>258</v>
      </c>
      <c r="Y5" s="68" t="s">
        <v>259</v>
      </c>
      <c r="Z5" s="68" t="s">
        <v>260</v>
      </c>
      <c r="AA5" s="68" t="s">
        <v>261</v>
      </c>
      <c r="AB5" s="68" t="s">
        <v>262</v>
      </c>
      <c r="AC5" s="54" t="s">
        <v>0</v>
      </c>
      <c r="AD5" s="67" t="s">
        <v>59</v>
      </c>
      <c r="AE5" s="68" t="s">
        <v>239</v>
      </c>
      <c r="AF5" s="68" t="s">
        <v>240</v>
      </c>
      <c r="AG5" s="68" t="s">
        <v>241</v>
      </c>
      <c r="AH5" s="68" t="s">
        <v>242</v>
      </c>
      <c r="AI5" s="68" t="s">
        <v>243</v>
      </c>
      <c r="AJ5" s="68" t="s">
        <v>244</v>
      </c>
      <c r="AK5" s="68" t="s">
        <v>245</v>
      </c>
      <c r="AL5" s="68" t="s">
        <v>246</v>
      </c>
      <c r="AM5" s="68" t="s">
        <v>247</v>
      </c>
      <c r="AN5" s="68" t="s">
        <v>248</v>
      </c>
      <c r="AO5" s="68" t="s">
        <v>249</v>
      </c>
      <c r="AP5" s="68" t="s">
        <v>250</v>
      </c>
      <c r="AQ5" s="68" t="s">
        <v>251</v>
      </c>
      <c r="AR5" s="68" t="s">
        <v>252</v>
      </c>
      <c r="AS5" s="68" t="s">
        <v>253</v>
      </c>
      <c r="AT5" s="68" t="s">
        <v>254</v>
      </c>
      <c r="AU5" s="68" t="s">
        <v>255</v>
      </c>
      <c r="AV5" s="68" t="s">
        <v>256</v>
      </c>
      <c r="AW5" s="68" t="s">
        <v>257</v>
      </c>
      <c r="AX5" s="68" t="s">
        <v>258</v>
      </c>
      <c r="AY5" s="68" t="s">
        <v>259</v>
      </c>
      <c r="AZ5" s="68" t="s">
        <v>260</v>
      </c>
      <c r="BA5" s="68" t="s">
        <v>261</v>
      </c>
      <c r="BB5" s="68" t="s">
        <v>262</v>
      </c>
      <c r="BC5" s="54" t="s">
        <v>108</v>
      </c>
      <c r="BD5" s="122" t="s">
        <v>58</v>
      </c>
      <c r="BE5" s="128" t="s">
        <v>239</v>
      </c>
      <c r="BF5" s="128" t="s">
        <v>240</v>
      </c>
      <c r="BG5" s="128" t="s">
        <v>241</v>
      </c>
      <c r="BH5" s="128" t="s">
        <v>242</v>
      </c>
      <c r="BI5" s="128" t="s">
        <v>243</v>
      </c>
      <c r="BJ5" s="128" t="s">
        <v>244</v>
      </c>
      <c r="BK5" s="128" t="s">
        <v>245</v>
      </c>
      <c r="BL5" s="128" t="s">
        <v>246</v>
      </c>
      <c r="BM5" s="128" t="s">
        <v>247</v>
      </c>
      <c r="BN5" s="128" t="s">
        <v>248</v>
      </c>
      <c r="BO5" s="128" t="s">
        <v>249</v>
      </c>
      <c r="BP5" s="128" t="s">
        <v>250</v>
      </c>
      <c r="BQ5" s="128" t="s">
        <v>251</v>
      </c>
      <c r="BR5" s="128" t="s">
        <v>252</v>
      </c>
      <c r="BS5" s="128" t="s">
        <v>253</v>
      </c>
      <c r="BT5" s="128" t="s">
        <v>254</v>
      </c>
      <c r="BU5" s="128" t="s">
        <v>255</v>
      </c>
      <c r="BV5" s="128" t="s">
        <v>256</v>
      </c>
      <c r="BW5" s="128" t="s">
        <v>257</v>
      </c>
      <c r="BX5" s="128" t="s">
        <v>258</v>
      </c>
      <c r="BY5" s="128" t="s">
        <v>259</v>
      </c>
      <c r="BZ5" s="128" t="s">
        <v>260</v>
      </c>
      <c r="CA5" s="128" t="s">
        <v>261</v>
      </c>
      <c r="CB5" s="128" t="s">
        <v>262</v>
      </c>
      <c r="CC5" s="129" t="s">
        <v>263</v>
      </c>
      <c r="CD5" s="130" t="s">
        <v>13</v>
      </c>
      <c r="CE5" s="130" t="s">
        <v>14</v>
      </c>
      <c r="CF5" s="130" t="s">
        <v>16</v>
      </c>
      <c r="CG5" s="130" t="s">
        <v>18</v>
      </c>
      <c r="CH5" s="130" t="s">
        <v>20</v>
      </c>
      <c r="CI5" s="130" t="s">
        <v>22</v>
      </c>
      <c r="CJ5" s="130" t="s">
        <v>23</v>
      </c>
      <c r="CK5" s="130" t="s">
        <v>24</v>
      </c>
      <c r="CL5" s="132" t="s">
        <v>25</v>
      </c>
      <c r="CM5" s="133" t="s">
        <v>108</v>
      </c>
    </row>
    <row r="6" spans="1:16294" s="46" customFormat="1" ht="15" customHeight="1">
      <c r="A6" s="56" t="s">
        <v>114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134"/>
    </row>
    <row r="7" spans="1:16294" s="46" customFormat="1" ht="15" customHeight="1">
      <c r="A7" s="58" t="s">
        <v>115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135"/>
    </row>
    <row r="8" spans="1:16294" s="47" customFormat="1" ht="15" customHeight="1">
      <c r="A8" s="115" t="s">
        <v>116</v>
      </c>
      <c r="B8" s="61">
        <f t="shared" ref="B8:AB8" si="0">SUM(B9,B12,B15,B18,B21,B24,B27,B30,B33,B36,B39,B42,B45,B48,B51,B54,B57,B60,B63,B66,B69,B72,B75,B78,B81,B84,B87,B90,B93,B96,B99)</f>
        <v>18406960</v>
      </c>
      <c r="C8" s="61">
        <f t="shared" si="0"/>
        <v>48443</v>
      </c>
      <c r="D8" s="61">
        <f t="shared" si="0"/>
        <v>17951976</v>
      </c>
      <c r="E8" s="61">
        <f t="shared" si="0"/>
        <v>752577</v>
      </c>
      <c r="F8" s="61">
        <f t="shared" si="0"/>
        <v>455774</v>
      </c>
      <c r="G8" s="61">
        <f t="shared" si="0"/>
        <v>770275</v>
      </c>
      <c r="H8" s="61">
        <f t="shared" si="0"/>
        <v>768550</v>
      </c>
      <c r="I8" s="61">
        <f t="shared" si="0"/>
        <v>53740</v>
      </c>
      <c r="J8" s="61">
        <f t="shared" si="0"/>
        <v>344373</v>
      </c>
      <c r="K8" s="61">
        <f t="shared" si="0"/>
        <v>897814</v>
      </c>
      <c r="L8" s="61">
        <f t="shared" si="0"/>
        <v>736714</v>
      </c>
      <c r="M8" s="61">
        <f t="shared" si="0"/>
        <v>751656</v>
      </c>
      <c r="N8" s="61">
        <f t="shared" si="0"/>
        <v>963427</v>
      </c>
      <c r="O8" s="61">
        <f t="shared" si="0"/>
        <v>919090</v>
      </c>
      <c r="P8" s="61">
        <f t="shared" si="0"/>
        <v>929866</v>
      </c>
      <c r="Q8" s="61">
        <f t="shared" si="0"/>
        <v>908230</v>
      </c>
      <c r="R8" s="61">
        <f t="shared" si="0"/>
        <v>871480</v>
      </c>
      <c r="S8" s="61">
        <f t="shared" si="0"/>
        <v>925177</v>
      </c>
      <c r="T8" s="61">
        <f t="shared" si="0"/>
        <v>739185</v>
      </c>
      <c r="U8" s="61">
        <f t="shared" si="0"/>
        <v>798026</v>
      </c>
      <c r="V8" s="61">
        <f t="shared" si="0"/>
        <v>929368</v>
      </c>
      <c r="W8" s="61">
        <f t="shared" si="0"/>
        <v>948182</v>
      </c>
      <c r="X8" s="61">
        <f t="shared" si="0"/>
        <v>970580</v>
      </c>
      <c r="Y8" s="61">
        <f t="shared" si="0"/>
        <v>859452</v>
      </c>
      <c r="Z8" s="61">
        <f t="shared" si="0"/>
        <v>842301</v>
      </c>
      <c r="AA8" s="61">
        <f t="shared" si="0"/>
        <v>566782</v>
      </c>
      <c r="AB8" s="61">
        <f t="shared" si="0"/>
        <v>249357</v>
      </c>
      <c r="AC8" s="61">
        <f t="shared" ref="AC8:BB8" si="1">SUM(AC9+AC12+AC15+AC18+AC21+AC24+AC27+AC30+AC33+AC36+AC39+AC42+AC45+AC48+AC51+AC54+AC57+AC60+AC63+AC66+AC69+AC72+AC75+AC78+AC81+AC84+AC87+AC90+AC93+AC96+AC99)</f>
        <v>18340000</v>
      </c>
      <c r="AD8" s="61">
        <f t="shared" si="1"/>
        <v>14680129</v>
      </c>
      <c r="AE8" s="61">
        <f t="shared" si="1"/>
        <v>565713</v>
      </c>
      <c r="AF8" s="61">
        <f t="shared" si="1"/>
        <v>392218</v>
      </c>
      <c r="AG8" s="61">
        <f t="shared" si="1"/>
        <v>597885</v>
      </c>
      <c r="AH8" s="61">
        <f t="shared" si="1"/>
        <v>543102</v>
      </c>
      <c r="AI8" s="61">
        <f t="shared" si="1"/>
        <v>43552</v>
      </c>
      <c r="AJ8" s="61">
        <f t="shared" si="1"/>
        <v>384910</v>
      </c>
      <c r="AK8" s="61">
        <f t="shared" si="1"/>
        <v>762723</v>
      </c>
      <c r="AL8" s="61">
        <f t="shared" si="1"/>
        <v>667545</v>
      </c>
      <c r="AM8" s="61">
        <f t="shared" si="1"/>
        <v>627954</v>
      </c>
      <c r="AN8" s="61">
        <f t="shared" si="1"/>
        <v>838346</v>
      </c>
      <c r="AO8" s="61">
        <f t="shared" si="1"/>
        <v>831245</v>
      </c>
      <c r="AP8" s="61">
        <f t="shared" si="1"/>
        <v>799494</v>
      </c>
      <c r="AQ8" s="61">
        <f t="shared" si="1"/>
        <v>646624</v>
      </c>
      <c r="AR8" s="61">
        <f t="shared" si="1"/>
        <v>725916</v>
      </c>
      <c r="AS8" s="61">
        <f t="shared" si="1"/>
        <v>751067</v>
      </c>
      <c r="AT8" s="61">
        <f t="shared" si="1"/>
        <v>613857</v>
      </c>
      <c r="AU8" s="61">
        <f t="shared" si="1"/>
        <v>649399</v>
      </c>
      <c r="AV8" s="61">
        <f t="shared" si="1"/>
        <v>768933</v>
      </c>
      <c r="AW8" s="61">
        <f t="shared" si="1"/>
        <v>782589</v>
      </c>
      <c r="AX8" s="61">
        <f t="shared" si="1"/>
        <v>859468</v>
      </c>
      <c r="AY8" s="61">
        <f t="shared" si="1"/>
        <v>635841</v>
      </c>
      <c r="AZ8" s="61">
        <f t="shared" si="1"/>
        <v>640966</v>
      </c>
      <c r="BA8" s="61">
        <f t="shared" si="1"/>
        <v>392390</v>
      </c>
      <c r="BB8" s="61">
        <f t="shared" si="1"/>
        <v>158392</v>
      </c>
      <c r="BC8" s="61">
        <f>IFERROR(LOOKUP(1,0/BC9:BC99,BC9:BC99),0)</f>
        <v>6935312</v>
      </c>
      <c r="BD8" s="125">
        <f t="shared" ref="BD8:CB8" si="2">+IF(AD8=0,0,(BD9*AD9+BD12*AD12+BD15*AD15+BD18*AD18+BD21*AD21+BD24*AD24+BD27*AD27+BD30*AD30+BD33*AD33+BD36*AD36+BD39*AD39+BD42*AD42+BD45*AD45+BD48*AD48+BD51*AD51+BD54*AD54+BD57*AD57+BD60*AD60+BD63*AD63+BD66*AD66+BD69*AD69+BD72*AD72+BD75*AD75+BD78*AD78+BD81*AD81+BD84*AD84+BD87*AD87+BD90*AD90+BD93*AD93+BD96*AD96+BD99*AD99)/AD8)</f>
        <v>0.25838086160867302</v>
      </c>
      <c r="BE8" s="125">
        <f t="shared" si="2"/>
        <v>0.25869157940446802</v>
      </c>
      <c r="BF8" s="125">
        <f t="shared" si="2"/>
        <v>0.25842052743715899</v>
      </c>
      <c r="BG8" s="125">
        <f t="shared" si="2"/>
        <v>0.25943793133760901</v>
      </c>
      <c r="BH8" s="125">
        <f t="shared" si="2"/>
        <v>0.25857601410646702</v>
      </c>
      <c r="BI8" s="125">
        <f t="shared" si="2"/>
        <v>0.25839501278930899</v>
      </c>
      <c r="BJ8" s="125">
        <f t="shared" si="2"/>
        <v>0.25825300906913801</v>
      </c>
      <c r="BK8" s="125">
        <f t="shared" si="2"/>
        <v>0.25868110495054503</v>
      </c>
      <c r="BL8" s="125">
        <f t="shared" si="2"/>
        <v>0.25825337064339998</v>
      </c>
      <c r="BM8" s="125">
        <f t="shared" si="2"/>
        <v>0.25771200669616501</v>
      </c>
      <c r="BN8" s="125">
        <f t="shared" si="2"/>
        <v>0.257769639186334</v>
      </c>
      <c r="BO8" s="125">
        <f t="shared" si="2"/>
        <v>0.25823439400694498</v>
      </c>
      <c r="BP8" s="125">
        <f t="shared" si="2"/>
        <v>0.25778862583742901</v>
      </c>
      <c r="BQ8" s="125">
        <f t="shared" si="2"/>
        <v>0.257587390272217</v>
      </c>
      <c r="BR8" s="125">
        <f t="shared" si="2"/>
        <v>0.25773101751322097</v>
      </c>
      <c r="BS8" s="125">
        <f t="shared" si="2"/>
        <v>0.258167626889788</v>
      </c>
      <c r="BT8" s="125">
        <f t="shared" si="2"/>
        <v>0.25811056894687501</v>
      </c>
      <c r="BU8" s="125">
        <f t="shared" si="2"/>
        <v>0.25875137913221302</v>
      </c>
      <c r="BV8" s="125">
        <f t="shared" si="2"/>
        <v>0.25919260115818599</v>
      </c>
      <c r="BW8" s="125">
        <f t="shared" si="2"/>
        <v>0.25879592972892801</v>
      </c>
      <c r="BX8" s="125">
        <f t="shared" si="2"/>
        <v>0.25866516668237699</v>
      </c>
      <c r="BY8" s="125">
        <f t="shared" si="2"/>
        <v>0.25880946361384</v>
      </c>
      <c r="BZ8" s="125">
        <f t="shared" si="2"/>
        <v>0.25831301006823998</v>
      </c>
      <c r="CA8" s="125">
        <f t="shared" si="2"/>
        <v>0.25872454615768797</v>
      </c>
      <c r="CB8" s="125">
        <f t="shared" si="2"/>
        <v>0.258482278553335</v>
      </c>
      <c r="CC8" s="87">
        <f t="shared" ref="CC8:CK8" si="3">SUM(CC9+CC12+CC15+CC18+CC21+CC24+CC27+CC30+CC33+CC36+CC39+CC42+CC45+CC48+CC51+CC54+CC57+CC60+CC63+CC66+CC69+CC72+CC75+CC78+CC81+CC84+CC87+CC90+CC93+CC96+CC99)</f>
        <v>17855475</v>
      </c>
      <c r="CD8" s="87">
        <f t="shared" si="3"/>
        <v>15476147</v>
      </c>
      <c r="CE8" s="87">
        <f t="shared" si="3"/>
        <v>0</v>
      </c>
      <c r="CF8" s="87">
        <f t="shared" si="3"/>
        <v>1731328</v>
      </c>
      <c r="CG8" s="87">
        <f t="shared" si="3"/>
        <v>0</v>
      </c>
      <c r="CH8" s="87" t="e">
        <f t="shared" si="3"/>
        <v>#REF!</v>
      </c>
      <c r="CI8" s="87">
        <f t="shared" si="3"/>
        <v>648000</v>
      </c>
      <c r="CJ8" s="87">
        <f t="shared" si="3"/>
        <v>0</v>
      </c>
      <c r="CK8" s="87">
        <f t="shared" si="3"/>
        <v>0</v>
      </c>
      <c r="CL8" s="87">
        <f>+IF(CC8=0,0,(CL9*CC9+CL12*CC12+CL15*CC15+CL18*CC18+CL21*CC21+CL24*CC24+CL27*CC27+CL30*CC30+CL33*CC33+CL36*CC36+CL39*CC39+CL42*CC42+CL45*CC45+CL48*CC48+CL51*CC51+CL54*CC54+CL57*CC57+CL60*CC60+CL63*CC63+CL66*CC66+CL69*CC69+CL72*CC72+CL75*CC75+CL78*CC78+CL81*CC81+CL84*CC84+CL87*CC87+CL90*CC90+CL93*CC93+CL96*CC96+CL99*CC99)/CC8)</f>
        <v>0</v>
      </c>
      <c r="CM8" s="136"/>
      <c r="CN8" s="47" t="s">
        <v>205</v>
      </c>
    </row>
    <row r="9" spans="1:16294" s="48" customFormat="1" ht="20.05" customHeight="1">
      <c r="A9" s="116" t="s">
        <v>264</v>
      </c>
      <c r="B9" s="117">
        <f>+B10+B11</f>
        <v>1985360</v>
      </c>
      <c r="C9" s="117">
        <f>+C10+C11</f>
        <v>3989</v>
      </c>
      <c r="D9" s="117">
        <f>+D10+D11</f>
        <v>1646818</v>
      </c>
      <c r="E9" s="117">
        <f>+E10+E11</f>
        <v>42013</v>
      </c>
      <c r="F9" s="117">
        <f>+F10+F11</f>
        <v>0</v>
      </c>
      <c r="G9" s="117">
        <f t="shared" ref="G9:AC9" si="4">+G10+G11</f>
        <v>61922</v>
      </c>
      <c r="H9" s="117">
        <f t="shared" si="4"/>
        <v>45231</v>
      </c>
      <c r="I9" s="117">
        <f t="shared" si="4"/>
        <v>0</v>
      </c>
      <c r="J9" s="117">
        <f t="shared" si="4"/>
        <v>0</v>
      </c>
      <c r="K9" s="117">
        <f t="shared" si="4"/>
        <v>84221</v>
      </c>
      <c r="L9" s="117">
        <f t="shared" si="4"/>
        <v>85075</v>
      </c>
      <c r="M9" s="117">
        <f t="shared" si="4"/>
        <v>91822</v>
      </c>
      <c r="N9" s="117">
        <f t="shared" si="4"/>
        <v>96203</v>
      </c>
      <c r="O9" s="117">
        <f t="shared" si="4"/>
        <v>90156</v>
      </c>
      <c r="P9" s="117">
        <f t="shared" si="4"/>
        <v>87278</v>
      </c>
      <c r="Q9" s="117">
        <f t="shared" si="4"/>
        <v>87349</v>
      </c>
      <c r="R9" s="117">
        <f t="shared" si="4"/>
        <v>87322</v>
      </c>
      <c r="S9" s="117">
        <f t="shared" si="4"/>
        <v>92055</v>
      </c>
      <c r="T9" s="117">
        <f t="shared" si="4"/>
        <v>79227</v>
      </c>
      <c r="U9" s="117">
        <f t="shared" si="4"/>
        <v>84230</v>
      </c>
      <c r="V9" s="117">
        <f t="shared" si="4"/>
        <v>90133</v>
      </c>
      <c r="W9" s="117">
        <f t="shared" si="4"/>
        <v>89509</v>
      </c>
      <c r="X9" s="117">
        <f t="shared" si="4"/>
        <v>88333</v>
      </c>
      <c r="Y9" s="117">
        <f t="shared" si="4"/>
        <v>75690</v>
      </c>
      <c r="Z9" s="117">
        <f t="shared" si="4"/>
        <v>82546</v>
      </c>
      <c r="AA9" s="117">
        <f t="shared" si="4"/>
        <v>73815</v>
      </c>
      <c r="AB9" s="117">
        <f t="shared" si="4"/>
        <v>32688</v>
      </c>
      <c r="AC9" s="117">
        <f t="shared" si="4"/>
        <v>1630000</v>
      </c>
      <c r="AD9" s="118">
        <f t="shared" ref="AD9:AD72" si="5">SUM(AE9:BB9)</f>
        <v>1363484</v>
      </c>
      <c r="AE9" s="119">
        <f>+AE10+AE11</f>
        <v>25826</v>
      </c>
      <c r="AF9" s="119">
        <f t="shared" ref="AF9:BB9" si="6">+AF10+AF11</f>
        <v>0</v>
      </c>
      <c r="AG9" s="119">
        <f t="shared" si="6"/>
        <v>29306</v>
      </c>
      <c r="AH9" s="119">
        <f t="shared" si="6"/>
        <v>49084</v>
      </c>
      <c r="AI9" s="119">
        <f t="shared" si="6"/>
        <v>0</v>
      </c>
      <c r="AJ9" s="119">
        <f t="shared" si="6"/>
        <v>0</v>
      </c>
      <c r="AK9" s="119">
        <f t="shared" si="6"/>
        <v>77326</v>
      </c>
      <c r="AL9" s="119">
        <f t="shared" si="6"/>
        <v>71282</v>
      </c>
      <c r="AM9" s="119">
        <f t="shared" si="6"/>
        <v>79033</v>
      </c>
      <c r="AN9" s="119">
        <f t="shared" si="6"/>
        <v>88082</v>
      </c>
      <c r="AO9" s="119">
        <f t="shared" si="6"/>
        <v>82169</v>
      </c>
      <c r="AP9" s="119">
        <f t="shared" si="6"/>
        <v>79605</v>
      </c>
      <c r="AQ9" s="119">
        <f t="shared" si="6"/>
        <v>68838</v>
      </c>
      <c r="AR9" s="119">
        <f t="shared" si="6"/>
        <v>65110</v>
      </c>
      <c r="AS9" s="119">
        <f t="shared" si="6"/>
        <v>62167</v>
      </c>
      <c r="AT9" s="119">
        <f t="shared" si="6"/>
        <v>62666</v>
      </c>
      <c r="AU9" s="119">
        <f t="shared" si="6"/>
        <v>73746</v>
      </c>
      <c r="AV9" s="119">
        <f t="shared" si="6"/>
        <v>80423</v>
      </c>
      <c r="AW9" s="119">
        <f t="shared" si="6"/>
        <v>76743</v>
      </c>
      <c r="AX9" s="119">
        <f t="shared" si="6"/>
        <v>76993</v>
      </c>
      <c r="AY9" s="119">
        <f t="shared" si="6"/>
        <v>63936</v>
      </c>
      <c r="AZ9" s="119">
        <f t="shared" si="6"/>
        <v>71349</v>
      </c>
      <c r="BA9" s="119">
        <f t="shared" si="6"/>
        <v>55325</v>
      </c>
      <c r="BB9" s="119">
        <f t="shared" si="6"/>
        <v>24475</v>
      </c>
      <c r="BC9" s="117">
        <f>IFERROR(LOOKUP(1,0/BC10:BC11,BC10:BC11),0)</f>
        <v>7064926</v>
      </c>
      <c r="BD9" s="126">
        <f>+IF(AD9=0,0,(BD10*AD10+BD11*AD11)/AD9)</f>
        <v>0.258513815850198</v>
      </c>
      <c r="BE9" s="126">
        <f>+IF(AE9=0,0,(BE10*AE10+BE11*AE11)/AE9)</f>
        <v>0.258623876763938</v>
      </c>
      <c r="BF9" s="126">
        <f t="shared" ref="BF9:CB9" si="7">+IF(AF9=0,0,(BF10*AF10+BF11*AF11)/AF9)</f>
        <v>0</v>
      </c>
      <c r="BG9" s="126">
        <f t="shared" si="7"/>
        <v>0.25869579191483999</v>
      </c>
      <c r="BH9" s="126">
        <f t="shared" si="7"/>
        <v>0.257874425433951</v>
      </c>
      <c r="BI9" s="126">
        <f t="shared" si="7"/>
        <v>0</v>
      </c>
      <c r="BJ9" s="126">
        <f t="shared" si="7"/>
        <v>0</v>
      </c>
      <c r="BK9" s="126">
        <f t="shared" si="7"/>
        <v>0.25925650808266298</v>
      </c>
      <c r="BL9" s="126">
        <f t="shared" si="7"/>
        <v>0.25799923583652001</v>
      </c>
      <c r="BM9" s="126">
        <f t="shared" si="7"/>
        <v>0.257836159450751</v>
      </c>
      <c r="BN9" s="126">
        <f t="shared" si="7"/>
        <v>0.25787153047547801</v>
      </c>
      <c r="BO9" s="126">
        <f t="shared" si="7"/>
        <v>0.25812626367237002</v>
      </c>
      <c r="BP9" s="126">
        <f t="shared" si="7"/>
        <v>0.257849880723936</v>
      </c>
      <c r="BQ9" s="126">
        <f t="shared" si="7"/>
        <v>0.25742434130854902</v>
      </c>
      <c r="BR9" s="126">
        <f t="shared" si="7"/>
        <v>0.25758252464605202</v>
      </c>
      <c r="BS9" s="126">
        <f t="shared" si="7"/>
        <v>0.25752829979663899</v>
      </c>
      <c r="BT9" s="126">
        <f t="shared" si="7"/>
        <v>0.25760344967583398</v>
      </c>
      <c r="BU9" s="126">
        <f t="shared" si="7"/>
        <v>0.25910645743287902</v>
      </c>
      <c r="BV9" s="126">
        <f t="shared" si="7"/>
        <v>0.25988578278387803</v>
      </c>
      <c r="BW9" s="126">
        <f t="shared" si="7"/>
        <v>0.25922018771768301</v>
      </c>
      <c r="BX9" s="126">
        <f t="shared" si="7"/>
        <v>0.25944332646627999</v>
      </c>
      <c r="BY9" s="126">
        <f t="shared" si="7"/>
        <v>0.25955329247477299</v>
      </c>
      <c r="BZ9" s="126">
        <f t="shared" si="7"/>
        <v>0.25909301707342403</v>
      </c>
      <c r="CA9" s="126">
        <f t="shared" si="7"/>
        <v>0.25938867349299599</v>
      </c>
      <c r="CB9" s="126">
        <f t="shared" si="7"/>
        <v>0.25913618010214501</v>
      </c>
      <c r="CC9" s="117">
        <f>+CC10+CC11</f>
        <v>1395000</v>
      </c>
      <c r="CD9" s="117">
        <f>+CD10+CD11</f>
        <v>1308600</v>
      </c>
      <c r="CE9" s="117">
        <f t="shared" ref="CE9:CK9" si="8">+CE10+CE11</f>
        <v>0</v>
      </c>
      <c r="CF9" s="117">
        <f t="shared" si="8"/>
        <v>43200</v>
      </c>
      <c r="CG9" s="117">
        <f t="shared" si="8"/>
        <v>0</v>
      </c>
      <c r="CH9" s="117">
        <f t="shared" si="8"/>
        <v>0</v>
      </c>
      <c r="CI9" s="117">
        <f t="shared" si="8"/>
        <v>43200</v>
      </c>
      <c r="CJ9" s="117">
        <f t="shared" si="8"/>
        <v>0</v>
      </c>
      <c r="CK9" s="117">
        <f t="shared" si="8"/>
        <v>0</v>
      </c>
      <c r="CL9" s="117">
        <f>+IF(CC9=0,0,(CL10*CC10+CL11*CC11)/CC9)</f>
        <v>0</v>
      </c>
      <c r="CM9" s="117">
        <f>SUM(CM10:CM11)</f>
        <v>35618</v>
      </c>
      <c r="CN9" s="137">
        <f t="shared" ref="CN9:CN40" si="9">+CC9</f>
        <v>1395000</v>
      </c>
      <c r="CO9" s="13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  <c r="LQ9" s="108"/>
      <c r="LR9" s="108"/>
      <c r="LS9" s="108"/>
      <c r="LT9" s="108"/>
      <c r="LU9" s="108"/>
      <c r="LV9" s="108"/>
      <c r="LW9" s="108"/>
      <c r="LX9" s="108"/>
      <c r="LY9" s="108"/>
      <c r="LZ9" s="108"/>
      <c r="MA9" s="108"/>
      <c r="MB9" s="108"/>
      <c r="MC9" s="108"/>
      <c r="MD9" s="108"/>
      <c r="ME9" s="108"/>
      <c r="MF9" s="108"/>
      <c r="MG9" s="108"/>
      <c r="MH9" s="108"/>
      <c r="MI9" s="108"/>
      <c r="MJ9" s="108"/>
      <c r="MK9" s="108"/>
      <c r="ML9" s="108"/>
      <c r="MM9" s="108"/>
      <c r="MN9" s="108"/>
      <c r="MO9" s="108"/>
      <c r="MP9" s="108"/>
      <c r="MQ9" s="108"/>
      <c r="MR9" s="108"/>
      <c r="MS9" s="108"/>
      <c r="MT9" s="108"/>
      <c r="MU9" s="108"/>
      <c r="MV9" s="108"/>
      <c r="MW9" s="108"/>
      <c r="MX9" s="108"/>
      <c r="MY9" s="108"/>
      <c r="MZ9" s="108"/>
      <c r="NA9" s="108"/>
      <c r="NB9" s="108"/>
      <c r="NC9" s="108"/>
      <c r="ND9" s="108"/>
      <c r="NE9" s="108"/>
      <c r="NF9" s="108"/>
      <c r="NG9" s="108"/>
      <c r="NH9" s="108"/>
      <c r="NI9" s="108"/>
      <c r="NJ9" s="108"/>
      <c r="NK9" s="108"/>
      <c r="NL9" s="108"/>
      <c r="NM9" s="108"/>
      <c r="NN9" s="108"/>
      <c r="NO9" s="108"/>
      <c r="NP9" s="108"/>
      <c r="NQ9" s="108"/>
      <c r="NR9" s="108"/>
      <c r="NS9" s="108"/>
      <c r="NT9" s="108"/>
      <c r="NU9" s="108"/>
      <c r="NV9" s="108"/>
      <c r="NW9" s="108"/>
      <c r="NX9" s="108"/>
      <c r="NY9" s="108"/>
      <c r="NZ9" s="108"/>
      <c r="OA9" s="108"/>
      <c r="OB9" s="108"/>
      <c r="OC9" s="108"/>
      <c r="OD9" s="108"/>
      <c r="OE9" s="108"/>
      <c r="OF9" s="108"/>
      <c r="OG9" s="108"/>
      <c r="OH9" s="108"/>
      <c r="OI9" s="108"/>
      <c r="OJ9" s="108"/>
      <c r="OK9" s="108"/>
      <c r="OL9" s="108"/>
      <c r="OM9" s="108"/>
      <c r="ON9" s="108"/>
      <c r="OO9" s="108"/>
      <c r="OP9" s="108"/>
      <c r="OQ9" s="108"/>
      <c r="OR9" s="108"/>
      <c r="OS9" s="108"/>
      <c r="OT9" s="108"/>
      <c r="OU9" s="108"/>
      <c r="OV9" s="108"/>
      <c r="OW9" s="108"/>
      <c r="OX9" s="108"/>
      <c r="OY9" s="108"/>
      <c r="OZ9" s="108"/>
      <c r="PA9" s="108"/>
      <c r="PB9" s="108"/>
      <c r="PC9" s="108"/>
      <c r="PD9" s="108"/>
      <c r="PE9" s="108"/>
      <c r="PF9" s="108"/>
      <c r="PG9" s="108"/>
      <c r="PH9" s="108"/>
      <c r="PI9" s="108"/>
      <c r="PJ9" s="108"/>
      <c r="PK9" s="108"/>
      <c r="PL9" s="108"/>
      <c r="PM9" s="108"/>
      <c r="PN9" s="108"/>
      <c r="PO9" s="108"/>
      <c r="PP9" s="108"/>
      <c r="PQ9" s="108"/>
      <c r="PR9" s="108"/>
      <c r="PS9" s="108"/>
      <c r="PT9" s="108"/>
      <c r="PU9" s="108"/>
      <c r="PV9" s="108"/>
      <c r="PW9" s="108"/>
      <c r="PX9" s="108"/>
      <c r="PY9" s="108"/>
      <c r="PZ9" s="108"/>
      <c r="QA9" s="108"/>
      <c r="QB9" s="108"/>
      <c r="QC9" s="108"/>
      <c r="QD9" s="108"/>
      <c r="QE9" s="108"/>
      <c r="QF9" s="108"/>
      <c r="QG9" s="108"/>
      <c r="QH9" s="108"/>
      <c r="QI9" s="108"/>
      <c r="QJ9" s="108"/>
      <c r="QK9" s="108"/>
      <c r="QL9" s="108"/>
      <c r="QM9" s="108"/>
      <c r="QN9" s="108"/>
      <c r="QO9" s="108"/>
      <c r="QP9" s="108"/>
      <c r="QQ9" s="108"/>
      <c r="QR9" s="108"/>
      <c r="QS9" s="108"/>
      <c r="QT9" s="108"/>
      <c r="QU9" s="108"/>
      <c r="QV9" s="108"/>
      <c r="QW9" s="108"/>
      <c r="QX9" s="108"/>
      <c r="QY9" s="108"/>
      <c r="QZ9" s="108"/>
      <c r="RA9" s="108"/>
      <c r="RB9" s="108"/>
      <c r="RC9" s="108"/>
      <c r="RD9" s="108"/>
      <c r="RE9" s="108"/>
      <c r="RF9" s="108"/>
      <c r="RG9" s="108"/>
      <c r="RH9" s="108"/>
      <c r="RI9" s="108"/>
      <c r="RJ9" s="108"/>
      <c r="RK9" s="108"/>
      <c r="RL9" s="108"/>
      <c r="RM9" s="108"/>
      <c r="RN9" s="108"/>
      <c r="RO9" s="108"/>
      <c r="RP9" s="108"/>
      <c r="RQ9" s="108"/>
      <c r="RR9" s="108"/>
      <c r="RS9" s="108"/>
      <c r="RT9" s="108"/>
      <c r="RU9" s="108"/>
      <c r="RV9" s="108"/>
      <c r="RW9" s="108"/>
      <c r="RX9" s="108"/>
      <c r="RY9" s="108"/>
      <c r="RZ9" s="108"/>
      <c r="SA9" s="108"/>
      <c r="SB9" s="108"/>
      <c r="SC9" s="108"/>
      <c r="SD9" s="108"/>
      <c r="SE9" s="108"/>
      <c r="SF9" s="108"/>
      <c r="SG9" s="108"/>
      <c r="SH9" s="108"/>
      <c r="SI9" s="108"/>
      <c r="SJ9" s="108"/>
      <c r="SK9" s="108"/>
      <c r="SL9" s="108"/>
      <c r="SM9" s="108"/>
      <c r="SN9" s="108"/>
      <c r="SO9" s="108"/>
      <c r="SP9" s="108"/>
      <c r="SQ9" s="108"/>
      <c r="SR9" s="108"/>
      <c r="SS9" s="108"/>
      <c r="ST9" s="108"/>
      <c r="SU9" s="108"/>
      <c r="SV9" s="108"/>
      <c r="SW9" s="108"/>
      <c r="SX9" s="108"/>
      <c r="SY9" s="108"/>
      <c r="SZ9" s="108"/>
      <c r="TA9" s="108"/>
      <c r="TB9" s="108"/>
      <c r="TC9" s="108"/>
      <c r="TD9" s="108"/>
      <c r="TE9" s="108"/>
      <c r="TF9" s="108"/>
      <c r="TG9" s="108"/>
      <c r="TH9" s="108"/>
      <c r="TI9" s="108"/>
      <c r="TJ9" s="108"/>
      <c r="TK9" s="108"/>
      <c r="TL9" s="108"/>
      <c r="TM9" s="108"/>
      <c r="TN9" s="108"/>
      <c r="TO9" s="108"/>
      <c r="TP9" s="108"/>
      <c r="TQ9" s="108"/>
      <c r="TR9" s="108"/>
      <c r="TS9" s="108"/>
      <c r="TT9" s="108"/>
      <c r="TU9" s="108"/>
      <c r="TV9" s="108"/>
      <c r="TW9" s="108"/>
      <c r="TX9" s="108"/>
      <c r="TY9" s="108"/>
      <c r="TZ9" s="108"/>
      <c r="UA9" s="108"/>
      <c r="UB9" s="108"/>
      <c r="UC9" s="108"/>
      <c r="UD9" s="108"/>
      <c r="UE9" s="108"/>
      <c r="UF9" s="108"/>
      <c r="UG9" s="108"/>
      <c r="UH9" s="108"/>
      <c r="UI9" s="108"/>
      <c r="UJ9" s="108"/>
      <c r="UK9" s="108"/>
      <c r="UL9" s="108"/>
      <c r="UM9" s="108"/>
      <c r="UN9" s="108"/>
      <c r="UO9" s="108"/>
      <c r="UP9" s="108"/>
      <c r="UQ9" s="108"/>
      <c r="UR9" s="108"/>
      <c r="US9" s="108"/>
      <c r="UT9" s="108"/>
      <c r="UU9" s="108"/>
      <c r="UV9" s="108"/>
      <c r="UW9" s="108"/>
      <c r="UX9" s="108"/>
      <c r="UY9" s="108"/>
      <c r="UZ9" s="108"/>
      <c r="VA9" s="108"/>
      <c r="VB9" s="108"/>
      <c r="VC9" s="108"/>
      <c r="VD9" s="108"/>
      <c r="VE9" s="108"/>
      <c r="VF9" s="108"/>
      <c r="VG9" s="108"/>
      <c r="VH9" s="108"/>
      <c r="VI9" s="108"/>
      <c r="VJ9" s="108"/>
      <c r="VK9" s="108"/>
      <c r="VL9" s="108"/>
      <c r="VM9" s="108"/>
      <c r="VN9" s="108"/>
      <c r="VO9" s="108"/>
      <c r="VP9" s="108"/>
      <c r="VQ9" s="108"/>
      <c r="VR9" s="108"/>
      <c r="VS9" s="108"/>
      <c r="VT9" s="108"/>
      <c r="VU9" s="108"/>
      <c r="VV9" s="108"/>
      <c r="VW9" s="108"/>
      <c r="VX9" s="108"/>
      <c r="VY9" s="108"/>
      <c r="VZ9" s="108"/>
      <c r="WA9" s="108"/>
      <c r="WB9" s="108"/>
      <c r="WC9" s="108"/>
      <c r="WD9" s="108"/>
      <c r="WE9" s="108"/>
      <c r="WF9" s="108"/>
      <c r="WG9" s="108"/>
      <c r="WH9" s="108"/>
      <c r="WI9" s="108"/>
      <c r="WJ9" s="108"/>
      <c r="WK9" s="108"/>
      <c r="WL9" s="108"/>
      <c r="WM9" s="108"/>
      <c r="WN9" s="108"/>
      <c r="WO9" s="108"/>
      <c r="WP9" s="108"/>
      <c r="WQ9" s="108"/>
      <c r="WR9" s="108"/>
      <c r="WS9" s="108"/>
      <c r="WT9" s="108"/>
      <c r="WU9" s="108"/>
      <c r="WV9" s="108"/>
      <c r="WW9" s="108"/>
      <c r="WX9" s="108"/>
      <c r="WY9" s="108"/>
      <c r="WZ9" s="108"/>
      <c r="XA9" s="108"/>
      <c r="XB9" s="108"/>
      <c r="XC9" s="108"/>
      <c r="XD9" s="108"/>
      <c r="XE9" s="108"/>
      <c r="XF9" s="108"/>
      <c r="XG9" s="108"/>
      <c r="XH9" s="108"/>
      <c r="XI9" s="108"/>
      <c r="XJ9" s="108"/>
      <c r="XK9" s="108"/>
      <c r="XL9" s="108"/>
      <c r="XM9" s="108"/>
      <c r="XN9" s="108"/>
      <c r="XO9" s="108"/>
      <c r="XP9" s="108"/>
      <c r="XQ9" s="108"/>
      <c r="XR9" s="108"/>
      <c r="XS9" s="108"/>
      <c r="XT9" s="108"/>
      <c r="XU9" s="108"/>
      <c r="XV9" s="108"/>
      <c r="XW9" s="108"/>
      <c r="XX9" s="108"/>
      <c r="XY9" s="108"/>
      <c r="XZ9" s="108"/>
      <c r="YA9" s="108"/>
      <c r="YB9" s="108"/>
      <c r="YC9" s="108"/>
      <c r="YD9" s="108"/>
      <c r="YE9" s="108"/>
      <c r="YF9" s="108"/>
      <c r="YG9" s="108"/>
      <c r="YH9" s="108"/>
      <c r="YI9" s="108"/>
      <c r="YJ9" s="108"/>
      <c r="YK9" s="108"/>
      <c r="YL9" s="108"/>
      <c r="YM9" s="108"/>
      <c r="YN9" s="108"/>
      <c r="YO9" s="108"/>
      <c r="YP9" s="108"/>
      <c r="YQ9" s="108"/>
      <c r="YR9" s="108"/>
      <c r="YS9" s="108"/>
      <c r="YT9" s="108"/>
      <c r="YU9" s="108"/>
      <c r="YV9" s="108"/>
      <c r="YW9" s="108"/>
      <c r="YX9" s="108"/>
      <c r="YY9" s="108"/>
      <c r="YZ9" s="108"/>
      <c r="ZA9" s="108"/>
      <c r="ZB9" s="108"/>
      <c r="ZC9" s="108"/>
      <c r="ZD9" s="108"/>
      <c r="ZE9" s="108"/>
      <c r="ZF9" s="108"/>
      <c r="ZG9" s="108"/>
      <c r="ZH9" s="108"/>
      <c r="ZI9" s="108"/>
      <c r="ZJ9" s="108"/>
      <c r="ZK9" s="108"/>
      <c r="ZL9" s="108"/>
      <c r="ZM9" s="108"/>
      <c r="ZN9" s="108"/>
      <c r="ZO9" s="108"/>
      <c r="ZP9" s="108"/>
      <c r="ZQ9" s="108"/>
      <c r="ZR9" s="108"/>
      <c r="ZS9" s="108"/>
      <c r="ZT9" s="108"/>
      <c r="ZU9" s="108"/>
      <c r="ZV9" s="108"/>
      <c r="ZW9" s="108"/>
      <c r="ZX9" s="108"/>
      <c r="ZY9" s="108"/>
      <c r="ZZ9" s="108"/>
      <c r="AAA9" s="108"/>
      <c r="AAB9" s="108"/>
      <c r="AAC9" s="108"/>
      <c r="AAD9" s="108"/>
      <c r="AAE9" s="108"/>
      <c r="AAF9" s="108"/>
      <c r="AAG9" s="108"/>
      <c r="AAH9" s="108"/>
      <c r="AAI9" s="108"/>
      <c r="AAJ9" s="108"/>
      <c r="AAK9" s="108"/>
      <c r="AAL9" s="108"/>
      <c r="AAM9" s="108"/>
      <c r="AAN9" s="108"/>
      <c r="AAO9" s="108"/>
      <c r="AAP9" s="108"/>
      <c r="AAQ9" s="108"/>
      <c r="AAR9" s="108"/>
      <c r="AAS9" s="108"/>
      <c r="AAT9" s="108"/>
      <c r="AAU9" s="108"/>
      <c r="AAV9" s="108"/>
      <c r="AAW9" s="108"/>
      <c r="AAX9" s="108"/>
      <c r="AAY9" s="108"/>
      <c r="AAZ9" s="108"/>
      <c r="ABA9" s="108"/>
      <c r="ABB9" s="108"/>
      <c r="ABC9" s="108"/>
      <c r="ABD9" s="108"/>
      <c r="ABE9" s="108"/>
      <c r="ABF9" s="108"/>
      <c r="ABG9" s="108"/>
      <c r="ABH9" s="108"/>
      <c r="ABI9" s="108"/>
      <c r="ABJ9" s="108"/>
      <c r="ABK9" s="108"/>
      <c r="ABL9" s="108"/>
      <c r="ABM9" s="108"/>
      <c r="ABN9" s="108"/>
      <c r="ABO9" s="108"/>
      <c r="ABP9" s="108"/>
      <c r="ABQ9" s="108"/>
      <c r="ABR9" s="108"/>
      <c r="ABS9" s="108"/>
      <c r="ABT9" s="108"/>
      <c r="ABU9" s="108"/>
      <c r="ABV9" s="108"/>
      <c r="ABW9" s="108"/>
      <c r="ABX9" s="108"/>
      <c r="ABY9" s="108"/>
      <c r="ABZ9" s="108"/>
      <c r="ACA9" s="108"/>
      <c r="ACB9" s="108"/>
      <c r="ACC9" s="108"/>
      <c r="ACD9" s="108"/>
      <c r="ACE9" s="108"/>
      <c r="ACF9" s="108"/>
      <c r="ACG9" s="108"/>
      <c r="ACH9" s="108"/>
      <c r="ACI9" s="108"/>
      <c r="ACJ9" s="108"/>
      <c r="ACK9" s="108"/>
      <c r="ACL9" s="108"/>
      <c r="ACM9" s="108"/>
      <c r="ACN9" s="108"/>
      <c r="ACO9" s="108"/>
      <c r="ACP9" s="108"/>
      <c r="ACQ9" s="108"/>
      <c r="ACR9" s="108"/>
      <c r="ACS9" s="108"/>
      <c r="ACT9" s="108"/>
      <c r="ACU9" s="108"/>
      <c r="ACV9" s="108"/>
      <c r="ACW9" s="108"/>
      <c r="ACX9" s="108"/>
      <c r="ACY9" s="108"/>
      <c r="ACZ9" s="108"/>
      <c r="ADA9" s="108"/>
      <c r="ADB9" s="108"/>
      <c r="ADC9" s="108"/>
      <c r="ADD9" s="108"/>
      <c r="ADE9" s="108"/>
      <c r="ADF9" s="108"/>
      <c r="ADG9" s="108"/>
      <c r="ADH9" s="108"/>
      <c r="ADI9" s="108"/>
      <c r="ADJ9" s="108"/>
      <c r="ADK9" s="108"/>
      <c r="ADL9" s="108"/>
      <c r="ADM9" s="108"/>
      <c r="ADN9" s="108"/>
      <c r="ADO9" s="108"/>
      <c r="ADP9" s="108"/>
      <c r="ADQ9" s="108"/>
      <c r="ADR9" s="108"/>
      <c r="ADS9" s="108"/>
      <c r="ADT9" s="108"/>
      <c r="ADU9" s="108"/>
      <c r="ADV9" s="108"/>
      <c r="ADW9" s="108"/>
      <c r="ADX9" s="108"/>
      <c r="ADY9" s="108"/>
      <c r="ADZ9" s="108"/>
      <c r="AEA9" s="108"/>
      <c r="AEB9" s="108"/>
      <c r="AEC9" s="108"/>
      <c r="AED9" s="108"/>
      <c r="AEE9" s="108"/>
      <c r="AEF9" s="108"/>
      <c r="AEG9" s="108"/>
      <c r="AEH9" s="108"/>
      <c r="AEI9" s="108"/>
      <c r="AEJ9" s="108"/>
      <c r="AEK9" s="108"/>
      <c r="AEL9" s="108"/>
      <c r="AEM9" s="108"/>
      <c r="AEN9" s="108"/>
      <c r="AEO9" s="108"/>
      <c r="AEP9" s="108"/>
      <c r="AEQ9" s="108"/>
      <c r="AER9" s="108"/>
      <c r="AES9" s="108"/>
      <c r="AET9" s="108"/>
      <c r="AEU9" s="108"/>
      <c r="AEV9" s="108"/>
      <c r="AEW9" s="108"/>
      <c r="AEX9" s="108"/>
      <c r="AEY9" s="108"/>
      <c r="AEZ9" s="108"/>
      <c r="AFA9" s="108"/>
      <c r="AFB9" s="108"/>
      <c r="AFC9" s="108"/>
      <c r="AFD9" s="108"/>
      <c r="AFE9" s="108"/>
      <c r="AFF9" s="108"/>
      <c r="AFG9" s="108"/>
      <c r="AFH9" s="108"/>
      <c r="AFI9" s="108"/>
      <c r="AFJ9" s="108"/>
      <c r="AFK9" s="108"/>
      <c r="AFL9" s="108"/>
      <c r="AFM9" s="108"/>
      <c r="AFN9" s="108"/>
      <c r="AFO9" s="108"/>
      <c r="AFP9" s="108"/>
      <c r="AFQ9" s="108"/>
      <c r="AFR9" s="108"/>
      <c r="AFS9" s="108"/>
      <c r="AFT9" s="108"/>
      <c r="AFU9" s="108"/>
      <c r="AFV9" s="108"/>
      <c r="AFW9" s="108"/>
      <c r="AFX9" s="108"/>
      <c r="AFY9" s="108"/>
      <c r="AFZ9" s="108"/>
      <c r="AGA9" s="108"/>
      <c r="AGB9" s="108"/>
      <c r="AGC9" s="108"/>
      <c r="AGD9" s="108"/>
      <c r="AGE9" s="108"/>
      <c r="AGF9" s="108"/>
      <c r="AGG9" s="108"/>
      <c r="AGH9" s="108"/>
      <c r="AGI9" s="108"/>
      <c r="AGJ9" s="108"/>
      <c r="AGK9" s="108"/>
      <c r="AGL9" s="108"/>
      <c r="AGM9" s="108"/>
      <c r="AGN9" s="108"/>
      <c r="AGO9" s="108"/>
      <c r="AGP9" s="108"/>
      <c r="AGQ9" s="108"/>
      <c r="AGR9" s="108"/>
      <c r="AGS9" s="108"/>
      <c r="AGT9" s="108"/>
      <c r="AGU9" s="108"/>
      <c r="AGV9" s="108"/>
      <c r="AGW9" s="108"/>
      <c r="AGX9" s="108"/>
      <c r="AGY9" s="108"/>
      <c r="AGZ9" s="108"/>
      <c r="AHA9" s="108"/>
      <c r="AHB9" s="108"/>
      <c r="AHC9" s="108"/>
      <c r="AHD9" s="108"/>
      <c r="AHE9" s="108"/>
      <c r="AHF9" s="108"/>
      <c r="AHG9" s="108"/>
      <c r="AHH9" s="108"/>
      <c r="AHI9" s="108"/>
      <c r="AHJ9" s="108"/>
      <c r="AHK9" s="108"/>
      <c r="AHL9" s="108"/>
      <c r="AHM9" s="108"/>
      <c r="AHN9" s="108"/>
      <c r="AHO9" s="108"/>
      <c r="AHP9" s="108"/>
      <c r="AHQ9" s="108"/>
      <c r="AHR9" s="108"/>
      <c r="AHS9" s="108"/>
      <c r="AHT9" s="108"/>
      <c r="AHU9" s="108"/>
      <c r="AHV9" s="108"/>
      <c r="AHW9" s="108"/>
      <c r="AHX9" s="108"/>
      <c r="AHY9" s="108"/>
      <c r="AHZ9" s="108"/>
      <c r="AIA9" s="108"/>
      <c r="AIB9" s="108"/>
      <c r="AIC9" s="108"/>
      <c r="AID9" s="108"/>
      <c r="AIE9" s="108"/>
      <c r="AIF9" s="108"/>
      <c r="AIG9" s="108"/>
      <c r="AIH9" s="108"/>
      <c r="AII9" s="108"/>
      <c r="AIJ9" s="108"/>
      <c r="AIK9" s="108"/>
      <c r="AIL9" s="108"/>
      <c r="AIM9" s="108"/>
      <c r="AIN9" s="108"/>
      <c r="AIO9" s="108"/>
      <c r="AIP9" s="108"/>
      <c r="AIQ9" s="108"/>
      <c r="AIR9" s="108"/>
      <c r="AIS9" s="108"/>
      <c r="AIT9" s="108"/>
      <c r="AIU9" s="108"/>
      <c r="AIV9" s="108"/>
      <c r="AIW9" s="108"/>
      <c r="AIX9" s="108"/>
      <c r="AIY9" s="108"/>
      <c r="AIZ9" s="108"/>
      <c r="AJA9" s="108"/>
      <c r="AJB9" s="108"/>
      <c r="AJC9" s="108"/>
      <c r="AJD9" s="108"/>
      <c r="AJE9" s="108"/>
      <c r="AJF9" s="108"/>
      <c r="AJG9" s="108"/>
      <c r="AJH9" s="108"/>
      <c r="AJI9" s="108"/>
      <c r="AJJ9" s="108"/>
      <c r="AJK9" s="108"/>
      <c r="AJL9" s="108"/>
      <c r="AJM9" s="108"/>
      <c r="AJN9" s="108"/>
      <c r="AJO9" s="108"/>
      <c r="AJP9" s="108"/>
      <c r="AJQ9" s="108"/>
      <c r="AJR9" s="108"/>
      <c r="AJS9" s="108"/>
      <c r="AJT9" s="108"/>
      <c r="AJU9" s="108"/>
      <c r="AJV9" s="108"/>
      <c r="AJW9" s="108"/>
      <c r="AJX9" s="108"/>
      <c r="AJY9" s="108"/>
      <c r="AJZ9" s="108"/>
      <c r="AKA9" s="108"/>
      <c r="AKB9" s="108"/>
      <c r="AKC9" s="108"/>
      <c r="AKD9" s="108"/>
      <c r="AKE9" s="108"/>
      <c r="AKF9" s="108"/>
      <c r="AKG9" s="108"/>
      <c r="AKH9" s="108"/>
      <c r="AKI9" s="108"/>
      <c r="AKJ9" s="108"/>
      <c r="AKK9" s="108"/>
      <c r="AKL9" s="108"/>
      <c r="AKM9" s="108"/>
      <c r="AKN9" s="108"/>
      <c r="AKO9" s="108"/>
      <c r="AKP9" s="108"/>
      <c r="AKQ9" s="108"/>
      <c r="AKR9" s="108"/>
      <c r="AKS9" s="108"/>
      <c r="AKT9" s="108"/>
      <c r="AKU9" s="108"/>
      <c r="AKV9" s="108"/>
      <c r="AKW9" s="108"/>
      <c r="AKX9" s="108"/>
      <c r="AKY9" s="108"/>
      <c r="AKZ9" s="108"/>
      <c r="ALA9" s="108"/>
      <c r="ALB9" s="108"/>
      <c r="ALC9" s="108"/>
      <c r="ALD9" s="108"/>
      <c r="ALE9" s="108"/>
      <c r="ALF9" s="108"/>
      <c r="ALG9" s="108"/>
      <c r="ALH9" s="108"/>
      <c r="ALI9" s="108"/>
      <c r="ALJ9" s="108"/>
      <c r="ALK9" s="108"/>
      <c r="ALL9" s="108"/>
      <c r="ALM9" s="108"/>
      <c r="ALN9" s="108"/>
      <c r="ALO9" s="108"/>
      <c r="ALP9" s="108"/>
      <c r="ALQ9" s="108"/>
      <c r="ALR9" s="108"/>
      <c r="ALS9" s="108"/>
      <c r="ALT9" s="108"/>
      <c r="ALU9" s="108"/>
      <c r="ALV9" s="108"/>
      <c r="ALW9" s="108"/>
      <c r="ALX9" s="108"/>
      <c r="ALY9" s="108"/>
      <c r="ALZ9" s="108"/>
      <c r="AMA9" s="108"/>
      <c r="AMB9" s="108"/>
      <c r="AMC9" s="108"/>
      <c r="AMD9" s="108"/>
      <c r="AME9" s="108"/>
      <c r="AMF9" s="108"/>
      <c r="AMG9" s="108"/>
      <c r="AMH9" s="108"/>
      <c r="AMI9" s="108"/>
      <c r="AMJ9" s="108"/>
      <c r="AMK9" s="108"/>
      <c r="AML9" s="108"/>
      <c r="AMM9" s="108"/>
      <c r="AMN9" s="108"/>
      <c r="AMO9" s="108"/>
      <c r="AMP9" s="108"/>
      <c r="AMQ9" s="108"/>
      <c r="AMR9" s="108"/>
      <c r="AMS9" s="108"/>
      <c r="AMT9" s="108"/>
      <c r="AMU9" s="108"/>
      <c r="AMV9" s="108"/>
      <c r="AMW9" s="108"/>
      <c r="AMX9" s="108"/>
      <c r="AMY9" s="108"/>
      <c r="AMZ9" s="108"/>
      <c r="ANA9" s="108"/>
      <c r="ANB9" s="108"/>
      <c r="ANC9" s="108"/>
      <c r="AND9" s="108"/>
      <c r="ANE9" s="108"/>
      <c r="ANF9" s="108"/>
      <c r="ANG9" s="108"/>
      <c r="ANH9" s="108"/>
      <c r="ANI9" s="108"/>
      <c r="ANJ9" s="108"/>
      <c r="ANK9" s="108"/>
      <c r="ANL9" s="108"/>
      <c r="ANM9" s="108"/>
      <c r="ANN9" s="108"/>
      <c r="ANO9" s="108"/>
      <c r="ANP9" s="108"/>
      <c r="ANQ9" s="108"/>
      <c r="ANR9" s="108"/>
      <c r="ANS9" s="108"/>
      <c r="ANT9" s="108"/>
      <c r="ANU9" s="108"/>
      <c r="ANV9" s="108"/>
      <c r="ANW9" s="108"/>
      <c r="ANX9" s="108"/>
      <c r="ANY9" s="108"/>
      <c r="ANZ9" s="108"/>
      <c r="AOA9" s="108"/>
      <c r="AOB9" s="108"/>
      <c r="AOC9" s="108"/>
      <c r="AOD9" s="108"/>
      <c r="AOE9" s="108"/>
      <c r="AOF9" s="108"/>
      <c r="AOG9" s="108"/>
      <c r="AOH9" s="108"/>
      <c r="AOI9" s="108"/>
      <c r="AOJ9" s="108"/>
      <c r="AOK9" s="108"/>
      <c r="AOL9" s="108"/>
      <c r="AOM9" s="108"/>
      <c r="AON9" s="108"/>
      <c r="AOO9" s="108"/>
      <c r="AOP9" s="108"/>
      <c r="AOQ9" s="108"/>
      <c r="AOR9" s="108"/>
      <c r="AOS9" s="108"/>
      <c r="AOT9" s="108"/>
      <c r="AOU9" s="108"/>
      <c r="AOV9" s="108"/>
      <c r="AOW9" s="108"/>
      <c r="AOX9" s="108"/>
      <c r="AOY9" s="108"/>
      <c r="AOZ9" s="108"/>
      <c r="APA9" s="108"/>
      <c r="APB9" s="108"/>
      <c r="APC9" s="108"/>
      <c r="APD9" s="108"/>
      <c r="APE9" s="108"/>
      <c r="APF9" s="108"/>
      <c r="APG9" s="108"/>
      <c r="APH9" s="108"/>
      <c r="API9" s="108"/>
      <c r="APJ9" s="108"/>
      <c r="APK9" s="108"/>
      <c r="APL9" s="108"/>
      <c r="APM9" s="108"/>
      <c r="APN9" s="108"/>
      <c r="APO9" s="108"/>
      <c r="APP9" s="108"/>
      <c r="APQ9" s="108"/>
      <c r="APR9" s="108"/>
      <c r="APS9" s="108"/>
      <c r="APT9" s="108"/>
      <c r="APU9" s="108"/>
      <c r="APV9" s="108"/>
      <c r="APW9" s="108"/>
      <c r="APX9" s="108"/>
      <c r="APY9" s="108"/>
      <c r="APZ9" s="108"/>
      <c r="AQA9" s="108"/>
      <c r="AQB9" s="108"/>
      <c r="AQC9" s="108"/>
      <c r="AQD9" s="108"/>
      <c r="AQE9" s="108"/>
      <c r="AQF9" s="108"/>
      <c r="AQG9" s="108"/>
      <c r="AQH9" s="108"/>
      <c r="AQI9" s="108"/>
      <c r="AQJ9" s="108"/>
      <c r="AQK9" s="108"/>
      <c r="AQL9" s="108"/>
      <c r="AQM9" s="108"/>
      <c r="AQN9" s="108"/>
      <c r="AQO9" s="108"/>
      <c r="AQP9" s="108"/>
      <c r="AQQ9" s="108"/>
      <c r="AQR9" s="108"/>
      <c r="AQS9" s="108"/>
      <c r="AQT9" s="108"/>
      <c r="AQU9" s="108"/>
      <c r="AQV9" s="108"/>
      <c r="AQW9" s="108"/>
      <c r="AQX9" s="108"/>
      <c r="AQY9" s="108"/>
      <c r="AQZ9" s="108"/>
      <c r="ARA9" s="108"/>
      <c r="ARB9" s="108"/>
      <c r="ARC9" s="108"/>
      <c r="ARD9" s="108"/>
      <c r="ARE9" s="108"/>
      <c r="ARF9" s="108"/>
      <c r="ARG9" s="108"/>
      <c r="ARH9" s="108"/>
      <c r="ARI9" s="108"/>
      <c r="ARJ9" s="108"/>
      <c r="ARK9" s="108"/>
      <c r="ARL9" s="108"/>
      <c r="ARM9" s="108"/>
      <c r="ARN9" s="108"/>
      <c r="ARO9" s="108"/>
      <c r="ARP9" s="108"/>
      <c r="ARQ9" s="108"/>
      <c r="ARR9" s="108"/>
      <c r="ARS9" s="108"/>
      <c r="ART9" s="108"/>
      <c r="ARU9" s="108"/>
      <c r="ARV9" s="108"/>
      <c r="ARW9" s="108"/>
      <c r="ARX9" s="108"/>
      <c r="ARY9" s="108"/>
      <c r="ARZ9" s="108"/>
      <c r="ASA9" s="108"/>
      <c r="ASB9" s="108"/>
      <c r="ASC9" s="108"/>
      <c r="ASD9" s="108"/>
      <c r="ASE9" s="108"/>
      <c r="ASF9" s="108"/>
      <c r="ASG9" s="108"/>
      <c r="ASH9" s="108"/>
      <c r="ASI9" s="108"/>
      <c r="ASJ9" s="108"/>
      <c r="ASK9" s="108"/>
      <c r="ASL9" s="108"/>
      <c r="ASM9" s="108"/>
      <c r="ASN9" s="108"/>
      <c r="ASO9" s="108"/>
      <c r="ASP9" s="108"/>
      <c r="ASQ9" s="108"/>
      <c r="ASR9" s="108"/>
      <c r="ASS9" s="108"/>
      <c r="AST9" s="108"/>
      <c r="ASU9" s="108"/>
      <c r="ASV9" s="108"/>
      <c r="ASW9" s="108"/>
      <c r="ASX9" s="108"/>
      <c r="ASY9" s="108"/>
      <c r="ASZ9" s="108"/>
      <c r="ATA9" s="108"/>
      <c r="ATB9" s="108"/>
      <c r="ATC9" s="108"/>
      <c r="ATD9" s="108"/>
      <c r="ATE9" s="108"/>
      <c r="ATF9" s="108"/>
      <c r="ATG9" s="108"/>
      <c r="ATH9" s="108"/>
      <c r="ATI9" s="108"/>
      <c r="ATJ9" s="108"/>
      <c r="ATK9" s="108"/>
      <c r="ATL9" s="108"/>
      <c r="ATM9" s="108"/>
      <c r="ATN9" s="108"/>
      <c r="ATO9" s="108"/>
      <c r="ATP9" s="108"/>
      <c r="ATQ9" s="108"/>
      <c r="ATR9" s="108"/>
      <c r="ATS9" s="108"/>
      <c r="ATT9" s="108"/>
      <c r="ATU9" s="108"/>
      <c r="ATV9" s="108"/>
      <c r="ATW9" s="108"/>
      <c r="ATX9" s="108"/>
      <c r="ATY9" s="108"/>
      <c r="ATZ9" s="108"/>
      <c r="AUA9" s="108"/>
      <c r="AUB9" s="108"/>
      <c r="AUC9" s="108"/>
      <c r="AUD9" s="108"/>
      <c r="AUE9" s="108"/>
      <c r="AUF9" s="108"/>
      <c r="AUG9" s="108"/>
      <c r="AUH9" s="108"/>
      <c r="AUI9" s="108"/>
      <c r="AUJ9" s="108"/>
      <c r="AUK9" s="108"/>
      <c r="AUL9" s="108"/>
      <c r="AUM9" s="108"/>
      <c r="AUN9" s="108"/>
      <c r="AUO9" s="108"/>
      <c r="AUP9" s="108"/>
      <c r="AUQ9" s="108"/>
      <c r="AUR9" s="108"/>
      <c r="AUS9" s="108"/>
      <c r="AUT9" s="108"/>
      <c r="AUU9" s="108"/>
      <c r="AUV9" s="108"/>
      <c r="AUW9" s="108"/>
      <c r="AUX9" s="108"/>
      <c r="AUY9" s="108"/>
      <c r="AUZ9" s="108"/>
      <c r="AVA9" s="108"/>
      <c r="AVB9" s="108"/>
      <c r="AVC9" s="108"/>
      <c r="AVD9" s="108"/>
      <c r="AVE9" s="108"/>
      <c r="AVF9" s="108"/>
      <c r="AVG9" s="108"/>
      <c r="AVH9" s="108"/>
      <c r="AVI9" s="108"/>
      <c r="AVJ9" s="108"/>
      <c r="AVK9" s="108"/>
      <c r="AVL9" s="108"/>
      <c r="AVM9" s="108"/>
      <c r="AVN9" s="108"/>
      <c r="AVO9" s="108"/>
      <c r="AVP9" s="108"/>
      <c r="AVQ9" s="108"/>
      <c r="AVR9" s="108"/>
      <c r="AVS9" s="108"/>
      <c r="AVT9" s="108"/>
      <c r="AVU9" s="108"/>
      <c r="AVV9" s="108"/>
      <c r="AVW9" s="108"/>
      <c r="AVX9" s="108"/>
      <c r="AVY9" s="108"/>
      <c r="AVZ9" s="108"/>
      <c r="AWA9" s="108"/>
      <c r="AWB9" s="108"/>
      <c r="AWC9" s="108"/>
      <c r="AWD9" s="108"/>
      <c r="AWE9" s="108"/>
      <c r="AWF9" s="108"/>
      <c r="AWG9" s="108"/>
      <c r="AWH9" s="108"/>
      <c r="AWI9" s="108"/>
      <c r="AWJ9" s="108"/>
      <c r="AWK9" s="108"/>
      <c r="AWL9" s="108"/>
      <c r="AWM9" s="108"/>
      <c r="AWN9" s="108"/>
      <c r="AWO9" s="108"/>
      <c r="AWP9" s="108"/>
      <c r="AWQ9" s="108"/>
      <c r="AWR9" s="108"/>
      <c r="AWS9" s="108"/>
      <c r="AWT9" s="108"/>
      <c r="AWU9" s="108"/>
      <c r="AWV9" s="108"/>
      <c r="AWW9" s="108"/>
      <c r="AWX9" s="108"/>
      <c r="AWY9" s="108"/>
      <c r="AWZ9" s="108"/>
      <c r="AXA9" s="108"/>
      <c r="AXB9" s="108"/>
      <c r="AXC9" s="108"/>
      <c r="AXD9" s="108"/>
      <c r="AXE9" s="108"/>
      <c r="AXF9" s="108"/>
      <c r="AXG9" s="108"/>
      <c r="AXH9" s="108"/>
      <c r="AXI9" s="108"/>
      <c r="AXJ9" s="108"/>
      <c r="AXK9" s="108"/>
      <c r="AXL9" s="108"/>
      <c r="AXM9" s="108"/>
      <c r="AXN9" s="108"/>
      <c r="AXO9" s="108"/>
      <c r="AXP9" s="108"/>
      <c r="AXQ9" s="108"/>
      <c r="AXR9" s="108"/>
      <c r="AXS9" s="108"/>
      <c r="AXT9" s="108"/>
      <c r="AXU9" s="108"/>
      <c r="AXV9" s="108"/>
      <c r="AXW9" s="108"/>
      <c r="AXX9" s="108"/>
      <c r="AXY9" s="108"/>
      <c r="AXZ9" s="108"/>
      <c r="AYA9" s="108"/>
      <c r="AYB9" s="108"/>
      <c r="AYC9" s="108"/>
      <c r="AYD9" s="108"/>
      <c r="AYE9" s="108"/>
      <c r="AYF9" s="108"/>
      <c r="AYG9" s="108"/>
      <c r="AYH9" s="108"/>
      <c r="AYI9" s="108"/>
      <c r="AYJ9" s="108"/>
      <c r="AYK9" s="108"/>
      <c r="AYL9" s="108"/>
      <c r="AYM9" s="108"/>
      <c r="AYN9" s="108"/>
      <c r="AYO9" s="108"/>
      <c r="AYP9" s="108"/>
      <c r="AYQ9" s="108"/>
      <c r="AYR9" s="108"/>
      <c r="AYS9" s="108"/>
      <c r="AYT9" s="108"/>
      <c r="AYU9" s="108"/>
      <c r="AYV9" s="108"/>
      <c r="AYW9" s="108"/>
      <c r="AYX9" s="108"/>
      <c r="AYY9" s="108"/>
      <c r="AYZ9" s="108"/>
      <c r="AZA9" s="108"/>
      <c r="AZB9" s="108"/>
      <c r="AZC9" s="108"/>
      <c r="AZD9" s="108"/>
      <c r="AZE9" s="108"/>
      <c r="AZF9" s="108"/>
      <c r="AZG9" s="108"/>
      <c r="AZH9" s="108"/>
      <c r="AZI9" s="108"/>
      <c r="AZJ9" s="108"/>
      <c r="AZK9" s="108"/>
      <c r="AZL9" s="108"/>
      <c r="AZM9" s="108"/>
      <c r="AZN9" s="108"/>
      <c r="AZO9" s="108"/>
      <c r="AZP9" s="108"/>
      <c r="AZQ9" s="108"/>
      <c r="AZR9" s="108"/>
      <c r="AZS9" s="108"/>
      <c r="AZT9" s="108"/>
      <c r="AZU9" s="108"/>
      <c r="AZV9" s="108"/>
      <c r="AZW9" s="108"/>
      <c r="AZX9" s="108"/>
      <c r="AZY9" s="108"/>
      <c r="AZZ9" s="108"/>
      <c r="BAA9" s="108"/>
      <c r="BAB9" s="108"/>
      <c r="BAC9" s="108"/>
      <c r="BAD9" s="108"/>
      <c r="BAE9" s="108"/>
      <c r="BAF9" s="108"/>
      <c r="BAG9" s="108"/>
      <c r="BAH9" s="108"/>
      <c r="BAI9" s="108"/>
      <c r="BAJ9" s="108"/>
      <c r="BAK9" s="108"/>
      <c r="BAL9" s="108"/>
      <c r="BAM9" s="108"/>
      <c r="BAN9" s="108"/>
      <c r="BAO9" s="108"/>
      <c r="BAP9" s="108"/>
      <c r="BAQ9" s="108"/>
      <c r="BAR9" s="108"/>
      <c r="BAS9" s="108"/>
      <c r="BAT9" s="108"/>
      <c r="BAU9" s="108"/>
      <c r="BAV9" s="108"/>
      <c r="BAW9" s="108"/>
      <c r="BAX9" s="108"/>
      <c r="BAY9" s="108"/>
      <c r="BAZ9" s="108"/>
      <c r="BBA9" s="108"/>
      <c r="BBB9" s="108"/>
      <c r="BBC9" s="108"/>
      <c r="BBD9" s="108"/>
      <c r="BBE9" s="108"/>
      <c r="BBF9" s="108"/>
      <c r="BBG9" s="108"/>
      <c r="BBH9" s="108"/>
      <c r="BBI9" s="108"/>
      <c r="BBJ9" s="108"/>
      <c r="BBK9" s="108"/>
      <c r="BBL9" s="108"/>
      <c r="BBM9" s="108"/>
      <c r="BBN9" s="108"/>
      <c r="BBO9" s="108"/>
      <c r="BBP9" s="108"/>
      <c r="BBQ9" s="108"/>
      <c r="BBR9" s="108"/>
      <c r="BBS9" s="108"/>
      <c r="BBT9" s="108"/>
      <c r="BBU9" s="108"/>
      <c r="BBV9" s="108"/>
      <c r="BBW9" s="108"/>
      <c r="BBX9" s="108"/>
      <c r="BBY9" s="108"/>
      <c r="BBZ9" s="108"/>
      <c r="BCA9" s="108"/>
      <c r="BCB9" s="108"/>
      <c r="BCC9" s="108"/>
      <c r="BCD9" s="108"/>
      <c r="BCE9" s="108"/>
      <c r="BCF9" s="108"/>
      <c r="BCG9" s="108"/>
      <c r="BCH9" s="108"/>
      <c r="BCI9" s="108"/>
      <c r="BCJ9" s="108"/>
      <c r="BCK9" s="108"/>
      <c r="BCL9" s="108"/>
      <c r="BCM9" s="108"/>
      <c r="BCN9" s="108"/>
      <c r="BCO9" s="108"/>
      <c r="BCP9" s="108"/>
      <c r="BCQ9" s="108"/>
      <c r="BCR9" s="108"/>
      <c r="BCS9" s="108"/>
      <c r="BCT9" s="108"/>
      <c r="BCU9" s="108"/>
      <c r="BCV9" s="108"/>
      <c r="BCW9" s="108"/>
      <c r="BCX9" s="108"/>
      <c r="BCY9" s="108"/>
      <c r="BCZ9" s="108"/>
      <c r="BDA9" s="108"/>
      <c r="BDB9" s="108"/>
      <c r="BDC9" s="108"/>
      <c r="BDD9" s="108"/>
      <c r="BDE9" s="108"/>
      <c r="BDF9" s="108"/>
      <c r="BDG9" s="108"/>
      <c r="BDH9" s="108"/>
      <c r="BDI9" s="108"/>
      <c r="BDJ9" s="108"/>
      <c r="BDK9" s="108"/>
      <c r="BDL9" s="108"/>
      <c r="BDM9" s="108"/>
      <c r="BDN9" s="108"/>
      <c r="BDO9" s="108"/>
      <c r="BDP9" s="108"/>
      <c r="BDQ9" s="108"/>
      <c r="BDR9" s="108"/>
      <c r="BDS9" s="108"/>
      <c r="BDT9" s="108"/>
      <c r="BDU9" s="108"/>
      <c r="BDV9" s="108"/>
      <c r="BDW9" s="108"/>
      <c r="BDX9" s="108"/>
      <c r="BDY9" s="108"/>
      <c r="BDZ9" s="108"/>
      <c r="BEA9" s="108"/>
      <c r="BEB9" s="108"/>
      <c r="BEC9" s="108"/>
      <c r="BED9" s="108"/>
      <c r="BEE9" s="108"/>
      <c r="BEF9" s="108"/>
      <c r="BEG9" s="108"/>
      <c r="BEH9" s="108"/>
      <c r="BEI9" s="108"/>
      <c r="BEJ9" s="108"/>
      <c r="BEK9" s="108"/>
      <c r="BEL9" s="108"/>
      <c r="BEM9" s="108"/>
      <c r="BEN9" s="108"/>
      <c r="BEO9" s="108"/>
      <c r="BEP9" s="108"/>
      <c r="BEQ9" s="108"/>
      <c r="BER9" s="108"/>
      <c r="BES9" s="108"/>
      <c r="BET9" s="108"/>
      <c r="BEU9" s="108"/>
      <c r="BEV9" s="108"/>
      <c r="BEW9" s="108"/>
      <c r="BEX9" s="108"/>
      <c r="BEY9" s="108"/>
      <c r="BEZ9" s="108"/>
      <c r="BFA9" s="108"/>
      <c r="BFB9" s="108"/>
      <c r="BFC9" s="108"/>
      <c r="BFD9" s="108"/>
      <c r="BFE9" s="108"/>
      <c r="BFF9" s="108"/>
      <c r="BFG9" s="108"/>
      <c r="BFH9" s="108"/>
      <c r="BFI9" s="108"/>
      <c r="BFJ9" s="108"/>
      <c r="BFK9" s="108"/>
      <c r="BFL9" s="108"/>
      <c r="BFM9" s="108"/>
      <c r="BFN9" s="108"/>
      <c r="BFO9" s="108"/>
      <c r="BFP9" s="108"/>
      <c r="BFQ9" s="108"/>
      <c r="BFR9" s="108"/>
      <c r="BFS9" s="108"/>
      <c r="BFT9" s="108"/>
      <c r="BFU9" s="108"/>
      <c r="BFV9" s="108"/>
      <c r="BFW9" s="108"/>
      <c r="BFX9" s="108"/>
      <c r="BFY9" s="108"/>
      <c r="BFZ9" s="108"/>
      <c r="BGA9" s="108"/>
      <c r="BGB9" s="108"/>
      <c r="BGC9" s="108"/>
      <c r="BGD9" s="108"/>
      <c r="BGE9" s="108"/>
      <c r="BGF9" s="108"/>
      <c r="BGG9" s="108"/>
      <c r="BGH9" s="108"/>
      <c r="BGI9" s="108"/>
      <c r="BGJ9" s="108"/>
      <c r="BGK9" s="108"/>
      <c r="BGL9" s="108"/>
      <c r="BGM9" s="108"/>
      <c r="BGN9" s="108"/>
      <c r="BGO9" s="108"/>
      <c r="BGP9" s="108"/>
      <c r="BGQ9" s="108"/>
      <c r="BGR9" s="108"/>
      <c r="BGS9" s="108"/>
      <c r="BGT9" s="108"/>
      <c r="BGU9" s="108"/>
      <c r="BGV9" s="108"/>
      <c r="BGW9" s="108"/>
      <c r="BGX9" s="108"/>
      <c r="BGY9" s="108"/>
      <c r="BGZ9" s="108"/>
      <c r="BHA9" s="108"/>
      <c r="BHB9" s="108"/>
      <c r="BHC9" s="108"/>
      <c r="BHD9" s="108"/>
      <c r="BHE9" s="108"/>
      <c r="BHF9" s="108"/>
      <c r="BHG9" s="108"/>
      <c r="BHH9" s="108"/>
      <c r="BHI9" s="108"/>
      <c r="BHJ9" s="108"/>
      <c r="BHK9" s="108"/>
      <c r="BHL9" s="108"/>
      <c r="BHM9" s="108"/>
      <c r="BHN9" s="108"/>
      <c r="BHO9" s="108"/>
      <c r="BHP9" s="108"/>
      <c r="BHQ9" s="108"/>
      <c r="BHR9" s="108"/>
      <c r="BHS9" s="108"/>
      <c r="BHT9" s="108"/>
      <c r="BHU9" s="108"/>
      <c r="BHV9" s="108"/>
      <c r="BHW9" s="108"/>
      <c r="BHX9" s="108"/>
      <c r="BHY9" s="108"/>
      <c r="BHZ9" s="108"/>
      <c r="BIA9" s="108"/>
      <c r="BIB9" s="108"/>
      <c r="BIC9" s="108"/>
      <c r="BID9" s="108"/>
      <c r="BIE9" s="108"/>
      <c r="BIF9" s="108"/>
      <c r="BIG9" s="108"/>
      <c r="BIH9" s="108"/>
      <c r="BII9" s="108"/>
      <c r="BIJ9" s="108"/>
      <c r="BIK9" s="108"/>
      <c r="BIL9" s="108"/>
      <c r="BIM9" s="108"/>
      <c r="BIN9" s="108"/>
      <c r="BIO9" s="108"/>
      <c r="BIP9" s="108"/>
      <c r="BIQ9" s="108"/>
      <c r="BIR9" s="108"/>
      <c r="BIS9" s="108"/>
      <c r="BIT9" s="108"/>
      <c r="BIU9" s="108"/>
      <c r="BIV9" s="108"/>
      <c r="BIW9" s="108"/>
      <c r="BIX9" s="108"/>
      <c r="BIY9" s="108"/>
      <c r="BIZ9" s="108"/>
      <c r="BJA9" s="108"/>
      <c r="BJB9" s="108"/>
      <c r="BJC9" s="108"/>
      <c r="BJD9" s="108"/>
      <c r="BJE9" s="108"/>
      <c r="BJF9" s="108"/>
      <c r="BJG9" s="108"/>
      <c r="BJH9" s="108"/>
      <c r="BJI9" s="108"/>
      <c r="BJJ9" s="108"/>
      <c r="BJK9" s="108"/>
      <c r="BJL9" s="108"/>
      <c r="BJM9" s="108"/>
      <c r="BJN9" s="108"/>
      <c r="BJO9" s="108"/>
      <c r="BJP9" s="108"/>
      <c r="BJQ9" s="108"/>
      <c r="BJR9" s="108"/>
      <c r="BJS9" s="108"/>
      <c r="BJT9" s="108"/>
      <c r="BJU9" s="108"/>
      <c r="BJV9" s="108"/>
      <c r="BJW9" s="108"/>
      <c r="BJX9" s="108"/>
      <c r="BJY9" s="108"/>
      <c r="BJZ9" s="108"/>
      <c r="BKA9" s="108"/>
      <c r="BKB9" s="108"/>
      <c r="BKC9" s="108"/>
      <c r="BKD9" s="108"/>
      <c r="BKE9" s="108"/>
      <c r="BKF9" s="108"/>
      <c r="BKG9" s="108"/>
      <c r="BKH9" s="108"/>
      <c r="BKI9" s="108"/>
      <c r="BKJ9" s="108"/>
      <c r="BKK9" s="108"/>
      <c r="BKL9" s="108"/>
      <c r="BKM9" s="108"/>
      <c r="BKN9" s="108"/>
      <c r="BKO9" s="108"/>
      <c r="BKP9" s="108"/>
      <c r="BKQ9" s="108"/>
      <c r="BKR9" s="108"/>
      <c r="BKS9" s="108"/>
      <c r="BKT9" s="108"/>
      <c r="BKU9" s="108"/>
      <c r="BKV9" s="108"/>
      <c r="BKW9" s="108"/>
      <c r="BKX9" s="108"/>
      <c r="BKY9" s="108"/>
      <c r="BKZ9" s="108"/>
      <c r="BLA9" s="108"/>
      <c r="BLB9" s="108"/>
      <c r="BLC9" s="108"/>
      <c r="BLD9" s="108"/>
      <c r="BLE9" s="108"/>
      <c r="BLF9" s="108"/>
      <c r="BLG9" s="108"/>
      <c r="BLH9" s="108"/>
      <c r="BLI9" s="108"/>
      <c r="BLJ9" s="108"/>
      <c r="BLK9" s="108"/>
      <c r="BLL9" s="108"/>
      <c r="BLM9" s="108"/>
      <c r="BLN9" s="108"/>
      <c r="BLO9" s="108"/>
      <c r="BLP9" s="108"/>
      <c r="BLQ9" s="108"/>
      <c r="BLR9" s="108"/>
      <c r="BLS9" s="108"/>
      <c r="BLT9" s="108"/>
      <c r="BLU9" s="108"/>
      <c r="BLV9" s="108"/>
      <c r="BLW9" s="108"/>
      <c r="BLX9" s="108"/>
      <c r="BLY9" s="108"/>
      <c r="BLZ9" s="108"/>
      <c r="BMA9" s="108"/>
      <c r="BMB9" s="108"/>
      <c r="BMC9" s="108"/>
      <c r="BMD9" s="108"/>
      <c r="BME9" s="108"/>
      <c r="BMF9" s="108"/>
      <c r="BMG9" s="108"/>
      <c r="BMH9" s="108"/>
      <c r="BMI9" s="108"/>
      <c r="BMJ9" s="108"/>
      <c r="BMK9" s="108"/>
      <c r="BML9" s="108"/>
      <c r="BMM9" s="108"/>
      <c r="BMN9" s="108"/>
      <c r="BMO9" s="108"/>
      <c r="BMP9" s="108"/>
      <c r="BMQ9" s="108"/>
      <c r="BMR9" s="108"/>
      <c r="BMS9" s="108"/>
      <c r="BMT9" s="108"/>
      <c r="BMU9" s="108"/>
      <c r="BMV9" s="108"/>
      <c r="BMW9" s="108"/>
      <c r="BMX9" s="108"/>
      <c r="BMY9" s="108"/>
      <c r="BMZ9" s="108"/>
      <c r="BNA9" s="108"/>
      <c r="BNB9" s="108"/>
      <c r="BNC9" s="108"/>
      <c r="BND9" s="108"/>
      <c r="BNE9" s="108"/>
      <c r="BNF9" s="108"/>
      <c r="BNG9" s="108"/>
      <c r="BNH9" s="108"/>
      <c r="BNI9" s="108"/>
      <c r="BNJ9" s="108"/>
      <c r="BNK9" s="108"/>
      <c r="BNL9" s="108"/>
      <c r="BNM9" s="108"/>
      <c r="BNN9" s="108"/>
      <c r="BNO9" s="108"/>
      <c r="BNP9" s="108"/>
      <c r="BNQ9" s="108"/>
      <c r="BNR9" s="108"/>
      <c r="BNS9" s="108"/>
      <c r="BNT9" s="108"/>
      <c r="BNU9" s="108"/>
      <c r="BNV9" s="108"/>
      <c r="BNW9" s="108"/>
      <c r="BNX9" s="108"/>
      <c r="BNY9" s="108"/>
      <c r="BNZ9" s="108"/>
      <c r="BOA9" s="108"/>
      <c r="BOB9" s="108"/>
      <c r="BOC9" s="108"/>
      <c r="BOD9" s="108"/>
      <c r="BOE9" s="108"/>
      <c r="BOF9" s="108"/>
      <c r="BOG9" s="108"/>
      <c r="BOH9" s="108"/>
      <c r="BOI9" s="108"/>
      <c r="BOJ9" s="108"/>
      <c r="BOK9" s="108"/>
      <c r="BOL9" s="108"/>
      <c r="BOM9" s="108"/>
      <c r="BON9" s="108"/>
      <c r="BOO9" s="108"/>
      <c r="BOP9" s="108"/>
      <c r="BOQ9" s="108"/>
      <c r="BOR9" s="108"/>
      <c r="BOS9" s="108"/>
      <c r="BOT9" s="108"/>
      <c r="BOU9" s="108"/>
      <c r="BOV9" s="108"/>
      <c r="BOW9" s="108"/>
      <c r="BOX9" s="108"/>
      <c r="BOY9" s="108"/>
      <c r="BOZ9" s="108"/>
      <c r="BPA9" s="108"/>
      <c r="BPB9" s="108"/>
      <c r="BPC9" s="108"/>
      <c r="BPD9" s="108"/>
      <c r="BPE9" s="108"/>
      <c r="BPF9" s="108"/>
      <c r="BPG9" s="108"/>
      <c r="BPH9" s="108"/>
      <c r="BPI9" s="108"/>
      <c r="BPJ9" s="108"/>
      <c r="BPK9" s="108"/>
      <c r="BPL9" s="108"/>
      <c r="BPM9" s="108"/>
      <c r="BPN9" s="108"/>
      <c r="BPO9" s="108"/>
      <c r="BPP9" s="108"/>
      <c r="BPQ9" s="108"/>
      <c r="BPR9" s="108"/>
      <c r="BPS9" s="108"/>
      <c r="BPT9" s="108"/>
      <c r="BPU9" s="108"/>
      <c r="BPV9" s="108"/>
      <c r="BPW9" s="108"/>
      <c r="BPX9" s="108"/>
      <c r="BPY9" s="108"/>
      <c r="BPZ9" s="108"/>
      <c r="BQA9" s="108"/>
      <c r="BQB9" s="108"/>
      <c r="BQC9" s="108"/>
      <c r="BQD9" s="108"/>
      <c r="BQE9" s="108"/>
      <c r="BQF9" s="108"/>
      <c r="BQG9" s="108"/>
      <c r="BQH9" s="108"/>
      <c r="BQI9" s="108"/>
      <c r="BQJ9" s="108"/>
      <c r="BQK9" s="108"/>
      <c r="BQL9" s="108"/>
      <c r="BQM9" s="108"/>
      <c r="BQN9" s="108"/>
      <c r="BQO9" s="108"/>
      <c r="BQP9" s="108"/>
      <c r="BQQ9" s="108"/>
      <c r="BQR9" s="108"/>
      <c r="BQS9" s="108"/>
      <c r="BQT9" s="108"/>
      <c r="BQU9" s="108"/>
      <c r="BQV9" s="108"/>
      <c r="BQW9" s="108"/>
      <c r="BQX9" s="108"/>
      <c r="BQY9" s="108"/>
      <c r="BQZ9" s="108"/>
      <c r="BRA9" s="108"/>
      <c r="BRB9" s="108"/>
      <c r="BRC9" s="108"/>
      <c r="BRD9" s="108"/>
      <c r="BRE9" s="108"/>
      <c r="BRF9" s="108"/>
      <c r="BRG9" s="108"/>
      <c r="BRH9" s="108"/>
      <c r="BRI9" s="108"/>
      <c r="BRJ9" s="108"/>
      <c r="BRK9" s="108"/>
      <c r="BRL9" s="108"/>
      <c r="BRM9" s="108"/>
      <c r="BRN9" s="108"/>
      <c r="BRO9" s="108"/>
      <c r="BRP9" s="108"/>
      <c r="BRQ9" s="108"/>
      <c r="BRR9" s="108"/>
      <c r="BRS9" s="108"/>
      <c r="BRT9" s="108"/>
      <c r="BRU9" s="108"/>
      <c r="BRV9" s="108"/>
      <c r="BRW9" s="108"/>
      <c r="BRX9" s="108"/>
      <c r="BRY9" s="108"/>
      <c r="BRZ9" s="108"/>
      <c r="BSA9" s="108"/>
      <c r="BSB9" s="108"/>
      <c r="BSC9" s="108"/>
      <c r="BSD9" s="108"/>
      <c r="BSE9" s="108"/>
      <c r="BSF9" s="108"/>
      <c r="BSG9" s="108"/>
      <c r="BSH9" s="108"/>
      <c r="BSI9" s="108"/>
      <c r="BSJ9" s="108"/>
      <c r="BSK9" s="108"/>
      <c r="BSL9" s="108"/>
      <c r="BSM9" s="108"/>
      <c r="BSN9" s="108"/>
      <c r="BSO9" s="108"/>
      <c r="BSP9" s="108"/>
      <c r="BSQ9" s="108"/>
      <c r="BSR9" s="108"/>
      <c r="BSS9" s="108"/>
      <c r="BST9" s="108"/>
      <c r="BSU9" s="108"/>
      <c r="BSV9" s="108"/>
      <c r="BSW9" s="108"/>
      <c r="BSX9" s="108"/>
      <c r="BSY9" s="108"/>
      <c r="BSZ9" s="108"/>
      <c r="BTA9" s="108"/>
      <c r="BTB9" s="108"/>
      <c r="BTC9" s="108"/>
      <c r="BTD9" s="108"/>
      <c r="BTE9" s="108"/>
      <c r="BTF9" s="108"/>
      <c r="BTG9" s="108"/>
      <c r="BTH9" s="108"/>
      <c r="BTI9" s="108"/>
      <c r="BTJ9" s="108"/>
      <c r="BTK9" s="108"/>
      <c r="BTL9" s="108"/>
      <c r="BTM9" s="108"/>
      <c r="BTN9" s="108"/>
      <c r="BTO9" s="108"/>
      <c r="BTP9" s="108"/>
      <c r="BTQ9" s="108"/>
      <c r="BTR9" s="108"/>
      <c r="BTS9" s="108"/>
      <c r="BTT9" s="108"/>
      <c r="BTU9" s="108"/>
      <c r="BTV9" s="108"/>
      <c r="BTW9" s="108"/>
      <c r="BTX9" s="108"/>
      <c r="BTY9" s="108"/>
      <c r="BTZ9" s="108"/>
      <c r="BUA9" s="108"/>
      <c r="BUB9" s="108"/>
      <c r="BUC9" s="108"/>
      <c r="BUD9" s="108"/>
      <c r="BUE9" s="108"/>
      <c r="BUF9" s="108"/>
      <c r="BUG9" s="108"/>
      <c r="BUH9" s="108"/>
      <c r="BUI9" s="108"/>
      <c r="BUJ9" s="108"/>
      <c r="BUK9" s="108"/>
      <c r="BUL9" s="108"/>
      <c r="BUM9" s="108"/>
      <c r="BUN9" s="108"/>
      <c r="BUO9" s="108"/>
      <c r="BUP9" s="108"/>
      <c r="BUQ9" s="108"/>
      <c r="BUR9" s="108"/>
      <c r="BUS9" s="108"/>
      <c r="BUT9" s="108"/>
      <c r="BUU9" s="108"/>
      <c r="BUV9" s="108"/>
      <c r="BUW9" s="108"/>
      <c r="BUX9" s="108"/>
      <c r="BUY9" s="108"/>
      <c r="BUZ9" s="108"/>
      <c r="BVA9" s="108"/>
      <c r="BVB9" s="108"/>
      <c r="BVC9" s="108"/>
      <c r="BVD9" s="108"/>
      <c r="BVE9" s="108"/>
      <c r="BVF9" s="108"/>
      <c r="BVG9" s="108"/>
      <c r="BVH9" s="108"/>
      <c r="BVI9" s="108"/>
      <c r="BVJ9" s="108"/>
      <c r="BVK9" s="108"/>
      <c r="BVL9" s="108"/>
      <c r="BVM9" s="108"/>
      <c r="BVN9" s="108"/>
      <c r="BVO9" s="108"/>
      <c r="BVP9" s="108"/>
      <c r="BVQ9" s="108"/>
      <c r="BVR9" s="108"/>
      <c r="BVS9" s="108"/>
      <c r="BVT9" s="108"/>
      <c r="BVU9" s="108"/>
      <c r="BVV9" s="108"/>
      <c r="BVW9" s="108"/>
      <c r="BVX9" s="108"/>
      <c r="BVY9" s="108"/>
      <c r="BVZ9" s="108"/>
      <c r="BWA9" s="108"/>
      <c r="BWB9" s="108"/>
      <c r="BWC9" s="108"/>
      <c r="BWD9" s="108"/>
      <c r="BWE9" s="108"/>
      <c r="BWF9" s="108"/>
      <c r="BWG9" s="108"/>
      <c r="BWH9" s="108"/>
      <c r="BWI9" s="108"/>
      <c r="BWJ9" s="108"/>
      <c r="BWK9" s="108"/>
      <c r="BWL9" s="108"/>
      <c r="BWM9" s="108"/>
      <c r="BWN9" s="108"/>
      <c r="BWO9" s="108"/>
      <c r="BWP9" s="108"/>
      <c r="BWQ9" s="108"/>
      <c r="BWR9" s="108"/>
      <c r="BWS9" s="108"/>
      <c r="BWT9" s="108"/>
      <c r="BWU9" s="108"/>
      <c r="BWV9" s="108"/>
      <c r="BWW9" s="108"/>
      <c r="BWX9" s="108"/>
      <c r="BWY9" s="108"/>
      <c r="BWZ9" s="108"/>
      <c r="BXA9" s="108"/>
      <c r="BXB9" s="108"/>
      <c r="BXC9" s="108"/>
      <c r="BXD9" s="108"/>
      <c r="BXE9" s="108"/>
      <c r="BXF9" s="108"/>
      <c r="BXG9" s="108"/>
      <c r="BXH9" s="108"/>
      <c r="BXI9" s="108"/>
      <c r="BXJ9" s="108"/>
      <c r="BXK9" s="108"/>
      <c r="BXL9" s="108"/>
      <c r="BXM9" s="108"/>
      <c r="BXN9" s="108"/>
      <c r="BXO9" s="108"/>
      <c r="BXP9" s="108"/>
      <c r="BXQ9" s="108"/>
      <c r="BXR9" s="108"/>
      <c r="BXS9" s="108"/>
      <c r="BXT9" s="108"/>
      <c r="BXU9" s="108"/>
      <c r="BXV9" s="108"/>
      <c r="BXW9" s="108"/>
      <c r="BXX9" s="108"/>
      <c r="BXY9" s="108"/>
      <c r="BXZ9" s="108"/>
      <c r="BYA9" s="108"/>
      <c r="BYB9" s="108"/>
      <c r="BYC9" s="108"/>
      <c r="BYD9" s="108"/>
      <c r="BYE9" s="108"/>
      <c r="BYF9" s="108"/>
      <c r="BYG9" s="108"/>
      <c r="BYH9" s="108"/>
      <c r="BYI9" s="108"/>
      <c r="BYJ9" s="108"/>
      <c r="BYK9" s="108"/>
      <c r="BYL9" s="108"/>
      <c r="BYM9" s="108"/>
      <c r="BYN9" s="108"/>
      <c r="BYO9" s="108"/>
      <c r="BYP9" s="108"/>
      <c r="BYQ9" s="108"/>
      <c r="BYR9" s="108"/>
      <c r="BYS9" s="108"/>
      <c r="BYT9" s="108"/>
      <c r="BYU9" s="108"/>
      <c r="BYV9" s="108"/>
      <c r="BYW9" s="108"/>
      <c r="BYX9" s="108"/>
      <c r="BYY9" s="108"/>
      <c r="BYZ9" s="108"/>
      <c r="BZA9" s="108"/>
      <c r="BZB9" s="108"/>
      <c r="BZC9" s="108"/>
      <c r="BZD9" s="108"/>
      <c r="BZE9" s="108"/>
      <c r="BZF9" s="108"/>
      <c r="BZG9" s="108"/>
      <c r="BZH9" s="108"/>
      <c r="BZI9" s="108"/>
      <c r="BZJ9" s="108"/>
      <c r="BZK9" s="108"/>
      <c r="BZL9" s="108"/>
      <c r="BZM9" s="108"/>
      <c r="BZN9" s="108"/>
      <c r="BZO9" s="108"/>
      <c r="BZP9" s="108"/>
      <c r="BZQ9" s="108"/>
      <c r="BZR9" s="108"/>
      <c r="BZS9" s="108"/>
      <c r="BZT9" s="108"/>
      <c r="BZU9" s="108"/>
      <c r="BZV9" s="108"/>
      <c r="BZW9" s="108"/>
      <c r="BZX9" s="108"/>
      <c r="BZY9" s="108"/>
      <c r="BZZ9" s="108"/>
      <c r="CAA9" s="108"/>
      <c r="CAB9" s="108"/>
      <c r="CAC9" s="108"/>
      <c r="CAD9" s="108"/>
      <c r="CAE9" s="108"/>
      <c r="CAF9" s="108"/>
      <c r="CAG9" s="108"/>
      <c r="CAH9" s="108"/>
      <c r="CAI9" s="108"/>
      <c r="CAJ9" s="108"/>
      <c r="CAK9" s="108"/>
      <c r="CAL9" s="108"/>
      <c r="CAM9" s="108"/>
      <c r="CAN9" s="108"/>
      <c r="CAO9" s="108"/>
      <c r="CAP9" s="108"/>
      <c r="CAQ9" s="108"/>
      <c r="CAR9" s="108"/>
      <c r="CAS9" s="108"/>
      <c r="CAT9" s="108"/>
      <c r="CAU9" s="108"/>
      <c r="CAV9" s="108"/>
      <c r="CAW9" s="108"/>
      <c r="CAX9" s="108"/>
      <c r="CAY9" s="108"/>
      <c r="CAZ9" s="108"/>
      <c r="CBA9" s="108"/>
      <c r="CBB9" s="108"/>
      <c r="CBC9" s="108"/>
      <c r="CBD9" s="108"/>
      <c r="CBE9" s="108"/>
      <c r="CBF9" s="108"/>
      <c r="CBG9" s="108"/>
      <c r="CBH9" s="108"/>
      <c r="CBI9" s="108"/>
      <c r="CBJ9" s="108"/>
      <c r="CBK9" s="108"/>
      <c r="CBL9" s="108"/>
      <c r="CBM9" s="108"/>
      <c r="CBN9" s="108"/>
      <c r="CBO9" s="108"/>
      <c r="CBP9" s="108"/>
      <c r="CBQ9" s="108"/>
      <c r="CBR9" s="108"/>
      <c r="CBS9" s="108"/>
      <c r="CBT9" s="108"/>
      <c r="CBU9" s="108"/>
      <c r="CBV9" s="108"/>
      <c r="CBW9" s="108"/>
      <c r="CBX9" s="108"/>
      <c r="CBY9" s="108"/>
      <c r="CBZ9" s="108"/>
      <c r="CCA9" s="108"/>
      <c r="CCB9" s="108"/>
      <c r="CCC9" s="108"/>
      <c r="CCD9" s="108"/>
      <c r="CCE9" s="108"/>
      <c r="CCF9" s="108"/>
      <c r="CCG9" s="108"/>
      <c r="CCH9" s="108"/>
      <c r="CCI9" s="108"/>
      <c r="CCJ9" s="108"/>
      <c r="CCK9" s="108"/>
      <c r="CCL9" s="108"/>
      <c r="CCM9" s="108"/>
      <c r="CCN9" s="108"/>
      <c r="CCO9" s="108"/>
      <c r="CCP9" s="108"/>
      <c r="CCQ9" s="108"/>
      <c r="CCR9" s="108"/>
      <c r="CCS9" s="108"/>
      <c r="CCT9" s="108"/>
      <c r="CCU9" s="108"/>
      <c r="CCV9" s="108"/>
      <c r="CCW9" s="108"/>
      <c r="CCX9" s="108"/>
      <c r="CCY9" s="108"/>
      <c r="CCZ9" s="108"/>
      <c r="CDA9" s="108"/>
      <c r="CDB9" s="108"/>
      <c r="CDC9" s="108"/>
      <c r="CDD9" s="108"/>
      <c r="CDE9" s="108"/>
      <c r="CDF9" s="108"/>
      <c r="CDG9" s="108"/>
      <c r="CDH9" s="108"/>
      <c r="CDI9" s="108"/>
      <c r="CDJ9" s="108"/>
      <c r="CDK9" s="108"/>
      <c r="CDL9" s="108"/>
      <c r="CDM9" s="108"/>
      <c r="CDN9" s="108"/>
      <c r="CDO9" s="108"/>
      <c r="CDP9" s="108"/>
      <c r="CDQ9" s="108"/>
      <c r="CDR9" s="108"/>
      <c r="CDS9" s="108"/>
      <c r="CDT9" s="108"/>
      <c r="CDU9" s="108"/>
      <c r="CDV9" s="108"/>
      <c r="CDW9" s="108"/>
      <c r="CDX9" s="108"/>
      <c r="CDY9" s="108"/>
      <c r="CDZ9" s="108"/>
      <c r="CEA9" s="108"/>
      <c r="CEB9" s="108"/>
      <c r="CEC9" s="108"/>
      <c r="CED9" s="108"/>
      <c r="CEE9" s="108"/>
      <c r="CEF9" s="108"/>
      <c r="CEG9" s="108"/>
      <c r="CEH9" s="108"/>
      <c r="CEI9" s="108"/>
      <c r="CEJ9" s="108"/>
      <c r="CEK9" s="108"/>
      <c r="CEL9" s="108"/>
      <c r="CEM9" s="108"/>
      <c r="CEN9" s="108"/>
      <c r="CEO9" s="108"/>
      <c r="CEP9" s="108"/>
      <c r="CEQ9" s="108"/>
      <c r="CER9" s="108"/>
      <c r="CES9" s="108"/>
      <c r="CET9" s="108"/>
      <c r="CEU9" s="108"/>
      <c r="CEV9" s="108"/>
      <c r="CEW9" s="108"/>
      <c r="CEX9" s="108"/>
      <c r="CEY9" s="108"/>
      <c r="CEZ9" s="108"/>
      <c r="CFA9" s="108"/>
      <c r="CFB9" s="108"/>
      <c r="CFC9" s="108"/>
      <c r="CFD9" s="108"/>
      <c r="CFE9" s="108"/>
      <c r="CFF9" s="108"/>
      <c r="CFG9" s="108"/>
      <c r="CFH9" s="108"/>
      <c r="CFI9" s="108"/>
      <c r="CFJ9" s="108"/>
      <c r="CFK9" s="108"/>
      <c r="CFL9" s="108"/>
      <c r="CFM9" s="108"/>
      <c r="CFN9" s="108"/>
      <c r="CFO9" s="108"/>
      <c r="CFP9" s="108"/>
      <c r="CFQ9" s="108"/>
      <c r="CFR9" s="108"/>
      <c r="CFS9" s="108"/>
      <c r="CFT9" s="108"/>
      <c r="CFU9" s="108"/>
      <c r="CFV9" s="108"/>
      <c r="CFW9" s="108"/>
      <c r="CFX9" s="108"/>
      <c r="CFY9" s="108"/>
      <c r="CFZ9" s="108"/>
      <c r="CGA9" s="108"/>
      <c r="CGB9" s="108"/>
      <c r="CGC9" s="108"/>
      <c r="CGD9" s="108"/>
      <c r="CGE9" s="108"/>
      <c r="CGF9" s="108"/>
      <c r="CGG9" s="108"/>
      <c r="CGH9" s="108"/>
      <c r="CGI9" s="108"/>
      <c r="CGJ9" s="108"/>
      <c r="CGK9" s="108"/>
      <c r="CGL9" s="108"/>
      <c r="CGM9" s="108"/>
      <c r="CGN9" s="108"/>
      <c r="CGO9" s="108"/>
      <c r="CGP9" s="108"/>
      <c r="CGQ9" s="108"/>
      <c r="CGR9" s="108"/>
      <c r="CGS9" s="108"/>
      <c r="CGT9" s="108"/>
      <c r="CGU9" s="108"/>
      <c r="CGV9" s="108"/>
      <c r="CGW9" s="108"/>
      <c r="CGX9" s="108"/>
      <c r="CGY9" s="108"/>
      <c r="CGZ9" s="108"/>
      <c r="CHA9" s="108"/>
      <c r="CHB9" s="108"/>
      <c r="CHC9" s="108"/>
      <c r="CHD9" s="108"/>
      <c r="CHE9" s="108"/>
      <c r="CHF9" s="108"/>
      <c r="CHG9" s="108"/>
      <c r="CHH9" s="108"/>
      <c r="CHI9" s="108"/>
      <c r="CHJ9" s="108"/>
      <c r="CHK9" s="108"/>
      <c r="CHL9" s="108"/>
      <c r="CHM9" s="108"/>
      <c r="CHN9" s="108"/>
      <c r="CHO9" s="108"/>
      <c r="CHP9" s="108"/>
      <c r="CHQ9" s="108"/>
      <c r="CHR9" s="108"/>
      <c r="CHS9" s="108"/>
      <c r="CHT9" s="108"/>
      <c r="CHU9" s="108"/>
      <c r="CHV9" s="108"/>
      <c r="CHW9" s="108"/>
      <c r="CHX9" s="108"/>
      <c r="CHY9" s="108"/>
      <c r="CHZ9" s="108"/>
      <c r="CIA9" s="108"/>
      <c r="CIB9" s="108"/>
      <c r="CIC9" s="108"/>
      <c r="CID9" s="108"/>
      <c r="CIE9" s="108"/>
      <c r="CIF9" s="108"/>
      <c r="CIG9" s="108"/>
      <c r="CIH9" s="108"/>
      <c r="CII9" s="108"/>
      <c r="CIJ9" s="108"/>
      <c r="CIK9" s="108"/>
      <c r="CIL9" s="108"/>
      <c r="CIM9" s="108"/>
      <c r="CIN9" s="108"/>
      <c r="CIO9" s="108"/>
      <c r="CIP9" s="108"/>
      <c r="CIQ9" s="108"/>
      <c r="CIR9" s="108"/>
      <c r="CIS9" s="108"/>
      <c r="CIT9" s="108"/>
      <c r="CIU9" s="108"/>
      <c r="CIV9" s="108"/>
      <c r="CIW9" s="108"/>
      <c r="CIX9" s="108"/>
      <c r="CIY9" s="108"/>
      <c r="CIZ9" s="108"/>
      <c r="CJA9" s="108"/>
      <c r="CJB9" s="108"/>
      <c r="CJC9" s="108"/>
      <c r="CJD9" s="108"/>
      <c r="CJE9" s="108"/>
      <c r="CJF9" s="108"/>
      <c r="CJG9" s="108"/>
      <c r="CJH9" s="108"/>
      <c r="CJI9" s="108"/>
      <c r="CJJ9" s="108"/>
      <c r="CJK9" s="108"/>
      <c r="CJL9" s="108"/>
      <c r="CJM9" s="108"/>
      <c r="CJN9" s="108"/>
      <c r="CJO9" s="108"/>
      <c r="CJP9" s="108"/>
      <c r="CJQ9" s="108"/>
      <c r="CJR9" s="108"/>
      <c r="CJS9" s="108"/>
      <c r="CJT9" s="108"/>
      <c r="CJU9" s="108"/>
      <c r="CJV9" s="108"/>
      <c r="CJW9" s="108"/>
      <c r="CJX9" s="108"/>
      <c r="CJY9" s="108"/>
      <c r="CJZ9" s="108"/>
      <c r="CKA9" s="108"/>
      <c r="CKB9" s="108"/>
      <c r="CKC9" s="108"/>
      <c r="CKD9" s="108"/>
      <c r="CKE9" s="108"/>
      <c r="CKF9" s="108"/>
      <c r="CKG9" s="108"/>
      <c r="CKH9" s="108"/>
      <c r="CKI9" s="108"/>
      <c r="CKJ9" s="108"/>
      <c r="CKK9" s="108"/>
      <c r="CKL9" s="108"/>
      <c r="CKM9" s="108"/>
      <c r="CKN9" s="108"/>
      <c r="CKO9" s="108"/>
      <c r="CKP9" s="108"/>
      <c r="CKQ9" s="108"/>
      <c r="CKR9" s="108"/>
      <c r="CKS9" s="108"/>
      <c r="CKT9" s="108"/>
      <c r="CKU9" s="108"/>
      <c r="CKV9" s="108"/>
      <c r="CKW9" s="108"/>
      <c r="CKX9" s="108"/>
      <c r="CKY9" s="108"/>
      <c r="CKZ9" s="108"/>
      <c r="CLA9" s="108"/>
      <c r="CLB9" s="108"/>
      <c r="CLC9" s="108"/>
      <c r="CLD9" s="108"/>
      <c r="CLE9" s="108"/>
      <c r="CLF9" s="108"/>
      <c r="CLG9" s="108"/>
      <c r="CLH9" s="108"/>
      <c r="CLI9" s="108"/>
      <c r="CLJ9" s="108"/>
      <c r="CLK9" s="108"/>
      <c r="CLL9" s="108"/>
      <c r="CLM9" s="108"/>
      <c r="CLN9" s="108"/>
      <c r="CLO9" s="108"/>
      <c r="CLP9" s="108"/>
      <c r="CLQ9" s="108"/>
      <c r="CLR9" s="108"/>
      <c r="CLS9" s="108"/>
      <c r="CLT9" s="108"/>
      <c r="CLU9" s="108"/>
      <c r="CLV9" s="108"/>
      <c r="CLW9" s="108"/>
      <c r="CLX9" s="108"/>
      <c r="CLY9" s="108"/>
      <c r="CLZ9" s="108"/>
      <c r="CMA9" s="108"/>
      <c r="CMB9" s="108"/>
      <c r="CMC9" s="108"/>
      <c r="CMD9" s="108"/>
      <c r="CME9" s="108"/>
      <c r="CMF9" s="108"/>
      <c r="CMG9" s="108"/>
      <c r="CMH9" s="108"/>
      <c r="CMI9" s="108"/>
      <c r="CMJ9" s="108"/>
      <c r="CMK9" s="108"/>
      <c r="CML9" s="108"/>
      <c r="CMM9" s="108"/>
      <c r="CMN9" s="108"/>
      <c r="CMO9" s="108"/>
      <c r="CMP9" s="108"/>
      <c r="CMQ9" s="108"/>
      <c r="CMR9" s="108"/>
      <c r="CMS9" s="108"/>
      <c r="CMT9" s="108"/>
      <c r="CMU9" s="108"/>
      <c r="CMV9" s="108"/>
      <c r="CMW9" s="108"/>
      <c r="CMX9" s="108"/>
      <c r="CMY9" s="108"/>
      <c r="CMZ9" s="108"/>
      <c r="CNA9" s="108"/>
      <c r="CNB9" s="108"/>
      <c r="CNC9" s="108"/>
      <c r="CND9" s="108"/>
      <c r="CNE9" s="108"/>
      <c r="CNF9" s="108"/>
      <c r="CNG9" s="108"/>
      <c r="CNH9" s="108"/>
      <c r="CNI9" s="108"/>
      <c r="CNJ9" s="108"/>
      <c r="CNK9" s="108"/>
      <c r="CNL9" s="108"/>
      <c r="CNM9" s="108"/>
      <c r="CNN9" s="108"/>
      <c r="CNO9" s="108"/>
      <c r="CNP9" s="108"/>
      <c r="CNQ9" s="108"/>
      <c r="CNR9" s="108"/>
      <c r="CNS9" s="108"/>
      <c r="CNT9" s="108"/>
      <c r="CNU9" s="108"/>
      <c r="CNV9" s="108"/>
      <c r="CNW9" s="108"/>
      <c r="CNX9" s="108"/>
      <c r="CNY9" s="108"/>
      <c r="CNZ9" s="108"/>
      <c r="COA9" s="108"/>
      <c r="COB9" s="108"/>
      <c r="COC9" s="108"/>
      <c r="COD9" s="108"/>
      <c r="COE9" s="108"/>
      <c r="COF9" s="108"/>
      <c r="COG9" s="108"/>
      <c r="COH9" s="108"/>
      <c r="COI9" s="108"/>
      <c r="COJ9" s="108"/>
      <c r="COK9" s="108"/>
      <c r="COL9" s="108"/>
      <c r="COM9" s="108"/>
      <c r="CON9" s="108"/>
      <c r="COO9" s="108"/>
      <c r="COP9" s="108"/>
      <c r="COQ9" s="108"/>
      <c r="COR9" s="108"/>
      <c r="COS9" s="108"/>
      <c r="COT9" s="108"/>
      <c r="COU9" s="108"/>
      <c r="COV9" s="108"/>
      <c r="COW9" s="108"/>
      <c r="COX9" s="108"/>
      <c r="COY9" s="108"/>
      <c r="COZ9" s="108"/>
      <c r="CPA9" s="108"/>
      <c r="CPB9" s="108"/>
      <c r="CPC9" s="108"/>
      <c r="CPD9" s="108"/>
      <c r="CPE9" s="108"/>
      <c r="CPF9" s="108"/>
      <c r="CPG9" s="108"/>
      <c r="CPH9" s="108"/>
      <c r="CPI9" s="108"/>
      <c r="CPJ9" s="108"/>
      <c r="CPK9" s="108"/>
      <c r="CPL9" s="108"/>
      <c r="CPM9" s="108"/>
      <c r="CPN9" s="108"/>
      <c r="CPO9" s="108"/>
      <c r="CPP9" s="108"/>
      <c r="CPQ9" s="108"/>
      <c r="CPR9" s="108"/>
      <c r="CPS9" s="108"/>
      <c r="CPT9" s="108"/>
      <c r="CPU9" s="108"/>
      <c r="CPV9" s="108"/>
      <c r="CPW9" s="108"/>
      <c r="CPX9" s="108"/>
      <c r="CPY9" s="108"/>
      <c r="CPZ9" s="108"/>
      <c r="CQA9" s="108"/>
      <c r="CQB9" s="108"/>
      <c r="CQC9" s="108"/>
      <c r="CQD9" s="108"/>
      <c r="CQE9" s="108"/>
      <c r="CQF9" s="108"/>
      <c r="CQG9" s="108"/>
      <c r="CQH9" s="108"/>
      <c r="CQI9" s="108"/>
      <c r="CQJ9" s="108"/>
      <c r="CQK9" s="108"/>
      <c r="CQL9" s="108"/>
      <c r="CQM9" s="108"/>
      <c r="CQN9" s="108"/>
      <c r="CQO9" s="108"/>
      <c r="CQP9" s="108"/>
      <c r="CQQ9" s="108"/>
      <c r="CQR9" s="108"/>
      <c r="CQS9" s="108"/>
      <c r="CQT9" s="108"/>
      <c r="CQU9" s="108"/>
      <c r="CQV9" s="108"/>
      <c r="CQW9" s="108"/>
      <c r="CQX9" s="108"/>
      <c r="CQY9" s="108"/>
      <c r="CQZ9" s="108"/>
      <c r="CRA9" s="108"/>
      <c r="CRB9" s="108"/>
      <c r="CRC9" s="108"/>
      <c r="CRD9" s="108"/>
      <c r="CRE9" s="108"/>
      <c r="CRF9" s="108"/>
      <c r="CRG9" s="108"/>
      <c r="CRH9" s="108"/>
      <c r="CRI9" s="108"/>
      <c r="CRJ9" s="108"/>
      <c r="CRK9" s="108"/>
      <c r="CRL9" s="108"/>
      <c r="CRM9" s="108"/>
      <c r="CRN9" s="108"/>
      <c r="CRO9" s="108"/>
      <c r="CRP9" s="108"/>
      <c r="CRQ9" s="108"/>
      <c r="CRR9" s="108"/>
      <c r="CRS9" s="108"/>
      <c r="CRT9" s="108"/>
      <c r="CRU9" s="108"/>
      <c r="CRV9" s="108"/>
      <c r="CRW9" s="108"/>
      <c r="CRX9" s="108"/>
      <c r="CRY9" s="108"/>
      <c r="CRZ9" s="108"/>
      <c r="CSA9" s="108"/>
      <c r="CSB9" s="108"/>
      <c r="CSC9" s="108"/>
      <c r="CSD9" s="108"/>
      <c r="CSE9" s="108"/>
      <c r="CSF9" s="108"/>
      <c r="CSG9" s="108"/>
      <c r="CSH9" s="108"/>
      <c r="CSI9" s="108"/>
      <c r="CSJ9" s="108"/>
      <c r="CSK9" s="108"/>
      <c r="CSL9" s="108"/>
      <c r="CSM9" s="108"/>
      <c r="CSN9" s="108"/>
      <c r="CSO9" s="108"/>
      <c r="CSP9" s="108"/>
      <c r="CSQ9" s="108"/>
      <c r="CSR9" s="108"/>
      <c r="CSS9" s="108"/>
      <c r="CST9" s="108"/>
      <c r="CSU9" s="108"/>
      <c r="CSV9" s="108"/>
      <c r="CSW9" s="108"/>
      <c r="CSX9" s="108"/>
      <c r="CSY9" s="108"/>
      <c r="CSZ9" s="108"/>
      <c r="CTA9" s="108"/>
      <c r="CTB9" s="108"/>
      <c r="CTC9" s="108"/>
      <c r="CTD9" s="108"/>
      <c r="CTE9" s="108"/>
      <c r="CTF9" s="108"/>
      <c r="CTG9" s="108"/>
      <c r="CTH9" s="108"/>
      <c r="CTI9" s="108"/>
      <c r="CTJ9" s="108"/>
      <c r="CTK9" s="108"/>
      <c r="CTL9" s="108"/>
      <c r="CTM9" s="108"/>
      <c r="CTN9" s="108"/>
      <c r="CTO9" s="108"/>
      <c r="CTP9" s="108"/>
      <c r="CTQ9" s="108"/>
      <c r="CTR9" s="108"/>
      <c r="CTS9" s="108"/>
      <c r="CTT9" s="108"/>
      <c r="CTU9" s="108"/>
      <c r="CTV9" s="108"/>
      <c r="CTW9" s="108"/>
      <c r="CTX9" s="108"/>
      <c r="CTY9" s="108"/>
      <c r="CTZ9" s="108"/>
      <c r="CUA9" s="108"/>
      <c r="CUB9" s="108"/>
      <c r="CUC9" s="108"/>
      <c r="CUD9" s="108"/>
      <c r="CUE9" s="108"/>
      <c r="CUF9" s="108"/>
      <c r="CUG9" s="108"/>
      <c r="CUH9" s="108"/>
      <c r="CUI9" s="108"/>
      <c r="CUJ9" s="108"/>
      <c r="CUK9" s="108"/>
      <c r="CUL9" s="108"/>
      <c r="CUM9" s="108"/>
      <c r="CUN9" s="108"/>
      <c r="CUO9" s="108"/>
      <c r="CUP9" s="108"/>
      <c r="CUQ9" s="108"/>
      <c r="CUR9" s="108"/>
      <c r="CUS9" s="108"/>
      <c r="CUT9" s="108"/>
      <c r="CUU9" s="108"/>
      <c r="CUV9" s="108"/>
      <c r="CUW9" s="108"/>
      <c r="CUX9" s="108"/>
      <c r="CUY9" s="108"/>
      <c r="CUZ9" s="108"/>
      <c r="CVA9" s="108"/>
      <c r="CVB9" s="108"/>
      <c r="CVC9" s="108"/>
      <c r="CVD9" s="108"/>
      <c r="CVE9" s="108"/>
      <c r="CVF9" s="108"/>
      <c r="CVG9" s="108"/>
      <c r="CVH9" s="108"/>
      <c r="CVI9" s="108"/>
      <c r="CVJ9" s="108"/>
      <c r="CVK9" s="108"/>
      <c r="CVL9" s="108"/>
      <c r="CVM9" s="108"/>
      <c r="CVN9" s="108"/>
      <c r="CVO9" s="108"/>
      <c r="CVP9" s="108"/>
      <c r="CVQ9" s="108"/>
      <c r="CVR9" s="108"/>
      <c r="CVS9" s="108"/>
      <c r="CVT9" s="108"/>
      <c r="CVU9" s="108"/>
      <c r="CVV9" s="108"/>
      <c r="CVW9" s="108"/>
      <c r="CVX9" s="108"/>
      <c r="CVY9" s="108"/>
      <c r="CVZ9" s="108"/>
      <c r="CWA9" s="108"/>
      <c r="CWB9" s="108"/>
      <c r="CWC9" s="108"/>
      <c r="CWD9" s="108"/>
      <c r="CWE9" s="108"/>
      <c r="CWF9" s="108"/>
      <c r="CWG9" s="108"/>
      <c r="CWH9" s="108"/>
      <c r="CWI9" s="108"/>
      <c r="CWJ9" s="108"/>
      <c r="CWK9" s="108"/>
      <c r="CWL9" s="108"/>
      <c r="CWM9" s="108"/>
      <c r="CWN9" s="108"/>
      <c r="CWO9" s="108"/>
      <c r="CWP9" s="108"/>
      <c r="CWQ9" s="108"/>
      <c r="CWR9" s="108"/>
      <c r="CWS9" s="108"/>
      <c r="CWT9" s="108"/>
      <c r="CWU9" s="108"/>
      <c r="CWV9" s="108"/>
      <c r="CWW9" s="108"/>
      <c r="CWX9" s="108"/>
      <c r="CWY9" s="108"/>
      <c r="CWZ9" s="108"/>
      <c r="CXA9" s="108"/>
      <c r="CXB9" s="108"/>
      <c r="CXC9" s="108"/>
      <c r="CXD9" s="108"/>
      <c r="CXE9" s="108"/>
      <c r="CXF9" s="108"/>
      <c r="CXG9" s="108"/>
      <c r="CXH9" s="108"/>
      <c r="CXI9" s="108"/>
      <c r="CXJ9" s="108"/>
      <c r="CXK9" s="108"/>
      <c r="CXL9" s="108"/>
      <c r="CXM9" s="108"/>
      <c r="CXN9" s="108"/>
      <c r="CXO9" s="108"/>
      <c r="CXP9" s="108"/>
      <c r="CXQ9" s="108"/>
      <c r="CXR9" s="108"/>
      <c r="CXS9" s="108"/>
      <c r="CXT9" s="108"/>
      <c r="CXU9" s="108"/>
      <c r="CXV9" s="108"/>
      <c r="CXW9" s="108"/>
      <c r="CXX9" s="108"/>
      <c r="CXY9" s="108"/>
      <c r="CXZ9" s="108"/>
      <c r="CYA9" s="108"/>
      <c r="CYB9" s="108"/>
      <c r="CYC9" s="108"/>
      <c r="CYD9" s="108"/>
      <c r="CYE9" s="108"/>
      <c r="CYF9" s="108"/>
      <c r="CYG9" s="108"/>
      <c r="CYH9" s="108"/>
      <c r="CYI9" s="108"/>
      <c r="CYJ9" s="108"/>
      <c r="CYK9" s="108"/>
      <c r="CYL9" s="108"/>
      <c r="CYM9" s="108"/>
      <c r="CYN9" s="108"/>
      <c r="CYO9" s="108"/>
      <c r="CYP9" s="108"/>
      <c r="CYQ9" s="108"/>
      <c r="CYR9" s="108"/>
      <c r="CYS9" s="108"/>
      <c r="CYT9" s="108"/>
      <c r="CYU9" s="108"/>
      <c r="CYV9" s="108"/>
      <c r="CYW9" s="108"/>
      <c r="CYX9" s="108"/>
      <c r="CYY9" s="108"/>
      <c r="CYZ9" s="108"/>
      <c r="CZA9" s="108"/>
      <c r="CZB9" s="108"/>
      <c r="CZC9" s="108"/>
      <c r="CZD9" s="108"/>
      <c r="CZE9" s="108"/>
      <c r="CZF9" s="108"/>
      <c r="CZG9" s="108"/>
      <c r="CZH9" s="108"/>
      <c r="CZI9" s="108"/>
      <c r="CZJ9" s="108"/>
      <c r="CZK9" s="108"/>
      <c r="CZL9" s="108"/>
      <c r="CZM9" s="108"/>
      <c r="CZN9" s="108"/>
      <c r="CZO9" s="108"/>
      <c r="CZP9" s="108"/>
      <c r="CZQ9" s="108"/>
      <c r="CZR9" s="108"/>
      <c r="CZS9" s="108"/>
      <c r="CZT9" s="108"/>
      <c r="CZU9" s="108"/>
      <c r="CZV9" s="108"/>
      <c r="CZW9" s="108"/>
      <c r="CZX9" s="108"/>
      <c r="CZY9" s="108"/>
      <c r="CZZ9" s="108"/>
      <c r="DAA9" s="108"/>
      <c r="DAB9" s="108"/>
      <c r="DAC9" s="108"/>
      <c r="DAD9" s="108"/>
      <c r="DAE9" s="108"/>
      <c r="DAF9" s="108"/>
      <c r="DAG9" s="108"/>
      <c r="DAH9" s="108"/>
      <c r="DAI9" s="108"/>
      <c r="DAJ9" s="108"/>
      <c r="DAK9" s="108"/>
      <c r="DAL9" s="108"/>
      <c r="DAM9" s="108"/>
      <c r="DAN9" s="108"/>
      <c r="DAO9" s="108"/>
      <c r="DAP9" s="108"/>
      <c r="DAQ9" s="108"/>
      <c r="DAR9" s="108"/>
      <c r="DAS9" s="108"/>
      <c r="DAT9" s="108"/>
      <c r="DAU9" s="108"/>
      <c r="DAV9" s="108"/>
      <c r="DAW9" s="108"/>
      <c r="DAX9" s="108"/>
      <c r="DAY9" s="108"/>
      <c r="DAZ9" s="108"/>
      <c r="DBA9" s="108"/>
      <c r="DBB9" s="108"/>
      <c r="DBC9" s="108"/>
      <c r="DBD9" s="108"/>
      <c r="DBE9" s="108"/>
      <c r="DBF9" s="108"/>
      <c r="DBG9" s="108"/>
      <c r="DBH9" s="108"/>
      <c r="DBI9" s="108"/>
      <c r="DBJ9" s="108"/>
      <c r="DBK9" s="108"/>
      <c r="DBL9" s="108"/>
      <c r="DBM9" s="108"/>
      <c r="DBN9" s="108"/>
      <c r="DBO9" s="108"/>
      <c r="DBP9" s="108"/>
      <c r="DBQ9" s="108"/>
      <c r="DBR9" s="108"/>
      <c r="DBS9" s="108"/>
      <c r="DBT9" s="108"/>
      <c r="DBU9" s="108"/>
      <c r="DBV9" s="108"/>
      <c r="DBW9" s="108"/>
      <c r="DBX9" s="108"/>
      <c r="DBY9" s="108"/>
      <c r="DBZ9" s="108"/>
      <c r="DCA9" s="108"/>
      <c r="DCB9" s="108"/>
      <c r="DCC9" s="108"/>
      <c r="DCD9" s="108"/>
      <c r="DCE9" s="108"/>
      <c r="DCF9" s="108"/>
      <c r="DCG9" s="108"/>
      <c r="DCH9" s="108"/>
      <c r="DCI9" s="108"/>
      <c r="DCJ9" s="108"/>
      <c r="DCK9" s="108"/>
      <c r="DCL9" s="108"/>
      <c r="DCM9" s="108"/>
      <c r="DCN9" s="108"/>
      <c r="DCO9" s="108"/>
      <c r="DCP9" s="108"/>
      <c r="DCQ9" s="108"/>
      <c r="DCR9" s="108"/>
      <c r="DCS9" s="108"/>
      <c r="DCT9" s="108"/>
      <c r="DCU9" s="108"/>
      <c r="DCV9" s="108"/>
      <c r="DCW9" s="108"/>
      <c r="DCX9" s="108"/>
      <c r="DCY9" s="108"/>
      <c r="DCZ9" s="108"/>
      <c r="DDA9" s="108"/>
      <c r="DDB9" s="108"/>
      <c r="DDC9" s="108"/>
      <c r="DDD9" s="108"/>
      <c r="DDE9" s="108"/>
      <c r="DDF9" s="108"/>
      <c r="DDG9" s="108"/>
      <c r="DDH9" s="108"/>
      <c r="DDI9" s="108"/>
      <c r="DDJ9" s="108"/>
      <c r="DDK9" s="108"/>
      <c r="DDL9" s="108"/>
      <c r="DDM9" s="108"/>
      <c r="DDN9" s="108"/>
      <c r="DDO9" s="108"/>
      <c r="DDP9" s="108"/>
      <c r="DDQ9" s="108"/>
      <c r="DDR9" s="108"/>
      <c r="DDS9" s="108"/>
      <c r="DDT9" s="108"/>
      <c r="DDU9" s="108"/>
      <c r="DDV9" s="108"/>
      <c r="DDW9" s="108"/>
      <c r="DDX9" s="108"/>
      <c r="DDY9" s="108"/>
      <c r="DDZ9" s="108"/>
      <c r="DEA9" s="108"/>
      <c r="DEB9" s="108"/>
      <c r="DEC9" s="108"/>
      <c r="DED9" s="108"/>
      <c r="DEE9" s="108"/>
      <c r="DEF9" s="108"/>
      <c r="DEG9" s="108"/>
      <c r="DEH9" s="108"/>
      <c r="DEI9" s="108"/>
      <c r="DEJ9" s="108"/>
      <c r="DEK9" s="108"/>
      <c r="DEL9" s="108"/>
      <c r="DEM9" s="108"/>
      <c r="DEN9" s="108"/>
      <c r="DEO9" s="108"/>
      <c r="DEP9" s="108"/>
      <c r="DEQ9" s="108"/>
      <c r="DER9" s="108"/>
      <c r="DES9" s="108"/>
      <c r="DET9" s="108"/>
      <c r="DEU9" s="108"/>
      <c r="DEV9" s="108"/>
      <c r="DEW9" s="108"/>
      <c r="DEX9" s="108"/>
      <c r="DEY9" s="108"/>
      <c r="DEZ9" s="108"/>
      <c r="DFA9" s="108"/>
      <c r="DFB9" s="108"/>
      <c r="DFC9" s="108"/>
      <c r="DFD9" s="108"/>
      <c r="DFE9" s="108"/>
      <c r="DFF9" s="108"/>
      <c r="DFG9" s="108"/>
      <c r="DFH9" s="108"/>
      <c r="DFI9" s="108"/>
      <c r="DFJ9" s="108"/>
      <c r="DFK9" s="108"/>
      <c r="DFL9" s="108"/>
      <c r="DFM9" s="108"/>
      <c r="DFN9" s="108"/>
      <c r="DFO9" s="108"/>
      <c r="DFP9" s="108"/>
      <c r="DFQ9" s="108"/>
      <c r="DFR9" s="108"/>
      <c r="DFS9" s="108"/>
      <c r="DFT9" s="108"/>
      <c r="DFU9" s="108"/>
      <c r="DFV9" s="108"/>
      <c r="DFW9" s="108"/>
      <c r="DFX9" s="108"/>
      <c r="DFY9" s="108"/>
      <c r="DFZ9" s="108"/>
      <c r="DGA9" s="108"/>
      <c r="DGB9" s="108"/>
      <c r="DGC9" s="108"/>
      <c r="DGD9" s="108"/>
      <c r="DGE9" s="108"/>
      <c r="DGF9" s="108"/>
      <c r="DGG9" s="108"/>
      <c r="DGH9" s="108"/>
      <c r="DGI9" s="108"/>
      <c r="DGJ9" s="108"/>
      <c r="DGK9" s="108"/>
      <c r="DGL9" s="108"/>
      <c r="DGM9" s="108"/>
      <c r="DGN9" s="108"/>
      <c r="DGO9" s="108"/>
      <c r="DGP9" s="108"/>
      <c r="DGQ9" s="108"/>
      <c r="DGR9" s="108"/>
      <c r="DGS9" s="108"/>
      <c r="DGT9" s="108"/>
      <c r="DGU9" s="108"/>
      <c r="DGV9" s="108"/>
      <c r="DGW9" s="108"/>
      <c r="DGX9" s="108"/>
      <c r="DGY9" s="108"/>
      <c r="DGZ9" s="108"/>
      <c r="DHA9" s="108"/>
      <c r="DHB9" s="108"/>
      <c r="DHC9" s="108"/>
      <c r="DHD9" s="108"/>
      <c r="DHE9" s="108"/>
      <c r="DHF9" s="108"/>
      <c r="DHG9" s="108"/>
      <c r="DHH9" s="108"/>
      <c r="DHI9" s="108"/>
      <c r="DHJ9" s="108"/>
      <c r="DHK9" s="108"/>
      <c r="DHL9" s="108"/>
      <c r="DHM9" s="108"/>
      <c r="DHN9" s="108"/>
      <c r="DHO9" s="108"/>
      <c r="DHP9" s="108"/>
      <c r="DHQ9" s="108"/>
      <c r="DHR9" s="108"/>
      <c r="DHS9" s="108"/>
      <c r="DHT9" s="108"/>
      <c r="DHU9" s="108"/>
      <c r="DHV9" s="108"/>
      <c r="DHW9" s="108"/>
      <c r="DHX9" s="108"/>
      <c r="DHY9" s="108"/>
      <c r="DHZ9" s="108"/>
      <c r="DIA9" s="108"/>
      <c r="DIB9" s="108"/>
      <c r="DIC9" s="108"/>
      <c r="DID9" s="108"/>
      <c r="DIE9" s="108"/>
      <c r="DIF9" s="108"/>
      <c r="DIG9" s="108"/>
      <c r="DIH9" s="108"/>
      <c r="DII9" s="108"/>
      <c r="DIJ9" s="108"/>
      <c r="DIK9" s="108"/>
      <c r="DIL9" s="108"/>
      <c r="DIM9" s="108"/>
      <c r="DIN9" s="108"/>
      <c r="DIO9" s="108"/>
      <c r="DIP9" s="108"/>
      <c r="DIQ9" s="108"/>
      <c r="DIR9" s="108"/>
      <c r="DIS9" s="108"/>
      <c r="DIT9" s="108"/>
      <c r="DIU9" s="108"/>
      <c r="DIV9" s="108"/>
      <c r="DIW9" s="108"/>
      <c r="DIX9" s="108"/>
      <c r="DIY9" s="108"/>
      <c r="DIZ9" s="108"/>
      <c r="DJA9" s="108"/>
      <c r="DJB9" s="108"/>
      <c r="DJC9" s="108"/>
      <c r="DJD9" s="108"/>
      <c r="DJE9" s="108"/>
      <c r="DJF9" s="108"/>
      <c r="DJG9" s="108"/>
      <c r="DJH9" s="108"/>
      <c r="DJI9" s="108"/>
      <c r="DJJ9" s="108"/>
      <c r="DJK9" s="108"/>
      <c r="DJL9" s="108"/>
      <c r="DJM9" s="108"/>
      <c r="DJN9" s="108"/>
      <c r="DJO9" s="108"/>
      <c r="DJP9" s="108"/>
      <c r="DJQ9" s="108"/>
      <c r="DJR9" s="108"/>
      <c r="DJS9" s="108"/>
      <c r="DJT9" s="108"/>
      <c r="DJU9" s="108"/>
      <c r="DJV9" s="108"/>
      <c r="DJW9" s="108"/>
      <c r="DJX9" s="108"/>
      <c r="DJY9" s="108"/>
      <c r="DJZ9" s="108"/>
      <c r="DKA9" s="108"/>
      <c r="DKB9" s="108"/>
      <c r="DKC9" s="108"/>
      <c r="DKD9" s="108"/>
      <c r="DKE9" s="108"/>
      <c r="DKF9" s="108"/>
      <c r="DKG9" s="108"/>
      <c r="DKH9" s="108"/>
      <c r="DKI9" s="108"/>
      <c r="DKJ9" s="108"/>
      <c r="DKK9" s="108"/>
      <c r="DKL9" s="108"/>
      <c r="DKM9" s="108"/>
      <c r="DKN9" s="108"/>
      <c r="DKO9" s="108"/>
      <c r="DKP9" s="108"/>
      <c r="DKQ9" s="108"/>
      <c r="DKR9" s="108"/>
      <c r="DKS9" s="108"/>
      <c r="DKT9" s="108"/>
      <c r="DKU9" s="108"/>
      <c r="DKV9" s="108"/>
      <c r="DKW9" s="108"/>
      <c r="DKX9" s="108"/>
      <c r="DKY9" s="108"/>
      <c r="DKZ9" s="108"/>
      <c r="DLA9" s="108"/>
      <c r="DLB9" s="108"/>
      <c r="DLC9" s="108"/>
      <c r="DLD9" s="108"/>
      <c r="DLE9" s="108"/>
      <c r="DLF9" s="108"/>
      <c r="DLG9" s="108"/>
      <c r="DLH9" s="108"/>
      <c r="DLI9" s="108"/>
      <c r="DLJ9" s="108"/>
      <c r="DLK9" s="108"/>
      <c r="DLL9" s="108"/>
      <c r="DLM9" s="108"/>
      <c r="DLN9" s="108"/>
      <c r="DLO9" s="108"/>
      <c r="DLP9" s="108"/>
      <c r="DLQ9" s="108"/>
      <c r="DLR9" s="108"/>
      <c r="DLS9" s="108"/>
      <c r="DLT9" s="108"/>
      <c r="DLU9" s="108"/>
      <c r="DLV9" s="108"/>
      <c r="DLW9" s="108"/>
      <c r="DLX9" s="108"/>
      <c r="DLY9" s="108"/>
      <c r="DLZ9" s="108"/>
      <c r="DMA9" s="108"/>
      <c r="DMB9" s="108"/>
      <c r="DMC9" s="108"/>
      <c r="DMD9" s="108"/>
      <c r="DME9" s="108"/>
      <c r="DMF9" s="108"/>
      <c r="DMG9" s="108"/>
      <c r="DMH9" s="108"/>
      <c r="DMI9" s="108"/>
      <c r="DMJ9" s="108"/>
      <c r="DMK9" s="108"/>
      <c r="DML9" s="108"/>
      <c r="DMM9" s="108"/>
      <c r="DMN9" s="108"/>
      <c r="DMO9" s="108"/>
      <c r="DMP9" s="108"/>
      <c r="DMQ9" s="108"/>
      <c r="DMR9" s="108"/>
      <c r="DMS9" s="108"/>
      <c r="DMT9" s="108"/>
      <c r="DMU9" s="108"/>
      <c r="DMV9" s="108"/>
      <c r="DMW9" s="108"/>
      <c r="DMX9" s="108"/>
      <c r="DMY9" s="108"/>
      <c r="DMZ9" s="108"/>
      <c r="DNA9" s="108"/>
      <c r="DNB9" s="108"/>
      <c r="DNC9" s="108"/>
      <c r="DND9" s="108"/>
      <c r="DNE9" s="108"/>
      <c r="DNF9" s="108"/>
      <c r="DNG9" s="108"/>
      <c r="DNH9" s="108"/>
      <c r="DNI9" s="108"/>
      <c r="DNJ9" s="108"/>
      <c r="DNK9" s="108"/>
      <c r="DNL9" s="108"/>
      <c r="DNM9" s="108"/>
      <c r="DNN9" s="108"/>
      <c r="DNO9" s="108"/>
      <c r="DNP9" s="108"/>
      <c r="DNQ9" s="108"/>
      <c r="DNR9" s="108"/>
      <c r="DNS9" s="108"/>
      <c r="DNT9" s="108"/>
      <c r="DNU9" s="108"/>
      <c r="DNV9" s="108"/>
      <c r="DNW9" s="108"/>
      <c r="DNX9" s="108"/>
      <c r="DNY9" s="108"/>
      <c r="DNZ9" s="108"/>
      <c r="DOA9" s="108"/>
      <c r="DOB9" s="108"/>
      <c r="DOC9" s="108"/>
      <c r="DOD9" s="108"/>
      <c r="DOE9" s="108"/>
      <c r="DOF9" s="108"/>
      <c r="DOG9" s="108"/>
      <c r="DOH9" s="108"/>
      <c r="DOI9" s="108"/>
      <c r="DOJ9" s="108"/>
      <c r="DOK9" s="108"/>
      <c r="DOL9" s="108"/>
      <c r="DOM9" s="108"/>
      <c r="DON9" s="108"/>
      <c r="DOO9" s="108"/>
      <c r="DOP9" s="108"/>
      <c r="DOQ9" s="108"/>
      <c r="DOR9" s="108"/>
      <c r="DOS9" s="108"/>
      <c r="DOT9" s="108"/>
      <c r="DOU9" s="108"/>
      <c r="DOV9" s="108"/>
      <c r="DOW9" s="108"/>
      <c r="DOX9" s="108"/>
      <c r="DOY9" s="108"/>
      <c r="DOZ9" s="108"/>
      <c r="DPA9" s="108"/>
      <c r="DPB9" s="108"/>
      <c r="DPC9" s="108"/>
      <c r="DPD9" s="108"/>
      <c r="DPE9" s="108"/>
      <c r="DPF9" s="108"/>
      <c r="DPG9" s="108"/>
      <c r="DPH9" s="108"/>
      <c r="DPI9" s="108"/>
      <c r="DPJ9" s="108"/>
      <c r="DPK9" s="108"/>
      <c r="DPL9" s="108"/>
      <c r="DPM9" s="108"/>
      <c r="DPN9" s="108"/>
      <c r="DPO9" s="108"/>
      <c r="DPP9" s="108"/>
      <c r="DPQ9" s="108"/>
      <c r="DPR9" s="108"/>
      <c r="DPS9" s="108"/>
      <c r="DPT9" s="108"/>
      <c r="DPU9" s="108"/>
      <c r="DPV9" s="108"/>
      <c r="DPW9" s="108"/>
      <c r="DPX9" s="108"/>
      <c r="DPY9" s="108"/>
      <c r="DPZ9" s="108"/>
      <c r="DQA9" s="108"/>
      <c r="DQB9" s="108"/>
      <c r="DQC9" s="108"/>
      <c r="DQD9" s="108"/>
      <c r="DQE9" s="108"/>
      <c r="DQF9" s="108"/>
      <c r="DQG9" s="108"/>
      <c r="DQH9" s="108"/>
      <c r="DQI9" s="108"/>
      <c r="DQJ9" s="108"/>
      <c r="DQK9" s="108"/>
      <c r="DQL9" s="108"/>
      <c r="DQM9" s="108"/>
      <c r="DQN9" s="108"/>
      <c r="DQO9" s="108"/>
      <c r="DQP9" s="108"/>
      <c r="DQQ9" s="108"/>
      <c r="DQR9" s="108"/>
      <c r="DQS9" s="108"/>
      <c r="DQT9" s="108"/>
      <c r="DQU9" s="108"/>
      <c r="DQV9" s="108"/>
      <c r="DQW9" s="108"/>
      <c r="DQX9" s="108"/>
      <c r="DQY9" s="108"/>
      <c r="DQZ9" s="108"/>
      <c r="DRA9" s="108"/>
      <c r="DRB9" s="108"/>
      <c r="DRC9" s="108"/>
      <c r="DRD9" s="108"/>
      <c r="DRE9" s="108"/>
      <c r="DRF9" s="108"/>
      <c r="DRG9" s="108"/>
      <c r="DRH9" s="108"/>
      <c r="DRI9" s="108"/>
      <c r="DRJ9" s="108"/>
      <c r="DRK9" s="108"/>
      <c r="DRL9" s="108"/>
      <c r="DRM9" s="108"/>
      <c r="DRN9" s="108"/>
      <c r="DRO9" s="108"/>
      <c r="DRP9" s="108"/>
      <c r="DRQ9" s="108"/>
      <c r="DRR9" s="108"/>
      <c r="DRS9" s="108"/>
      <c r="DRT9" s="108"/>
      <c r="DRU9" s="108"/>
      <c r="DRV9" s="108"/>
      <c r="DRW9" s="108"/>
      <c r="DRX9" s="108"/>
      <c r="DRY9" s="108"/>
      <c r="DRZ9" s="108"/>
      <c r="DSA9" s="108"/>
      <c r="DSB9" s="108"/>
      <c r="DSC9" s="108"/>
      <c r="DSD9" s="108"/>
      <c r="DSE9" s="108"/>
      <c r="DSF9" s="108"/>
      <c r="DSG9" s="108"/>
      <c r="DSH9" s="108"/>
      <c r="DSI9" s="108"/>
      <c r="DSJ9" s="108"/>
      <c r="DSK9" s="108"/>
      <c r="DSL9" s="108"/>
      <c r="DSM9" s="108"/>
      <c r="DSN9" s="108"/>
      <c r="DSO9" s="108"/>
      <c r="DSP9" s="108"/>
      <c r="DSQ9" s="108"/>
      <c r="DSR9" s="108"/>
      <c r="DSS9" s="108"/>
      <c r="DST9" s="108"/>
      <c r="DSU9" s="108"/>
      <c r="DSV9" s="108"/>
      <c r="DSW9" s="108"/>
      <c r="DSX9" s="108"/>
      <c r="DSY9" s="108"/>
      <c r="DSZ9" s="108"/>
      <c r="DTA9" s="108"/>
      <c r="DTB9" s="108"/>
      <c r="DTC9" s="108"/>
      <c r="DTD9" s="108"/>
      <c r="DTE9" s="108"/>
      <c r="DTF9" s="108"/>
      <c r="DTG9" s="108"/>
      <c r="DTH9" s="108"/>
      <c r="DTI9" s="108"/>
      <c r="DTJ9" s="108"/>
      <c r="DTK9" s="108"/>
      <c r="DTL9" s="108"/>
      <c r="DTM9" s="108"/>
      <c r="DTN9" s="108"/>
      <c r="DTO9" s="108"/>
      <c r="DTP9" s="108"/>
      <c r="DTQ9" s="108"/>
      <c r="DTR9" s="108"/>
      <c r="DTS9" s="108"/>
      <c r="DTT9" s="108"/>
      <c r="DTU9" s="108"/>
      <c r="DTV9" s="108"/>
      <c r="DTW9" s="108"/>
      <c r="DTX9" s="108"/>
      <c r="DTY9" s="108"/>
      <c r="DTZ9" s="108"/>
      <c r="DUA9" s="108"/>
      <c r="DUB9" s="108"/>
      <c r="DUC9" s="108"/>
      <c r="DUD9" s="108"/>
      <c r="DUE9" s="108"/>
      <c r="DUF9" s="108"/>
      <c r="DUG9" s="108"/>
      <c r="DUH9" s="108"/>
      <c r="DUI9" s="108"/>
      <c r="DUJ9" s="108"/>
      <c r="DUK9" s="108"/>
      <c r="DUL9" s="108"/>
      <c r="DUM9" s="108"/>
      <c r="DUN9" s="108"/>
      <c r="DUO9" s="108"/>
      <c r="DUP9" s="108"/>
      <c r="DUQ9" s="108"/>
      <c r="DUR9" s="108"/>
      <c r="DUS9" s="108"/>
      <c r="DUT9" s="108"/>
      <c r="DUU9" s="108"/>
      <c r="DUV9" s="108"/>
      <c r="DUW9" s="108"/>
      <c r="DUX9" s="108"/>
      <c r="DUY9" s="108"/>
      <c r="DUZ9" s="108"/>
      <c r="DVA9" s="108"/>
      <c r="DVB9" s="108"/>
      <c r="DVC9" s="108"/>
      <c r="DVD9" s="108"/>
      <c r="DVE9" s="108"/>
      <c r="DVF9" s="108"/>
      <c r="DVG9" s="108"/>
      <c r="DVH9" s="108"/>
      <c r="DVI9" s="108"/>
      <c r="DVJ9" s="108"/>
      <c r="DVK9" s="108"/>
      <c r="DVL9" s="108"/>
      <c r="DVM9" s="108"/>
      <c r="DVN9" s="108"/>
      <c r="DVO9" s="108"/>
      <c r="DVP9" s="108"/>
      <c r="DVQ9" s="108"/>
      <c r="DVR9" s="108"/>
      <c r="DVS9" s="108"/>
      <c r="DVT9" s="108"/>
      <c r="DVU9" s="108"/>
      <c r="DVV9" s="108"/>
      <c r="DVW9" s="108"/>
      <c r="DVX9" s="108"/>
      <c r="DVY9" s="108"/>
      <c r="DVZ9" s="108"/>
      <c r="DWA9" s="108"/>
      <c r="DWB9" s="108"/>
      <c r="DWC9" s="108"/>
      <c r="DWD9" s="108"/>
      <c r="DWE9" s="108"/>
      <c r="DWF9" s="108"/>
      <c r="DWG9" s="108"/>
      <c r="DWH9" s="108"/>
      <c r="DWI9" s="108"/>
      <c r="DWJ9" s="108"/>
      <c r="DWK9" s="108"/>
      <c r="DWL9" s="108"/>
      <c r="DWM9" s="108"/>
      <c r="DWN9" s="108"/>
      <c r="DWO9" s="108"/>
      <c r="DWP9" s="108"/>
      <c r="DWQ9" s="108"/>
      <c r="DWR9" s="108"/>
      <c r="DWS9" s="108"/>
      <c r="DWT9" s="108"/>
      <c r="DWU9" s="108"/>
      <c r="DWV9" s="108"/>
      <c r="DWW9" s="108"/>
      <c r="DWX9" s="108"/>
      <c r="DWY9" s="108"/>
      <c r="DWZ9" s="108"/>
      <c r="DXA9" s="108"/>
      <c r="DXB9" s="108"/>
      <c r="DXC9" s="108"/>
      <c r="DXD9" s="108"/>
      <c r="DXE9" s="108"/>
      <c r="DXF9" s="108"/>
      <c r="DXG9" s="108"/>
      <c r="DXH9" s="108"/>
      <c r="DXI9" s="108"/>
      <c r="DXJ9" s="108"/>
      <c r="DXK9" s="108"/>
      <c r="DXL9" s="108"/>
      <c r="DXM9" s="108"/>
      <c r="DXN9" s="108"/>
      <c r="DXO9" s="108"/>
      <c r="DXP9" s="108"/>
      <c r="DXQ9" s="108"/>
      <c r="DXR9" s="108"/>
      <c r="DXS9" s="108"/>
      <c r="DXT9" s="108"/>
      <c r="DXU9" s="108"/>
      <c r="DXV9" s="108"/>
      <c r="DXW9" s="108"/>
      <c r="DXX9" s="108"/>
      <c r="DXY9" s="108"/>
      <c r="DXZ9" s="108"/>
      <c r="DYA9" s="108"/>
      <c r="DYB9" s="108"/>
      <c r="DYC9" s="108"/>
      <c r="DYD9" s="108"/>
      <c r="DYE9" s="108"/>
      <c r="DYF9" s="108"/>
      <c r="DYG9" s="108"/>
      <c r="DYH9" s="108"/>
      <c r="DYI9" s="108"/>
      <c r="DYJ9" s="108"/>
      <c r="DYK9" s="108"/>
      <c r="DYL9" s="108"/>
      <c r="DYM9" s="108"/>
      <c r="DYN9" s="108"/>
      <c r="DYO9" s="108"/>
      <c r="DYP9" s="108"/>
      <c r="DYQ9" s="108"/>
      <c r="DYR9" s="108"/>
      <c r="DYS9" s="108"/>
      <c r="DYT9" s="108"/>
      <c r="DYU9" s="108"/>
      <c r="DYV9" s="108"/>
      <c r="DYW9" s="108"/>
      <c r="DYX9" s="108"/>
      <c r="DYY9" s="108"/>
      <c r="DYZ9" s="108"/>
      <c r="DZA9" s="108"/>
      <c r="DZB9" s="108"/>
      <c r="DZC9" s="108"/>
      <c r="DZD9" s="108"/>
      <c r="DZE9" s="108"/>
      <c r="DZF9" s="108"/>
      <c r="DZG9" s="108"/>
      <c r="DZH9" s="108"/>
      <c r="DZI9" s="108"/>
      <c r="DZJ9" s="108"/>
      <c r="DZK9" s="108"/>
      <c r="DZL9" s="108"/>
      <c r="DZM9" s="108"/>
      <c r="DZN9" s="108"/>
      <c r="DZO9" s="108"/>
      <c r="DZP9" s="108"/>
      <c r="DZQ9" s="108"/>
      <c r="DZR9" s="108"/>
      <c r="DZS9" s="108"/>
      <c r="DZT9" s="108"/>
      <c r="DZU9" s="108"/>
      <c r="DZV9" s="108"/>
      <c r="DZW9" s="108"/>
      <c r="DZX9" s="108"/>
      <c r="DZY9" s="108"/>
      <c r="DZZ9" s="108"/>
      <c r="EAA9" s="108"/>
      <c r="EAB9" s="108"/>
      <c r="EAC9" s="108"/>
      <c r="EAD9" s="108"/>
      <c r="EAE9" s="108"/>
      <c r="EAF9" s="108"/>
      <c r="EAG9" s="108"/>
      <c r="EAH9" s="108"/>
      <c r="EAI9" s="108"/>
      <c r="EAJ9" s="108"/>
      <c r="EAK9" s="108"/>
      <c r="EAL9" s="108"/>
      <c r="EAM9" s="108"/>
      <c r="EAN9" s="108"/>
      <c r="EAO9" s="108"/>
      <c r="EAP9" s="108"/>
      <c r="EAQ9" s="108"/>
      <c r="EAR9" s="108"/>
      <c r="EAS9" s="108"/>
      <c r="EAT9" s="108"/>
      <c r="EAU9" s="108"/>
      <c r="EAV9" s="108"/>
      <c r="EAW9" s="108"/>
      <c r="EAX9" s="108"/>
      <c r="EAY9" s="108"/>
      <c r="EAZ9" s="108"/>
      <c r="EBA9" s="108"/>
      <c r="EBB9" s="108"/>
      <c r="EBC9" s="108"/>
      <c r="EBD9" s="108"/>
      <c r="EBE9" s="108"/>
      <c r="EBF9" s="108"/>
      <c r="EBG9" s="108"/>
      <c r="EBH9" s="108"/>
      <c r="EBI9" s="108"/>
      <c r="EBJ9" s="108"/>
      <c r="EBK9" s="108"/>
      <c r="EBL9" s="108"/>
      <c r="EBM9" s="108"/>
      <c r="EBN9" s="108"/>
      <c r="EBO9" s="108"/>
      <c r="EBP9" s="108"/>
      <c r="EBQ9" s="108"/>
      <c r="EBR9" s="108"/>
      <c r="EBS9" s="108"/>
      <c r="EBT9" s="108"/>
      <c r="EBU9" s="108"/>
      <c r="EBV9" s="108"/>
      <c r="EBW9" s="108"/>
      <c r="EBX9" s="108"/>
      <c r="EBY9" s="108"/>
      <c r="EBZ9" s="108"/>
      <c r="ECA9" s="108"/>
      <c r="ECB9" s="108"/>
      <c r="ECC9" s="108"/>
      <c r="ECD9" s="108"/>
      <c r="ECE9" s="108"/>
      <c r="ECF9" s="108"/>
      <c r="ECG9" s="108"/>
      <c r="ECH9" s="108"/>
      <c r="ECI9" s="108"/>
      <c r="ECJ9" s="108"/>
      <c r="ECK9" s="108"/>
      <c r="ECL9" s="108"/>
      <c r="ECM9" s="108"/>
      <c r="ECN9" s="108"/>
      <c r="ECO9" s="108"/>
      <c r="ECP9" s="108"/>
      <c r="ECQ9" s="108"/>
      <c r="ECR9" s="108"/>
      <c r="ECS9" s="108"/>
      <c r="ECT9" s="108"/>
      <c r="ECU9" s="108"/>
      <c r="ECV9" s="108"/>
      <c r="ECW9" s="108"/>
      <c r="ECX9" s="108"/>
      <c r="ECY9" s="108"/>
      <c r="ECZ9" s="108"/>
      <c r="EDA9" s="108"/>
      <c r="EDB9" s="108"/>
      <c r="EDC9" s="108"/>
      <c r="EDD9" s="108"/>
      <c r="EDE9" s="108"/>
      <c r="EDF9" s="108"/>
      <c r="EDG9" s="108"/>
      <c r="EDH9" s="108"/>
      <c r="EDI9" s="108"/>
      <c r="EDJ9" s="108"/>
      <c r="EDK9" s="108"/>
      <c r="EDL9" s="108"/>
      <c r="EDM9" s="108"/>
      <c r="EDN9" s="108"/>
      <c r="EDO9" s="108"/>
      <c r="EDP9" s="108"/>
      <c r="EDQ9" s="108"/>
      <c r="EDR9" s="108"/>
      <c r="EDS9" s="108"/>
      <c r="EDT9" s="108"/>
      <c r="EDU9" s="108"/>
      <c r="EDV9" s="108"/>
      <c r="EDW9" s="108"/>
      <c r="EDX9" s="108"/>
      <c r="EDY9" s="108"/>
      <c r="EDZ9" s="108"/>
      <c r="EEA9" s="108"/>
      <c r="EEB9" s="108"/>
      <c r="EEC9" s="108"/>
      <c r="EED9" s="108"/>
      <c r="EEE9" s="108"/>
      <c r="EEF9" s="108"/>
      <c r="EEG9" s="108"/>
      <c r="EEH9" s="108"/>
      <c r="EEI9" s="108"/>
      <c r="EEJ9" s="108"/>
      <c r="EEK9" s="108"/>
      <c r="EEL9" s="108"/>
      <c r="EEM9" s="108"/>
      <c r="EEN9" s="108"/>
      <c r="EEO9" s="108"/>
      <c r="EEP9" s="108"/>
      <c r="EEQ9" s="108"/>
      <c r="EER9" s="108"/>
      <c r="EES9" s="108"/>
      <c r="EET9" s="108"/>
      <c r="EEU9" s="108"/>
      <c r="EEV9" s="108"/>
      <c r="EEW9" s="108"/>
      <c r="EEX9" s="108"/>
      <c r="EEY9" s="108"/>
      <c r="EEZ9" s="108"/>
      <c r="EFA9" s="108"/>
      <c r="EFB9" s="108"/>
      <c r="EFC9" s="108"/>
      <c r="EFD9" s="108"/>
      <c r="EFE9" s="108"/>
      <c r="EFF9" s="108"/>
      <c r="EFG9" s="108"/>
      <c r="EFH9" s="108"/>
      <c r="EFI9" s="108"/>
      <c r="EFJ9" s="108"/>
      <c r="EFK9" s="108"/>
      <c r="EFL9" s="108"/>
      <c r="EFM9" s="108"/>
      <c r="EFN9" s="108"/>
      <c r="EFO9" s="108"/>
      <c r="EFP9" s="108"/>
      <c r="EFQ9" s="108"/>
      <c r="EFR9" s="108"/>
      <c r="EFS9" s="108"/>
      <c r="EFT9" s="108"/>
      <c r="EFU9" s="108"/>
      <c r="EFV9" s="108"/>
      <c r="EFW9" s="108"/>
      <c r="EFX9" s="108"/>
      <c r="EFY9" s="108"/>
      <c r="EFZ9" s="108"/>
      <c r="EGA9" s="108"/>
      <c r="EGB9" s="108"/>
      <c r="EGC9" s="108"/>
      <c r="EGD9" s="108"/>
      <c r="EGE9" s="108"/>
      <c r="EGF9" s="108"/>
      <c r="EGG9" s="108"/>
      <c r="EGH9" s="108"/>
      <c r="EGI9" s="108"/>
      <c r="EGJ9" s="108"/>
      <c r="EGK9" s="108"/>
      <c r="EGL9" s="108"/>
      <c r="EGM9" s="108"/>
      <c r="EGN9" s="108"/>
      <c r="EGO9" s="108"/>
      <c r="EGP9" s="108"/>
      <c r="EGQ9" s="108"/>
      <c r="EGR9" s="108"/>
      <c r="EGS9" s="108"/>
      <c r="EGT9" s="108"/>
      <c r="EGU9" s="108"/>
      <c r="EGV9" s="108"/>
      <c r="EGW9" s="108"/>
      <c r="EGX9" s="108"/>
      <c r="EGY9" s="108"/>
      <c r="EGZ9" s="108"/>
      <c r="EHA9" s="108"/>
      <c r="EHB9" s="108"/>
      <c r="EHC9" s="108"/>
      <c r="EHD9" s="108"/>
      <c r="EHE9" s="108"/>
      <c r="EHF9" s="108"/>
      <c r="EHG9" s="108"/>
      <c r="EHH9" s="108"/>
      <c r="EHI9" s="108"/>
      <c r="EHJ9" s="108"/>
      <c r="EHK9" s="108"/>
      <c r="EHL9" s="108"/>
      <c r="EHM9" s="108"/>
      <c r="EHN9" s="108"/>
      <c r="EHO9" s="108"/>
      <c r="EHP9" s="108"/>
      <c r="EHQ9" s="108"/>
      <c r="EHR9" s="108"/>
      <c r="EHS9" s="108"/>
      <c r="EHT9" s="108"/>
      <c r="EHU9" s="108"/>
      <c r="EHV9" s="108"/>
      <c r="EHW9" s="108"/>
      <c r="EHX9" s="108"/>
      <c r="EHY9" s="108"/>
      <c r="EHZ9" s="108"/>
      <c r="EIA9" s="108"/>
      <c r="EIB9" s="108"/>
      <c r="EIC9" s="108"/>
      <c r="EID9" s="108"/>
      <c r="EIE9" s="108"/>
      <c r="EIF9" s="108"/>
      <c r="EIG9" s="108"/>
      <c r="EIH9" s="108"/>
      <c r="EII9" s="108"/>
      <c r="EIJ9" s="108"/>
      <c r="EIK9" s="108"/>
      <c r="EIL9" s="108"/>
      <c r="EIM9" s="108"/>
      <c r="EIN9" s="108"/>
      <c r="EIO9" s="108"/>
      <c r="EIP9" s="108"/>
      <c r="EIQ9" s="108"/>
      <c r="EIR9" s="108"/>
      <c r="EIS9" s="108"/>
      <c r="EIT9" s="108"/>
      <c r="EIU9" s="108"/>
      <c r="EIV9" s="108"/>
      <c r="EIW9" s="108"/>
      <c r="EIX9" s="108"/>
      <c r="EIY9" s="108"/>
      <c r="EIZ9" s="108"/>
      <c r="EJA9" s="108"/>
      <c r="EJB9" s="108"/>
      <c r="EJC9" s="108"/>
      <c r="EJD9" s="108"/>
      <c r="EJE9" s="108"/>
      <c r="EJF9" s="108"/>
      <c r="EJG9" s="108"/>
      <c r="EJH9" s="108"/>
      <c r="EJI9" s="108"/>
      <c r="EJJ9" s="108"/>
      <c r="EJK9" s="108"/>
      <c r="EJL9" s="108"/>
      <c r="EJM9" s="108"/>
      <c r="EJN9" s="108"/>
      <c r="EJO9" s="108"/>
      <c r="EJP9" s="108"/>
      <c r="EJQ9" s="108"/>
      <c r="EJR9" s="108"/>
      <c r="EJS9" s="108"/>
      <c r="EJT9" s="108"/>
      <c r="EJU9" s="108"/>
      <c r="EJV9" s="108"/>
      <c r="EJW9" s="108"/>
      <c r="EJX9" s="108"/>
      <c r="EJY9" s="108"/>
      <c r="EJZ9" s="108"/>
      <c r="EKA9" s="108"/>
      <c r="EKB9" s="108"/>
      <c r="EKC9" s="108"/>
      <c r="EKD9" s="108"/>
      <c r="EKE9" s="108"/>
      <c r="EKF9" s="108"/>
      <c r="EKG9" s="108"/>
      <c r="EKH9" s="108"/>
      <c r="EKI9" s="108"/>
      <c r="EKJ9" s="108"/>
      <c r="EKK9" s="108"/>
      <c r="EKL9" s="108"/>
      <c r="EKM9" s="108"/>
      <c r="EKN9" s="108"/>
      <c r="EKO9" s="108"/>
      <c r="EKP9" s="108"/>
      <c r="EKQ9" s="108"/>
      <c r="EKR9" s="108"/>
      <c r="EKS9" s="108"/>
      <c r="EKT9" s="108"/>
      <c r="EKU9" s="108"/>
      <c r="EKV9" s="108"/>
      <c r="EKW9" s="108"/>
      <c r="EKX9" s="108"/>
      <c r="EKY9" s="108"/>
      <c r="EKZ9" s="108"/>
      <c r="ELA9" s="108"/>
      <c r="ELB9" s="108"/>
      <c r="ELC9" s="108"/>
      <c r="ELD9" s="108"/>
      <c r="ELE9" s="108"/>
      <c r="ELF9" s="108"/>
      <c r="ELG9" s="108"/>
      <c r="ELH9" s="108"/>
      <c r="ELI9" s="108"/>
      <c r="ELJ9" s="108"/>
      <c r="ELK9" s="108"/>
      <c r="ELL9" s="108"/>
      <c r="ELM9" s="108"/>
      <c r="ELN9" s="108"/>
      <c r="ELO9" s="108"/>
      <c r="ELP9" s="108"/>
      <c r="ELQ9" s="108"/>
      <c r="ELR9" s="108"/>
      <c r="ELS9" s="108"/>
      <c r="ELT9" s="108"/>
      <c r="ELU9" s="108"/>
      <c r="ELV9" s="108"/>
      <c r="ELW9" s="108"/>
      <c r="ELX9" s="108"/>
      <c r="ELY9" s="108"/>
      <c r="ELZ9" s="108"/>
      <c r="EMA9" s="108"/>
      <c r="EMB9" s="108"/>
      <c r="EMC9" s="108"/>
      <c r="EMD9" s="108"/>
      <c r="EME9" s="108"/>
      <c r="EMF9" s="108"/>
      <c r="EMG9" s="108"/>
      <c r="EMH9" s="108"/>
      <c r="EMI9" s="108"/>
      <c r="EMJ9" s="108"/>
      <c r="EMK9" s="108"/>
      <c r="EML9" s="108"/>
      <c r="EMM9" s="108"/>
      <c r="EMN9" s="108"/>
      <c r="EMO9" s="108"/>
      <c r="EMP9" s="108"/>
      <c r="EMQ9" s="108"/>
      <c r="EMR9" s="108"/>
      <c r="EMS9" s="108"/>
      <c r="EMT9" s="108"/>
      <c r="EMU9" s="108"/>
      <c r="EMV9" s="108"/>
      <c r="EMW9" s="108"/>
      <c r="EMX9" s="108"/>
      <c r="EMY9" s="108"/>
      <c r="EMZ9" s="108"/>
      <c r="ENA9" s="108"/>
      <c r="ENB9" s="108"/>
      <c r="ENC9" s="108"/>
      <c r="END9" s="108"/>
      <c r="ENE9" s="108"/>
      <c r="ENF9" s="108"/>
      <c r="ENG9" s="108"/>
      <c r="ENH9" s="108"/>
      <c r="ENI9" s="108"/>
      <c r="ENJ9" s="108"/>
      <c r="ENK9" s="108"/>
      <c r="ENL9" s="108"/>
      <c r="ENM9" s="108"/>
      <c r="ENN9" s="108"/>
      <c r="ENO9" s="108"/>
      <c r="ENP9" s="108"/>
      <c r="ENQ9" s="108"/>
      <c r="ENR9" s="108"/>
      <c r="ENS9" s="108"/>
      <c r="ENT9" s="108"/>
      <c r="ENU9" s="108"/>
      <c r="ENV9" s="108"/>
      <c r="ENW9" s="108"/>
      <c r="ENX9" s="108"/>
      <c r="ENY9" s="108"/>
      <c r="ENZ9" s="108"/>
      <c r="EOA9" s="108"/>
      <c r="EOB9" s="108"/>
      <c r="EOC9" s="108"/>
      <c r="EOD9" s="108"/>
      <c r="EOE9" s="108"/>
      <c r="EOF9" s="108"/>
      <c r="EOG9" s="108"/>
      <c r="EOH9" s="108"/>
      <c r="EOI9" s="108"/>
      <c r="EOJ9" s="108"/>
      <c r="EOK9" s="108"/>
      <c r="EOL9" s="108"/>
      <c r="EOM9" s="108"/>
      <c r="EON9" s="108"/>
      <c r="EOO9" s="108"/>
      <c r="EOP9" s="108"/>
      <c r="EOQ9" s="108"/>
      <c r="EOR9" s="108"/>
      <c r="EOS9" s="108"/>
      <c r="EOT9" s="108"/>
      <c r="EOU9" s="108"/>
      <c r="EOV9" s="108"/>
      <c r="EOW9" s="108"/>
      <c r="EOX9" s="108"/>
      <c r="EOY9" s="108"/>
      <c r="EOZ9" s="108"/>
      <c r="EPA9" s="108"/>
      <c r="EPB9" s="108"/>
      <c r="EPC9" s="108"/>
      <c r="EPD9" s="108"/>
      <c r="EPE9" s="108"/>
      <c r="EPF9" s="108"/>
      <c r="EPG9" s="108"/>
      <c r="EPH9" s="108"/>
      <c r="EPI9" s="108"/>
      <c r="EPJ9" s="108"/>
      <c r="EPK9" s="108"/>
      <c r="EPL9" s="108"/>
      <c r="EPM9" s="108"/>
      <c r="EPN9" s="108"/>
      <c r="EPO9" s="108"/>
      <c r="EPP9" s="108"/>
      <c r="EPQ9" s="108"/>
      <c r="EPR9" s="108"/>
      <c r="EPS9" s="108"/>
      <c r="EPT9" s="108"/>
      <c r="EPU9" s="108"/>
      <c r="EPV9" s="108"/>
      <c r="EPW9" s="108"/>
      <c r="EPX9" s="108"/>
      <c r="EPY9" s="108"/>
      <c r="EPZ9" s="108"/>
      <c r="EQA9" s="108"/>
      <c r="EQB9" s="108"/>
      <c r="EQC9" s="108"/>
      <c r="EQD9" s="108"/>
      <c r="EQE9" s="108"/>
      <c r="EQF9" s="108"/>
      <c r="EQG9" s="108"/>
      <c r="EQH9" s="108"/>
      <c r="EQI9" s="108"/>
      <c r="EQJ9" s="108"/>
      <c r="EQK9" s="108"/>
      <c r="EQL9" s="108"/>
      <c r="EQM9" s="108"/>
      <c r="EQN9" s="108"/>
      <c r="EQO9" s="108"/>
      <c r="EQP9" s="108"/>
      <c r="EQQ9" s="108"/>
      <c r="EQR9" s="108"/>
      <c r="EQS9" s="108"/>
      <c r="EQT9" s="108"/>
      <c r="EQU9" s="108"/>
      <c r="EQV9" s="108"/>
      <c r="EQW9" s="108"/>
      <c r="EQX9" s="108"/>
      <c r="EQY9" s="108"/>
      <c r="EQZ9" s="108"/>
      <c r="ERA9" s="108"/>
      <c r="ERB9" s="108"/>
      <c r="ERC9" s="108"/>
      <c r="ERD9" s="108"/>
      <c r="ERE9" s="108"/>
      <c r="ERF9" s="108"/>
      <c r="ERG9" s="108"/>
      <c r="ERH9" s="108"/>
      <c r="ERI9" s="108"/>
      <c r="ERJ9" s="108"/>
      <c r="ERK9" s="108"/>
      <c r="ERL9" s="108"/>
      <c r="ERM9" s="108"/>
      <c r="ERN9" s="108"/>
      <c r="ERO9" s="108"/>
      <c r="ERP9" s="108"/>
      <c r="ERQ9" s="108"/>
      <c r="ERR9" s="108"/>
      <c r="ERS9" s="108"/>
      <c r="ERT9" s="108"/>
      <c r="ERU9" s="108"/>
      <c r="ERV9" s="108"/>
      <c r="ERW9" s="108"/>
      <c r="ERX9" s="108"/>
      <c r="ERY9" s="108"/>
      <c r="ERZ9" s="108"/>
      <c r="ESA9" s="108"/>
      <c r="ESB9" s="108"/>
      <c r="ESC9" s="108"/>
      <c r="ESD9" s="108"/>
      <c r="ESE9" s="108"/>
      <c r="ESF9" s="108"/>
      <c r="ESG9" s="108"/>
      <c r="ESH9" s="108"/>
      <c r="ESI9" s="108"/>
      <c r="ESJ9" s="108"/>
      <c r="ESK9" s="108"/>
      <c r="ESL9" s="108"/>
      <c r="ESM9" s="108"/>
      <c r="ESN9" s="108"/>
      <c r="ESO9" s="108"/>
      <c r="ESP9" s="108"/>
      <c r="ESQ9" s="108"/>
      <c r="ESR9" s="108"/>
      <c r="ESS9" s="108"/>
      <c r="EST9" s="108"/>
      <c r="ESU9" s="108"/>
      <c r="ESV9" s="108"/>
      <c r="ESW9" s="108"/>
      <c r="ESX9" s="108"/>
      <c r="ESY9" s="108"/>
      <c r="ESZ9" s="108"/>
      <c r="ETA9" s="108"/>
      <c r="ETB9" s="108"/>
      <c r="ETC9" s="108"/>
      <c r="ETD9" s="108"/>
      <c r="ETE9" s="108"/>
      <c r="ETF9" s="108"/>
      <c r="ETG9" s="108"/>
      <c r="ETH9" s="108"/>
      <c r="ETI9" s="108"/>
      <c r="ETJ9" s="108"/>
      <c r="ETK9" s="108"/>
      <c r="ETL9" s="108"/>
      <c r="ETM9" s="108"/>
      <c r="ETN9" s="108"/>
      <c r="ETO9" s="108"/>
      <c r="ETP9" s="108"/>
      <c r="ETQ9" s="108"/>
      <c r="ETR9" s="108"/>
      <c r="ETS9" s="108"/>
      <c r="ETT9" s="108"/>
      <c r="ETU9" s="108"/>
      <c r="ETV9" s="108"/>
      <c r="ETW9" s="108"/>
      <c r="ETX9" s="108"/>
      <c r="ETY9" s="108"/>
      <c r="ETZ9" s="108"/>
      <c r="EUA9" s="108"/>
      <c r="EUB9" s="108"/>
      <c r="EUC9" s="108"/>
      <c r="EUD9" s="108"/>
      <c r="EUE9" s="108"/>
      <c r="EUF9" s="108"/>
      <c r="EUG9" s="108"/>
      <c r="EUH9" s="108"/>
      <c r="EUI9" s="108"/>
      <c r="EUJ9" s="108"/>
      <c r="EUK9" s="108"/>
      <c r="EUL9" s="108"/>
      <c r="EUM9" s="108"/>
      <c r="EUN9" s="108"/>
      <c r="EUO9" s="108"/>
      <c r="EUP9" s="108"/>
      <c r="EUQ9" s="108"/>
      <c r="EUR9" s="108"/>
      <c r="EUS9" s="108"/>
      <c r="EUT9" s="108"/>
      <c r="EUU9" s="108"/>
      <c r="EUV9" s="108"/>
      <c r="EUW9" s="108"/>
      <c r="EUX9" s="108"/>
      <c r="EUY9" s="108"/>
      <c r="EUZ9" s="108"/>
      <c r="EVA9" s="108"/>
      <c r="EVB9" s="108"/>
      <c r="EVC9" s="108"/>
      <c r="EVD9" s="108"/>
      <c r="EVE9" s="108"/>
      <c r="EVF9" s="108"/>
      <c r="EVG9" s="108"/>
      <c r="EVH9" s="108"/>
      <c r="EVI9" s="108"/>
      <c r="EVJ9" s="108"/>
      <c r="EVK9" s="108"/>
      <c r="EVL9" s="108"/>
      <c r="EVM9" s="108"/>
      <c r="EVN9" s="108"/>
      <c r="EVO9" s="108"/>
      <c r="EVP9" s="108"/>
      <c r="EVQ9" s="108"/>
      <c r="EVR9" s="108"/>
      <c r="EVS9" s="108"/>
      <c r="EVT9" s="108"/>
      <c r="EVU9" s="108"/>
      <c r="EVV9" s="108"/>
      <c r="EVW9" s="108"/>
      <c r="EVX9" s="108"/>
      <c r="EVY9" s="108"/>
      <c r="EVZ9" s="108"/>
      <c r="EWA9" s="108"/>
      <c r="EWB9" s="108"/>
      <c r="EWC9" s="108"/>
      <c r="EWD9" s="108"/>
      <c r="EWE9" s="108"/>
      <c r="EWF9" s="108"/>
      <c r="EWG9" s="108"/>
      <c r="EWH9" s="108"/>
      <c r="EWI9" s="108"/>
      <c r="EWJ9" s="108"/>
      <c r="EWK9" s="108"/>
      <c r="EWL9" s="108"/>
      <c r="EWM9" s="108"/>
      <c r="EWN9" s="108"/>
      <c r="EWO9" s="108"/>
      <c r="EWP9" s="108"/>
      <c r="EWQ9" s="108"/>
      <c r="EWR9" s="108"/>
      <c r="EWS9" s="108"/>
      <c r="EWT9" s="108"/>
      <c r="EWU9" s="108"/>
      <c r="EWV9" s="108"/>
      <c r="EWW9" s="108"/>
      <c r="EWX9" s="108"/>
      <c r="EWY9" s="108"/>
      <c r="EWZ9" s="108"/>
      <c r="EXA9" s="108"/>
      <c r="EXB9" s="108"/>
      <c r="EXC9" s="108"/>
      <c r="EXD9" s="108"/>
      <c r="EXE9" s="108"/>
      <c r="EXF9" s="108"/>
      <c r="EXG9" s="108"/>
      <c r="EXH9" s="108"/>
      <c r="EXI9" s="108"/>
      <c r="EXJ9" s="108"/>
      <c r="EXK9" s="108"/>
      <c r="EXL9" s="108"/>
      <c r="EXM9" s="108"/>
      <c r="EXN9" s="108"/>
      <c r="EXO9" s="108"/>
      <c r="EXP9" s="108"/>
      <c r="EXQ9" s="108"/>
      <c r="EXR9" s="108"/>
      <c r="EXS9" s="108"/>
      <c r="EXT9" s="108"/>
      <c r="EXU9" s="108"/>
      <c r="EXV9" s="108"/>
      <c r="EXW9" s="108"/>
      <c r="EXX9" s="108"/>
      <c r="EXY9" s="108"/>
      <c r="EXZ9" s="108"/>
      <c r="EYA9" s="108"/>
      <c r="EYB9" s="108"/>
      <c r="EYC9" s="108"/>
      <c r="EYD9" s="108"/>
      <c r="EYE9" s="108"/>
      <c r="EYF9" s="108"/>
      <c r="EYG9" s="108"/>
      <c r="EYH9" s="108"/>
      <c r="EYI9" s="108"/>
      <c r="EYJ9" s="108"/>
      <c r="EYK9" s="108"/>
      <c r="EYL9" s="108"/>
      <c r="EYM9" s="108"/>
      <c r="EYN9" s="108"/>
      <c r="EYO9" s="108"/>
      <c r="EYP9" s="108"/>
      <c r="EYQ9" s="108"/>
      <c r="EYR9" s="108"/>
      <c r="EYS9" s="108"/>
      <c r="EYT9" s="108"/>
      <c r="EYU9" s="108"/>
      <c r="EYV9" s="108"/>
      <c r="EYW9" s="108"/>
      <c r="EYX9" s="108"/>
      <c r="EYY9" s="108"/>
      <c r="EYZ9" s="108"/>
      <c r="EZA9" s="108"/>
      <c r="EZB9" s="108"/>
      <c r="EZC9" s="108"/>
      <c r="EZD9" s="108"/>
      <c r="EZE9" s="108"/>
      <c r="EZF9" s="108"/>
      <c r="EZG9" s="108"/>
      <c r="EZH9" s="108"/>
      <c r="EZI9" s="108"/>
      <c r="EZJ9" s="108"/>
      <c r="EZK9" s="108"/>
      <c r="EZL9" s="108"/>
      <c r="EZM9" s="108"/>
      <c r="EZN9" s="108"/>
      <c r="EZO9" s="108"/>
      <c r="EZP9" s="108"/>
      <c r="EZQ9" s="108"/>
      <c r="EZR9" s="108"/>
      <c r="EZS9" s="108"/>
      <c r="EZT9" s="108"/>
      <c r="EZU9" s="108"/>
      <c r="EZV9" s="108"/>
      <c r="EZW9" s="108"/>
      <c r="EZX9" s="108"/>
      <c r="EZY9" s="108"/>
      <c r="EZZ9" s="108"/>
      <c r="FAA9" s="108"/>
      <c r="FAB9" s="108"/>
      <c r="FAC9" s="108"/>
      <c r="FAD9" s="108"/>
      <c r="FAE9" s="108"/>
      <c r="FAF9" s="108"/>
      <c r="FAG9" s="108"/>
      <c r="FAH9" s="108"/>
      <c r="FAI9" s="108"/>
      <c r="FAJ9" s="108"/>
      <c r="FAK9" s="108"/>
      <c r="FAL9" s="108"/>
      <c r="FAM9" s="108"/>
      <c r="FAN9" s="108"/>
      <c r="FAO9" s="108"/>
      <c r="FAP9" s="108"/>
      <c r="FAQ9" s="108"/>
      <c r="FAR9" s="108"/>
      <c r="FAS9" s="108"/>
      <c r="FAT9" s="108"/>
      <c r="FAU9" s="108"/>
      <c r="FAV9" s="108"/>
      <c r="FAW9" s="108"/>
      <c r="FAX9" s="108"/>
      <c r="FAY9" s="108"/>
      <c r="FAZ9" s="108"/>
      <c r="FBA9" s="108"/>
      <c r="FBB9" s="108"/>
      <c r="FBC9" s="108"/>
      <c r="FBD9" s="108"/>
      <c r="FBE9" s="108"/>
      <c r="FBF9" s="108"/>
      <c r="FBG9" s="108"/>
      <c r="FBH9" s="108"/>
      <c r="FBI9" s="108"/>
      <c r="FBJ9" s="108"/>
      <c r="FBK9" s="108"/>
      <c r="FBL9" s="108"/>
      <c r="FBM9" s="108"/>
      <c r="FBN9" s="108"/>
      <c r="FBO9" s="108"/>
      <c r="FBP9" s="108"/>
      <c r="FBQ9" s="108"/>
      <c r="FBR9" s="108"/>
      <c r="FBS9" s="108"/>
      <c r="FBT9" s="108"/>
      <c r="FBU9" s="108"/>
      <c r="FBV9" s="108"/>
      <c r="FBW9" s="108"/>
      <c r="FBX9" s="108"/>
      <c r="FBY9" s="108"/>
      <c r="FBZ9" s="108"/>
      <c r="FCA9" s="108"/>
      <c r="FCB9" s="108"/>
      <c r="FCC9" s="108"/>
      <c r="FCD9" s="108"/>
      <c r="FCE9" s="108"/>
      <c r="FCF9" s="108"/>
      <c r="FCG9" s="108"/>
      <c r="FCH9" s="108"/>
      <c r="FCI9" s="108"/>
      <c r="FCJ9" s="108"/>
      <c r="FCK9" s="108"/>
      <c r="FCL9" s="108"/>
      <c r="FCM9" s="108"/>
      <c r="FCN9" s="108"/>
      <c r="FCO9" s="108"/>
      <c r="FCP9" s="108"/>
      <c r="FCQ9" s="108"/>
      <c r="FCR9" s="108"/>
      <c r="FCS9" s="108"/>
      <c r="FCT9" s="108"/>
      <c r="FCU9" s="108"/>
      <c r="FCV9" s="108"/>
      <c r="FCW9" s="108"/>
      <c r="FCX9" s="108"/>
      <c r="FCY9" s="108"/>
      <c r="FCZ9" s="108"/>
      <c r="FDA9" s="108"/>
      <c r="FDB9" s="108"/>
      <c r="FDC9" s="108"/>
      <c r="FDD9" s="108"/>
      <c r="FDE9" s="108"/>
      <c r="FDF9" s="108"/>
      <c r="FDG9" s="108"/>
      <c r="FDH9" s="108"/>
      <c r="FDI9" s="108"/>
      <c r="FDJ9" s="108"/>
      <c r="FDK9" s="108"/>
      <c r="FDL9" s="108"/>
      <c r="FDM9" s="108"/>
      <c r="FDN9" s="108"/>
      <c r="FDO9" s="108"/>
      <c r="FDP9" s="108"/>
      <c r="FDQ9" s="108"/>
      <c r="FDR9" s="108"/>
      <c r="FDS9" s="108"/>
      <c r="FDT9" s="108"/>
      <c r="FDU9" s="108"/>
      <c r="FDV9" s="108"/>
      <c r="FDW9" s="108"/>
      <c r="FDX9" s="108"/>
      <c r="FDY9" s="108"/>
      <c r="FDZ9" s="108"/>
      <c r="FEA9" s="108"/>
      <c r="FEB9" s="108"/>
      <c r="FEC9" s="108"/>
      <c r="FED9" s="108"/>
      <c r="FEE9" s="108"/>
      <c r="FEF9" s="108"/>
      <c r="FEG9" s="108"/>
      <c r="FEH9" s="108"/>
      <c r="FEI9" s="108"/>
      <c r="FEJ9" s="108"/>
      <c r="FEK9" s="108"/>
      <c r="FEL9" s="108"/>
      <c r="FEM9" s="108"/>
      <c r="FEN9" s="108"/>
      <c r="FEO9" s="108"/>
      <c r="FEP9" s="108"/>
      <c r="FEQ9" s="108"/>
      <c r="FER9" s="108"/>
      <c r="FES9" s="108"/>
      <c r="FET9" s="108"/>
      <c r="FEU9" s="108"/>
      <c r="FEV9" s="108"/>
      <c r="FEW9" s="108"/>
      <c r="FEX9" s="108"/>
      <c r="FEY9" s="108"/>
      <c r="FEZ9" s="108"/>
      <c r="FFA9" s="108"/>
      <c r="FFB9" s="108"/>
      <c r="FFC9" s="108"/>
      <c r="FFD9" s="108"/>
      <c r="FFE9" s="108"/>
      <c r="FFF9" s="108"/>
      <c r="FFG9" s="108"/>
      <c r="FFH9" s="108"/>
      <c r="FFI9" s="108"/>
      <c r="FFJ9" s="108"/>
      <c r="FFK9" s="108"/>
      <c r="FFL9" s="108"/>
      <c r="FFM9" s="108"/>
      <c r="FFN9" s="108"/>
      <c r="FFO9" s="108"/>
      <c r="FFP9" s="108"/>
      <c r="FFQ9" s="108"/>
      <c r="FFR9" s="108"/>
      <c r="FFS9" s="108"/>
      <c r="FFT9" s="108"/>
      <c r="FFU9" s="108"/>
      <c r="FFV9" s="108"/>
      <c r="FFW9" s="108"/>
      <c r="FFX9" s="108"/>
      <c r="FFY9" s="108"/>
      <c r="FFZ9" s="108"/>
      <c r="FGA9" s="108"/>
      <c r="FGB9" s="108"/>
      <c r="FGC9" s="108"/>
      <c r="FGD9" s="108"/>
      <c r="FGE9" s="108"/>
      <c r="FGF9" s="108"/>
      <c r="FGG9" s="108"/>
      <c r="FGH9" s="108"/>
      <c r="FGI9" s="108"/>
      <c r="FGJ9" s="108"/>
      <c r="FGK9" s="108"/>
      <c r="FGL9" s="108"/>
      <c r="FGM9" s="108"/>
      <c r="FGN9" s="108"/>
      <c r="FGO9" s="108"/>
      <c r="FGP9" s="108"/>
      <c r="FGQ9" s="108"/>
      <c r="FGR9" s="108"/>
      <c r="FGS9" s="108"/>
      <c r="FGT9" s="108"/>
      <c r="FGU9" s="108"/>
      <c r="FGV9" s="108"/>
      <c r="FGW9" s="108"/>
      <c r="FGX9" s="108"/>
      <c r="FGY9" s="108"/>
      <c r="FGZ9" s="108"/>
      <c r="FHA9" s="108"/>
      <c r="FHB9" s="108"/>
      <c r="FHC9" s="108"/>
      <c r="FHD9" s="108"/>
      <c r="FHE9" s="108"/>
      <c r="FHF9" s="108"/>
      <c r="FHG9" s="108"/>
      <c r="FHH9" s="108"/>
      <c r="FHI9" s="108"/>
      <c r="FHJ9" s="108"/>
      <c r="FHK9" s="108"/>
      <c r="FHL9" s="108"/>
      <c r="FHM9" s="108"/>
      <c r="FHN9" s="108"/>
      <c r="FHO9" s="108"/>
      <c r="FHP9" s="108"/>
      <c r="FHQ9" s="108"/>
      <c r="FHR9" s="108"/>
      <c r="FHS9" s="108"/>
      <c r="FHT9" s="108"/>
      <c r="FHU9" s="108"/>
      <c r="FHV9" s="108"/>
      <c r="FHW9" s="108"/>
      <c r="FHX9" s="108"/>
      <c r="FHY9" s="108"/>
      <c r="FHZ9" s="108"/>
      <c r="FIA9" s="108"/>
      <c r="FIB9" s="108"/>
      <c r="FIC9" s="108"/>
      <c r="FID9" s="108"/>
      <c r="FIE9" s="108"/>
      <c r="FIF9" s="108"/>
      <c r="FIG9" s="108"/>
      <c r="FIH9" s="108"/>
      <c r="FII9" s="108"/>
      <c r="FIJ9" s="108"/>
      <c r="FIK9" s="108"/>
      <c r="FIL9" s="108"/>
      <c r="FIM9" s="108"/>
      <c r="FIN9" s="108"/>
      <c r="FIO9" s="108"/>
      <c r="FIP9" s="108"/>
      <c r="FIQ9" s="108"/>
      <c r="FIR9" s="108"/>
      <c r="FIS9" s="108"/>
      <c r="FIT9" s="108"/>
      <c r="FIU9" s="108"/>
      <c r="FIV9" s="108"/>
      <c r="FIW9" s="108"/>
      <c r="FIX9" s="108"/>
      <c r="FIY9" s="108"/>
      <c r="FIZ9" s="108"/>
      <c r="FJA9" s="108"/>
      <c r="FJB9" s="108"/>
      <c r="FJC9" s="108"/>
      <c r="FJD9" s="108"/>
      <c r="FJE9" s="108"/>
      <c r="FJF9" s="108"/>
      <c r="FJG9" s="108"/>
      <c r="FJH9" s="108"/>
      <c r="FJI9" s="108"/>
      <c r="FJJ9" s="108"/>
      <c r="FJK9" s="108"/>
      <c r="FJL9" s="108"/>
      <c r="FJM9" s="108"/>
      <c r="FJN9" s="108"/>
      <c r="FJO9" s="108"/>
      <c r="FJP9" s="108"/>
      <c r="FJQ9" s="108"/>
      <c r="FJR9" s="108"/>
      <c r="FJS9" s="108"/>
      <c r="FJT9" s="108"/>
      <c r="FJU9" s="108"/>
      <c r="FJV9" s="108"/>
      <c r="FJW9" s="108"/>
      <c r="FJX9" s="108"/>
      <c r="FJY9" s="108"/>
      <c r="FJZ9" s="108"/>
      <c r="FKA9" s="108"/>
      <c r="FKB9" s="108"/>
      <c r="FKC9" s="108"/>
      <c r="FKD9" s="108"/>
      <c r="FKE9" s="108"/>
      <c r="FKF9" s="108"/>
      <c r="FKG9" s="108"/>
      <c r="FKH9" s="108"/>
      <c r="FKI9" s="108"/>
      <c r="FKJ9" s="108"/>
      <c r="FKK9" s="108"/>
      <c r="FKL9" s="108"/>
      <c r="FKM9" s="108"/>
      <c r="FKN9" s="108"/>
      <c r="FKO9" s="108"/>
      <c r="FKP9" s="108"/>
      <c r="FKQ9" s="108"/>
      <c r="FKR9" s="108"/>
      <c r="FKS9" s="108"/>
      <c r="FKT9" s="108"/>
      <c r="FKU9" s="108"/>
      <c r="FKV9" s="108"/>
      <c r="FKW9" s="108"/>
      <c r="FKX9" s="108"/>
      <c r="FKY9" s="108"/>
      <c r="FKZ9" s="108"/>
      <c r="FLA9" s="108"/>
      <c r="FLB9" s="108"/>
      <c r="FLC9" s="108"/>
      <c r="FLD9" s="108"/>
      <c r="FLE9" s="108"/>
      <c r="FLF9" s="108"/>
      <c r="FLG9" s="108"/>
      <c r="FLH9" s="108"/>
      <c r="FLI9" s="108"/>
      <c r="FLJ9" s="108"/>
      <c r="FLK9" s="108"/>
      <c r="FLL9" s="108"/>
      <c r="FLM9" s="108"/>
      <c r="FLN9" s="108"/>
      <c r="FLO9" s="108"/>
      <c r="FLP9" s="108"/>
      <c r="FLQ9" s="108"/>
      <c r="FLR9" s="108"/>
      <c r="FLS9" s="108"/>
      <c r="FLT9" s="108"/>
      <c r="FLU9" s="108"/>
      <c r="FLV9" s="108"/>
      <c r="FLW9" s="108"/>
      <c r="FLX9" s="108"/>
      <c r="FLY9" s="108"/>
      <c r="FLZ9" s="108"/>
      <c r="FMA9" s="108"/>
      <c r="FMB9" s="108"/>
      <c r="FMC9" s="108"/>
      <c r="FMD9" s="108"/>
      <c r="FME9" s="108"/>
      <c r="FMF9" s="108"/>
      <c r="FMG9" s="108"/>
      <c r="FMH9" s="108"/>
      <c r="FMI9" s="108"/>
      <c r="FMJ9" s="108"/>
      <c r="FMK9" s="108"/>
      <c r="FML9" s="108"/>
      <c r="FMM9" s="108"/>
      <c r="FMN9" s="108"/>
      <c r="FMO9" s="108"/>
      <c r="FMP9" s="108"/>
      <c r="FMQ9" s="108"/>
      <c r="FMR9" s="108"/>
      <c r="FMS9" s="108"/>
      <c r="FMT9" s="108"/>
      <c r="FMU9" s="108"/>
      <c r="FMV9" s="108"/>
      <c r="FMW9" s="108"/>
      <c r="FMX9" s="108"/>
      <c r="FMY9" s="108"/>
      <c r="FMZ9" s="108"/>
      <c r="FNA9" s="108"/>
      <c r="FNB9" s="108"/>
      <c r="FNC9" s="108"/>
      <c r="FND9" s="108"/>
      <c r="FNE9" s="108"/>
      <c r="FNF9" s="108"/>
      <c r="FNG9" s="108"/>
      <c r="FNH9" s="108"/>
      <c r="FNI9" s="108"/>
      <c r="FNJ9" s="108"/>
      <c r="FNK9" s="108"/>
      <c r="FNL9" s="108"/>
      <c r="FNM9" s="108"/>
      <c r="FNN9" s="108"/>
      <c r="FNO9" s="108"/>
      <c r="FNP9" s="108"/>
      <c r="FNQ9" s="108"/>
      <c r="FNR9" s="108"/>
      <c r="FNS9" s="108"/>
      <c r="FNT9" s="108"/>
      <c r="FNU9" s="108"/>
      <c r="FNV9" s="108"/>
      <c r="FNW9" s="108"/>
      <c r="FNX9" s="108"/>
      <c r="FNY9" s="108"/>
      <c r="FNZ9" s="108"/>
      <c r="FOA9" s="108"/>
      <c r="FOB9" s="108"/>
      <c r="FOC9" s="108"/>
      <c r="FOD9" s="108"/>
      <c r="FOE9" s="108"/>
      <c r="FOF9" s="108"/>
      <c r="FOG9" s="108"/>
      <c r="FOH9" s="108"/>
      <c r="FOI9" s="108"/>
      <c r="FOJ9" s="108"/>
      <c r="FOK9" s="108"/>
      <c r="FOL9" s="108"/>
      <c r="FOM9" s="108"/>
      <c r="FON9" s="108"/>
      <c r="FOO9" s="108"/>
      <c r="FOP9" s="108"/>
      <c r="FOQ9" s="108"/>
      <c r="FOR9" s="108"/>
      <c r="FOS9" s="108"/>
      <c r="FOT9" s="108"/>
      <c r="FOU9" s="108"/>
      <c r="FOV9" s="108"/>
      <c r="FOW9" s="108"/>
      <c r="FOX9" s="108"/>
      <c r="FOY9" s="108"/>
      <c r="FOZ9" s="108"/>
      <c r="FPA9" s="108"/>
      <c r="FPB9" s="108"/>
      <c r="FPC9" s="108"/>
      <c r="FPD9" s="108"/>
      <c r="FPE9" s="108"/>
      <c r="FPF9" s="108"/>
      <c r="FPG9" s="108"/>
      <c r="FPH9" s="108"/>
      <c r="FPI9" s="108"/>
      <c r="FPJ9" s="108"/>
      <c r="FPK9" s="108"/>
      <c r="FPL9" s="108"/>
      <c r="FPM9" s="108"/>
      <c r="FPN9" s="108"/>
      <c r="FPO9" s="108"/>
      <c r="FPP9" s="108"/>
      <c r="FPQ9" s="108"/>
      <c r="FPR9" s="108"/>
      <c r="FPS9" s="108"/>
      <c r="FPT9" s="108"/>
      <c r="FPU9" s="108"/>
      <c r="FPV9" s="108"/>
      <c r="FPW9" s="108"/>
      <c r="FPX9" s="108"/>
      <c r="FPY9" s="108"/>
      <c r="FPZ9" s="108"/>
      <c r="FQA9" s="108"/>
      <c r="FQB9" s="108"/>
      <c r="FQC9" s="108"/>
      <c r="FQD9" s="108"/>
      <c r="FQE9" s="108"/>
      <c r="FQF9" s="108"/>
      <c r="FQG9" s="108"/>
      <c r="FQH9" s="108"/>
      <c r="FQI9" s="108"/>
      <c r="FQJ9" s="108"/>
      <c r="FQK9" s="108"/>
      <c r="FQL9" s="108"/>
      <c r="FQM9" s="108"/>
      <c r="FQN9" s="108"/>
      <c r="FQO9" s="108"/>
      <c r="FQP9" s="108"/>
      <c r="FQQ9" s="108"/>
      <c r="FQR9" s="108"/>
      <c r="FQS9" s="108"/>
      <c r="FQT9" s="108"/>
      <c r="FQU9" s="108"/>
      <c r="FQV9" s="108"/>
      <c r="FQW9" s="108"/>
      <c r="FQX9" s="108"/>
      <c r="FQY9" s="108"/>
      <c r="FQZ9" s="108"/>
      <c r="FRA9" s="108"/>
      <c r="FRB9" s="108"/>
      <c r="FRC9" s="108"/>
      <c r="FRD9" s="108"/>
      <c r="FRE9" s="108"/>
      <c r="FRF9" s="108"/>
      <c r="FRG9" s="108"/>
      <c r="FRH9" s="108"/>
      <c r="FRI9" s="108"/>
      <c r="FRJ9" s="108"/>
      <c r="FRK9" s="108"/>
      <c r="FRL9" s="108"/>
      <c r="FRM9" s="108"/>
      <c r="FRN9" s="108"/>
      <c r="FRO9" s="108"/>
      <c r="FRP9" s="108"/>
      <c r="FRQ9" s="108"/>
      <c r="FRR9" s="108"/>
      <c r="FRS9" s="108"/>
      <c r="FRT9" s="108"/>
      <c r="FRU9" s="108"/>
      <c r="FRV9" s="108"/>
      <c r="FRW9" s="108"/>
      <c r="FRX9" s="108"/>
      <c r="FRY9" s="108"/>
      <c r="FRZ9" s="108"/>
      <c r="FSA9" s="108"/>
      <c r="FSB9" s="108"/>
      <c r="FSC9" s="108"/>
      <c r="FSD9" s="108"/>
      <c r="FSE9" s="108"/>
      <c r="FSF9" s="108"/>
      <c r="FSG9" s="108"/>
      <c r="FSH9" s="108"/>
      <c r="FSI9" s="108"/>
      <c r="FSJ9" s="108"/>
      <c r="FSK9" s="108"/>
      <c r="FSL9" s="108"/>
      <c r="FSM9" s="108"/>
      <c r="FSN9" s="108"/>
      <c r="FSO9" s="108"/>
      <c r="FSP9" s="108"/>
      <c r="FSQ9" s="108"/>
      <c r="FSR9" s="108"/>
      <c r="FSS9" s="108"/>
      <c r="FST9" s="108"/>
      <c r="FSU9" s="108"/>
      <c r="FSV9" s="108"/>
      <c r="FSW9" s="108"/>
      <c r="FSX9" s="108"/>
      <c r="FSY9" s="108"/>
      <c r="FSZ9" s="108"/>
      <c r="FTA9" s="108"/>
      <c r="FTB9" s="108"/>
      <c r="FTC9" s="108"/>
      <c r="FTD9" s="108"/>
      <c r="FTE9" s="108"/>
      <c r="FTF9" s="108"/>
      <c r="FTG9" s="108"/>
      <c r="FTH9" s="108"/>
      <c r="FTI9" s="108"/>
      <c r="FTJ9" s="108"/>
      <c r="FTK9" s="108"/>
      <c r="FTL9" s="108"/>
      <c r="FTM9" s="108"/>
      <c r="FTN9" s="108"/>
      <c r="FTO9" s="108"/>
      <c r="FTP9" s="108"/>
      <c r="FTQ9" s="108"/>
      <c r="FTR9" s="108"/>
      <c r="FTS9" s="108"/>
      <c r="FTT9" s="108"/>
      <c r="FTU9" s="108"/>
      <c r="FTV9" s="108"/>
      <c r="FTW9" s="108"/>
      <c r="FTX9" s="108"/>
      <c r="FTY9" s="108"/>
      <c r="FTZ9" s="108"/>
      <c r="FUA9" s="108"/>
      <c r="FUB9" s="108"/>
      <c r="FUC9" s="108"/>
      <c r="FUD9" s="108"/>
      <c r="FUE9" s="108"/>
      <c r="FUF9" s="108"/>
      <c r="FUG9" s="108"/>
      <c r="FUH9" s="108"/>
      <c r="FUI9" s="108"/>
      <c r="FUJ9" s="108"/>
      <c r="FUK9" s="108"/>
      <c r="FUL9" s="108"/>
      <c r="FUM9" s="108"/>
      <c r="FUN9" s="108"/>
      <c r="FUO9" s="108"/>
      <c r="FUP9" s="108"/>
      <c r="FUQ9" s="108"/>
      <c r="FUR9" s="108"/>
      <c r="FUS9" s="108"/>
      <c r="FUT9" s="108"/>
      <c r="FUU9" s="108"/>
      <c r="FUV9" s="108"/>
      <c r="FUW9" s="108"/>
      <c r="FUX9" s="108"/>
      <c r="FUY9" s="108"/>
      <c r="FUZ9" s="108"/>
      <c r="FVA9" s="108"/>
      <c r="FVB9" s="108"/>
      <c r="FVC9" s="108"/>
      <c r="FVD9" s="108"/>
      <c r="FVE9" s="108"/>
      <c r="FVF9" s="108"/>
      <c r="FVG9" s="108"/>
      <c r="FVH9" s="108"/>
      <c r="FVI9" s="108"/>
      <c r="FVJ9" s="108"/>
      <c r="FVK9" s="108"/>
      <c r="FVL9" s="108"/>
      <c r="FVM9" s="108"/>
      <c r="FVN9" s="108"/>
      <c r="FVO9" s="108"/>
      <c r="FVP9" s="108"/>
      <c r="FVQ9" s="108"/>
      <c r="FVR9" s="108"/>
      <c r="FVS9" s="108"/>
      <c r="FVT9" s="108"/>
      <c r="FVU9" s="108"/>
      <c r="FVV9" s="108"/>
      <c r="FVW9" s="108"/>
      <c r="FVX9" s="108"/>
      <c r="FVY9" s="108"/>
      <c r="FVZ9" s="108"/>
      <c r="FWA9" s="108"/>
      <c r="FWB9" s="108"/>
      <c r="FWC9" s="108"/>
      <c r="FWD9" s="108"/>
      <c r="FWE9" s="108"/>
      <c r="FWF9" s="108"/>
      <c r="FWG9" s="108"/>
      <c r="FWH9" s="108"/>
      <c r="FWI9" s="108"/>
      <c r="FWJ9" s="108"/>
      <c r="FWK9" s="108"/>
      <c r="FWL9" s="108"/>
      <c r="FWM9" s="108"/>
      <c r="FWN9" s="108"/>
      <c r="FWO9" s="108"/>
      <c r="FWP9" s="108"/>
      <c r="FWQ9" s="108"/>
      <c r="FWR9" s="108"/>
      <c r="FWS9" s="108"/>
      <c r="FWT9" s="108"/>
      <c r="FWU9" s="108"/>
      <c r="FWV9" s="108"/>
      <c r="FWW9" s="108"/>
      <c r="FWX9" s="108"/>
      <c r="FWY9" s="108"/>
      <c r="FWZ9" s="108"/>
      <c r="FXA9" s="108"/>
      <c r="FXB9" s="108"/>
      <c r="FXC9" s="108"/>
      <c r="FXD9" s="108"/>
      <c r="FXE9" s="108"/>
      <c r="FXF9" s="108"/>
      <c r="FXG9" s="108"/>
      <c r="FXH9" s="108"/>
      <c r="FXI9" s="108"/>
      <c r="FXJ9" s="108"/>
      <c r="FXK9" s="108"/>
      <c r="FXL9" s="108"/>
      <c r="FXM9" s="108"/>
      <c r="FXN9" s="108"/>
      <c r="FXO9" s="108"/>
      <c r="FXP9" s="108"/>
      <c r="FXQ9" s="108"/>
      <c r="FXR9" s="108"/>
      <c r="FXS9" s="108"/>
      <c r="FXT9" s="108"/>
      <c r="FXU9" s="108"/>
      <c r="FXV9" s="108"/>
      <c r="FXW9" s="108"/>
      <c r="FXX9" s="108"/>
      <c r="FXY9" s="108"/>
      <c r="FXZ9" s="108"/>
      <c r="FYA9" s="108"/>
      <c r="FYB9" s="108"/>
      <c r="FYC9" s="108"/>
      <c r="FYD9" s="108"/>
      <c r="FYE9" s="108"/>
      <c r="FYF9" s="108"/>
      <c r="FYG9" s="108"/>
      <c r="FYH9" s="108"/>
      <c r="FYI9" s="108"/>
      <c r="FYJ9" s="108"/>
      <c r="FYK9" s="108"/>
      <c r="FYL9" s="108"/>
      <c r="FYM9" s="108"/>
      <c r="FYN9" s="108"/>
      <c r="FYO9" s="108"/>
      <c r="FYP9" s="108"/>
      <c r="FYQ9" s="108"/>
      <c r="FYR9" s="108"/>
      <c r="FYS9" s="108"/>
      <c r="FYT9" s="108"/>
      <c r="FYU9" s="108"/>
      <c r="FYV9" s="108"/>
      <c r="FYW9" s="108"/>
      <c r="FYX9" s="108"/>
      <c r="FYY9" s="108"/>
      <c r="FYZ9" s="108"/>
      <c r="FZA9" s="108"/>
      <c r="FZB9" s="108"/>
      <c r="FZC9" s="108"/>
      <c r="FZD9" s="108"/>
      <c r="FZE9" s="108"/>
      <c r="FZF9" s="108"/>
      <c r="FZG9" s="108"/>
      <c r="FZH9" s="108"/>
      <c r="FZI9" s="108"/>
      <c r="FZJ9" s="108"/>
      <c r="FZK9" s="108"/>
      <c r="FZL9" s="108"/>
      <c r="FZM9" s="108"/>
      <c r="FZN9" s="108"/>
      <c r="FZO9" s="108"/>
      <c r="FZP9" s="108"/>
      <c r="FZQ9" s="108"/>
      <c r="FZR9" s="108"/>
      <c r="FZS9" s="108"/>
      <c r="FZT9" s="108"/>
      <c r="FZU9" s="108"/>
      <c r="FZV9" s="108"/>
      <c r="FZW9" s="108"/>
      <c r="FZX9" s="108"/>
      <c r="FZY9" s="108"/>
      <c r="FZZ9" s="108"/>
      <c r="GAA9" s="108"/>
      <c r="GAB9" s="108"/>
      <c r="GAC9" s="108"/>
      <c r="GAD9" s="108"/>
      <c r="GAE9" s="108"/>
      <c r="GAF9" s="108"/>
      <c r="GAG9" s="108"/>
      <c r="GAH9" s="108"/>
      <c r="GAI9" s="108"/>
      <c r="GAJ9" s="108"/>
      <c r="GAK9" s="108"/>
      <c r="GAL9" s="108"/>
      <c r="GAM9" s="108"/>
      <c r="GAN9" s="108"/>
      <c r="GAO9" s="108"/>
      <c r="GAP9" s="108"/>
      <c r="GAQ9" s="108"/>
      <c r="GAR9" s="108"/>
      <c r="GAS9" s="108"/>
      <c r="GAT9" s="108"/>
      <c r="GAU9" s="108"/>
      <c r="GAV9" s="108"/>
      <c r="GAW9" s="108"/>
      <c r="GAX9" s="108"/>
      <c r="GAY9" s="108"/>
      <c r="GAZ9" s="108"/>
      <c r="GBA9" s="108"/>
      <c r="GBB9" s="108"/>
      <c r="GBC9" s="108"/>
      <c r="GBD9" s="108"/>
      <c r="GBE9" s="108"/>
      <c r="GBF9" s="108"/>
      <c r="GBG9" s="108"/>
      <c r="GBH9" s="108"/>
      <c r="GBI9" s="108"/>
      <c r="GBJ9" s="108"/>
      <c r="GBK9" s="108"/>
      <c r="GBL9" s="108"/>
      <c r="GBM9" s="108"/>
      <c r="GBN9" s="108"/>
      <c r="GBO9" s="108"/>
      <c r="GBP9" s="108"/>
      <c r="GBQ9" s="108"/>
      <c r="GBR9" s="108"/>
      <c r="GBS9" s="108"/>
      <c r="GBT9" s="108"/>
      <c r="GBU9" s="108"/>
      <c r="GBV9" s="108"/>
      <c r="GBW9" s="108"/>
      <c r="GBX9" s="108"/>
      <c r="GBY9" s="108"/>
      <c r="GBZ9" s="108"/>
      <c r="GCA9" s="108"/>
      <c r="GCB9" s="108"/>
      <c r="GCC9" s="108"/>
      <c r="GCD9" s="108"/>
      <c r="GCE9" s="108"/>
      <c r="GCF9" s="108"/>
      <c r="GCG9" s="108"/>
      <c r="GCH9" s="108"/>
      <c r="GCI9" s="108"/>
      <c r="GCJ9" s="108"/>
      <c r="GCK9" s="108"/>
      <c r="GCL9" s="108"/>
      <c r="GCM9" s="108"/>
      <c r="GCN9" s="108"/>
      <c r="GCO9" s="108"/>
      <c r="GCP9" s="108"/>
      <c r="GCQ9" s="108"/>
      <c r="GCR9" s="108"/>
      <c r="GCS9" s="108"/>
      <c r="GCT9" s="108"/>
      <c r="GCU9" s="108"/>
      <c r="GCV9" s="108"/>
      <c r="GCW9" s="108"/>
      <c r="GCX9" s="108"/>
      <c r="GCY9" s="108"/>
      <c r="GCZ9" s="108"/>
      <c r="GDA9" s="108"/>
      <c r="GDB9" s="108"/>
      <c r="GDC9" s="108"/>
      <c r="GDD9" s="108"/>
      <c r="GDE9" s="108"/>
      <c r="GDF9" s="108"/>
      <c r="GDG9" s="108"/>
      <c r="GDH9" s="108"/>
      <c r="GDI9" s="108"/>
      <c r="GDJ9" s="108"/>
      <c r="GDK9" s="108"/>
      <c r="GDL9" s="108"/>
      <c r="GDM9" s="108"/>
      <c r="GDN9" s="108"/>
      <c r="GDO9" s="108"/>
      <c r="GDP9" s="108"/>
      <c r="GDQ9" s="108"/>
      <c r="GDR9" s="108"/>
      <c r="GDS9" s="108"/>
      <c r="GDT9" s="108"/>
      <c r="GDU9" s="108"/>
      <c r="GDV9" s="108"/>
      <c r="GDW9" s="108"/>
      <c r="GDX9" s="108"/>
      <c r="GDY9" s="108"/>
      <c r="GDZ9" s="108"/>
      <c r="GEA9" s="108"/>
      <c r="GEB9" s="108"/>
      <c r="GEC9" s="108"/>
      <c r="GED9" s="108"/>
      <c r="GEE9" s="108"/>
      <c r="GEF9" s="108"/>
      <c r="GEG9" s="108"/>
      <c r="GEH9" s="108"/>
      <c r="GEI9" s="108"/>
      <c r="GEJ9" s="108"/>
      <c r="GEK9" s="108"/>
      <c r="GEL9" s="108"/>
      <c r="GEM9" s="108"/>
      <c r="GEN9" s="108"/>
      <c r="GEO9" s="108"/>
      <c r="GEP9" s="108"/>
      <c r="GEQ9" s="108"/>
      <c r="GER9" s="108"/>
      <c r="GES9" s="108"/>
      <c r="GET9" s="108"/>
      <c r="GEU9" s="108"/>
      <c r="GEV9" s="108"/>
      <c r="GEW9" s="108"/>
      <c r="GEX9" s="108"/>
      <c r="GEY9" s="108"/>
      <c r="GEZ9" s="108"/>
      <c r="GFA9" s="108"/>
      <c r="GFB9" s="108"/>
      <c r="GFC9" s="108"/>
      <c r="GFD9" s="108"/>
      <c r="GFE9" s="108"/>
      <c r="GFF9" s="108"/>
      <c r="GFG9" s="108"/>
      <c r="GFH9" s="108"/>
      <c r="GFI9" s="108"/>
      <c r="GFJ9" s="108"/>
      <c r="GFK9" s="108"/>
      <c r="GFL9" s="108"/>
      <c r="GFM9" s="108"/>
      <c r="GFN9" s="108"/>
      <c r="GFO9" s="108"/>
      <c r="GFP9" s="108"/>
      <c r="GFQ9" s="108"/>
      <c r="GFR9" s="108"/>
      <c r="GFS9" s="108"/>
      <c r="GFT9" s="108"/>
      <c r="GFU9" s="108"/>
      <c r="GFV9" s="108"/>
      <c r="GFW9" s="108"/>
      <c r="GFX9" s="108"/>
      <c r="GFY9" s="108"/>
      <c r="GFZ9" s="108"/>
      <c r="GGA9" s="108"/>
      <c r="GGB9" s="108"/>
      <c r="GGC9" s="108"/>
      <c r="GGD9" s="108"/>
      <c r="GGE9" s="108"/>
      <c r="GGF9" s="108"/>
      <c r="GGG9" s="108"/>
      <c r="GGH9" s="108"/>
      <c r="GGI9" s="108"/>
      <c r="GGJ9" s="108"/>
      <c r="GGK9" s="108"/>
      <c r="GGL9" s="108"/>
      <c r="GGM9" s="108"/>
      <c r="GGN9" s="108"/>
      <c r="GGO9" s="108"/>
      <c r="GGP9" s="108"/>
      <c r="GGQ9" s="108"/>
      <c r="GGR9" s="108"/>
      <c r="GGS9" s="108"/>
      <c r="GGT9" s="108"/>
      <c r="GGU9" s="108"/>
      <c r="GGV9" s="108"/>
      <c r="GGW9" s="108"/>
      <c r="GGX9" s="108"/>
      <c r="GGY9" s="108"/>
      <c r="GGZ9" s="108"/>
      <c r="GHA9" s="108"/>
      <c r="GHB9" s="108"/>
      <c r="GHC9" s="108"/>
      <c r="GHD9" s="108"/>
      <c r="GHE9" s="108"/>
      <c r="GHF9" s="108"/>
      <c r="GHG9" s="108"/>
      <c r="GHH9" s="108"/>
      <c r="GHI9" s="108"/>
      <c r="GHJ9" s="108"/>
      <c r="GHK9" s="108"/>
      <c r="GHL9" s="108"/>
      <c r="GHM9" s="108"/>
      <c r="GHN9" s="108"/>
      <c r="GHO9" s="108"/>
      <c r="GHP9" s="108"/>
      <c r="GHQ9" s="108"/>
      <c r="GHR9" s="108"/>
      <c r="GHS9" s="108"/>
      <c r="GHT9" s="108"/>
      <c r="GHU9" s="108"/>
      <c r="GHV9" s="108"/>
      <c r="GHW9" s="108"/>
      <c r="GHX9" s="108"/>
      <c r="GHY9" s="108"/>
      <c r="GHZ9" s="108"/>
      <c r="GIA9" s="108"/>
      <c r="GIB9" s="108"/>
      <c r="GIC9" s="108"/>
      <c r="GID9" s="108"/>
      <c r="GIE9" s="108"/>
      <c r="GIF9" s="108"/>
      <c r="GIG9" s="108"/>
      <c r="GIH9" s="108"/>
      <c r="GII9" s="108"/>
      <c r="GIJ9" s="108"/>
      <c r="GIK9" s="108"/>
      <c r="GIL9" s="108"/>
      <c r="GIM9" s="108"/>
      <c r="GIN9" s="108"/>
      <c r="GIO9" s="108"/>
      <c r="GIP9" s="108"/>
      <c r="GIQ9" s="108"/>
      <c r="GIR9" s="108"/>
      <c r="GIS9" s="108"/>
      <c r="GIT9" s="108"/>
      <c r="GIU9" s="108"/>
      <c r="GIV9" s="108"/>
      <c r="GIW9" s="108"/>
      <c r="GIX9" s="108"/>
      <c r="GIY9" s="108"/>
      <c r="GIZ9" s="108"/>
      <c r="GJA9" s="108"/>
      <c r="GJB9" s="108"/>
      <c r="GJC9" s="108"/>
      <c r="GJD9" s="108"/>
      <c r="GJE9" s="108"/>
      <c r="GJF9" s="108"/>
      <c r="GJG9" s="108"/>
      <c r="GJH9" s="108"/>
      <c r="GJI9" s="108"/>
      <c r="GJJ9" s="108"/>
      <c r="GJK9" s="108"/>
      <c r="GJL9" s="108"/>
      <c r="GJM9" s="108"/>
      <c r="GJN9" s="108"/>
      <c r="GJO9" s="108"/>
      <c r="GJP9" s="108"/>
      <c r="GJQ9" s="108"/>
      <c r="GJR9" s="108"/>
      <c r="GJS9" s="108"/>
      <c r="GJT9" s="108"/>
      <c r="GJU9" s="108"/>
      <c r="GJV9" s="108"/>
      <c r="GJW9" s="108"/>
      <c r="GJX9" s="108"/>
      <c r="GJY9" s="108"/>
      <c r="GJZ9" s="108"/>
      <c r="GKA9" s="108"/>
      <c r="GKB9" s="108"/>
      <c r="GKC9" s="108"/>
      <c r="GKD9" s="108"/>
      <c r="GKE9" s="108"/>
      <c r="GKF9" s="108"/>
      <c r="GKG9" s="108"/>
      <c r="GKH9" s="108"/>
      <c r="GKI9" s="108"/>
      <c r="GKJ9" s="108"/>
      <c r="GKK9" s="108"/>
      <c r="GKL9" s="108"/>
      <c r="GKM9" s="108"/>
      <c r="GKN9" s="108"/>
      <c r="GKO9" s="108"/>
      <c r="GKP9" s="108"/>
      <c r="GKQ9" s="108"/>
      <c r="GKR9" s="108"/>
      <c r="GKS9" s="108"/>
      <c r="GKT9" s="108"/>
      <c r="GKU9" s="108"/>
      <c r="GKV9" s="108"/>
      <c r="GKW9" s="108"/>
      <c r="GKX9" s="108"/>
      <c r="GKY9" s="108"/>
      <c r="GKZ9" s="108"/>
      <c r="GLA9" s="108"/>
      <c r="GLB9" s="108"/>
      <c r="GLC9" s="108"/>
      <c r="GLD9" s="108"/>
      <c r="GLE9" s="108"/>
      <c r="GLF9" s="108"/>
      <c r="GLG9" s="108"/>
      <c r="GLH9" s="108"/>
      <c r="GLI9" s="108"/>
      <c r="GLJ9" s="108"/>
      <c r="GLK9" s="108"/>
      <c r="GLL9" s="108"/>
      <c r="GLM9" s="108"/>
      <c r="GLN9" s="108"/>
      <c r="GLO9" s="108"/>
      <c r="GLP9" s="108"/>
      <c r="GLQ9" s="108"/>
      <c r="GLR9" s="108"/>
      <c r="GLS9" s="108"/>
      <c r="GLT9" s="108"/>
      <c r="GLU9" s="108"/>
      <c r="GLV9" s="108"/>
      <c r="GLW9" s="108"/>
      <c r="GLX9" s="108"/>
      <c r="GLY9" s="108"/>
      <c r="GLZ9" s="108"/>
      <c r="GMA9" s="108"/>
      <c r="GMB9" s="108"/>
      <c r="GMC9" s="108"/>
      <c r="GMD9" s="108"/>
      <c r="GME9" s="108"/>
      <c r="GMF9" s="108"/>
      <c r="GMG9" s="108"/>
      <c r="GMH9" s="108"/>
      <c r="GMI9" s="108"/>
      <c r="GMJ9" s="108"/>
      <c r="GMK9" s="108"/>
      <c r="GML9" s="108"/>
      <c r="GMM9" s="108"/>
      <c r="GMN9" s="108"/>
      <c r="GMO9" s="108"/>
      <c r="GMP9" s="108"/>
      <c r="GMQ9" s="108"/>
      <c r="GMR9" s="108"/>
      <c r="GMS9" s="108"/>
      <c r="GMT9" s="108"/>
      <c r="GMU9" s="108"/>
      <c r="GMV9" s="108"/>
      <c r="GMW9" s="108"/>
      <c r="GMX9" s="108"/>
      <c r="GMY9" s="108"/>
      <c r="GMZ9" s="108"/>
      <c r="GNA9" s="108"/>
      <c r="GNB9" s="108"/>
      <c r="GNC9" s="108"/>
      <c r="GND9" s="108"/>
      <c r="GNE9" s="108"/>
      <c r="GNF9" s="108"/>
      <c r="GNG9" s="108"/>
      <c r="GNH9" s="108"/>
      <c r="GNI9" s="108"/>
      <c r="GNJ9" s="108"/>
      <c r="GNK9" s="108"/>
      <c r="GNL9" s="108"/>
      <c r="GNM9" s="108"/>
      <c r="GNN9" s="108"/>
      <c r="GNO9" s="108"/>
      <c r="GNP9" s="108"/>
      <c r="GNQ9" s="108"/>
      <c r="GNR9" s="108"/>
      <c r="GNS9" s="108"/>
      <c r="GNT9" s="108"/>
      <c r="GNU9" s="108"/>
      <c r="GNV9" s="108"/>
      <c r="GNW9" s="108"/>
      <c r="GNX9" s="108"/>
      <c r="GNY9" s="108"/>
      <c r="GNZ9" s="108"/>
      <c r="GOA9" s="108"/>
      <c r="GOB9" s="108"/>
      <c r="GOC9" s="108"/>
      <c r="GOD9" s="108"/>
      <c r="GOE9" s="108"/>
      <c r="GOF9" s="108"/>
      <c r="GOG9" s="108"/>
      <c r="GOH9" s="108"/>
      <c r="GOI9" s="108"/>
      <c r="GOJ9" s="108"/>
      <c r="GOK9" s="108"/>
      <c r="GOL9" s="108"/>
      <c r="GOM9" s="108"/>
      <c r="GON9" s="108"/>
      <c r="GOO9" s="108"/>
      <c r="GOP9" s="108"/>
      <c r="GOQ9" s="108"/>
      <c r="GOR9" s="108"/>
      <c r="GOS9" s="108"/>
      <c r="GOT9" s="108"/>
      <c r="GOU9" s="108"/>
      <c r="GOV9" s="108"/>
      <c r="GOW9" s="108"/>
      <c r="GOX9" s="108"/>
      <c r="GOY9" s="108"/>
      <c r="GOZ9" s="108"/>
      <c r="GPA9" s="108"/>
      <c r="GPB9" s="108"/>
      <c r="GPC9" s="108"/>
      <c r="GPD9" s="108"/>
      <c r="GPE9" s="108"/>
      <c r="GPF9" s="108"/>
      <c r="GPG9" s="108"/>
      <c r="GPH9" s="108"/>
      <c r="GPI9" s="108"/>
      <c r="GPJ9" s="108"/>
      <c r="GPK9" s="108"/>
      <c r="GPL9" s="108"/>
      <c r="GPM9" s="108"/>
      <c r="GPN9" s="108"/>
      <c r="GPO9" s="108"/>
      <c r="GPP9" s="108"/>
      <c r="GPQ9" s="108"/>
      <c r="GPR9" s="108"/>
      <c r="GPS9" s="108"/>
      <c r="GPT9" s="108"/>
      <c r="GPU9" s="108"/>
      <c r="GPV9" s="108"/>
      <c r="GPW9" s="108"/>
      <c r="GPX9" s="108"/>
      <c r="GPY9" s="108"/>
      <c r="GPZ9" s="108"/>
      <c r="GQA9" s="108"/>
      <c r="GQB9" s="108"/>
      <c r="GQC9" s="108"/>
      <c r="GQD9" s="108"/>
      <c r="GQE9" s="108"/>
      <c r="GQF9" s="108"/>
      <c r="GQG9" s="108"/>
      <c r="GQH9" s="108"/>
      <c r="GQI9" s="108"/>
      <c r="GQJ9" s="108"/>
      <c r="GQK9" s="108"/>
      <c r="GQL9" s="108"/>
      <c r="GQM9" s="108"/>
      <c r="GQN9" s="108"/>
      <c r="GQO9" s="108"/>
      <c r="GQP9" s="108"/>
      <c r="GQQ9" s="108"/>
      <c r="GQR9" s="108"/>
      <c r="GQS9" s="108"/>
      <c r="GQT9" s="108"/>
      <c r="GQU9" s="108"/>
      <c r="GQV9" s="108"/>
      <c r="GQW9" s="108"/>
      <c r="GQX9" s="108"/>
      <c r="GQY9" s="108"/>
      <c r="GQZ9" s="108"/>
      <c r="GRA9" s="108"/>
      <c r="GRB9" s="108"/>
      <c r="GRC9" s="108"/>
      <c r="GRD9" s="108"/>
      <c r="GRE9" s="108"/>
      <c r="GRF9" s="108"/>
      <c r="GRG9" s="108"/>
      <c r="GRH9" s="108"/>
      <c r="GRI9" s="108"/>
      <c r="GRJ9" s="108"/>
      <c r="GRK9" s="108"/>
      <c r="GRL9" s="108"/>
      <c r="GRM9" s="108"/>
      <c r="GRN9" s="108"/>
      <c r="GRO9" s="108"/>
      <c r="GRP9" s="108"/>
      <c r="GRQ9" s="108"/>
      <c r="GRR9" s="108"/>
      <c r="GRS9" s="108"/>
      <c r="GRT9" s="108"/>
      <c r="GRU9" s="108"/>
      <c r="GRV9" s="108"/>
      <c r="GRW9" s="108"/>
      <c r="GRX9" s="108"/>
      <c r="GRY9" s="108"/>
      <c r="GRZ9" s="108"/>
      <c r="GSA9" s="108"/>
      <c r="GSB9" s="108"/>
      <c r="GSC9" s="108"/>
      <c r="GSD9" s="108"/>
      <c r="GSE9" s="108"/>
      <c r="GSF9" s="108"/>
      <c r="GSG9" s="108"/>
      <c r="GSH9" s="108"/>
      <c r="GSI9" s="108"/>
      <c r="GSJ9" s="108"/>
      <c r="GSK9" s="108"/>
      <c r="GSL9" s="108"/>
      <c r="GSM9" s="108"/>
      <c r="GSN9" s="108"/>
      <c r="GSO9" s="108"/>
      <c r="GSP9" s="108"/>
      <c r="GSQ9" s="108"/>
      <c r="GSR9" s="108"/>
      <c r="GSS9" s="108"/>
      <c r="GST9" s="108"/>
      <c r="GSU9" s="108"/>
      <c r="GSV9" s="108"/>
      <c r="GSW9" s="108"/>
      <c r="GSX9" s="108"/>
      <c r="GSY9" s="108"/>
      <c r="GSZ9" s="108"/>
      <c r="GTA9" s="108"/>
      <c r="GTB9" s="108"/>
      <c r="GTC9" s="108"/>
      <c r="GTD9" s="108"/>
      <c r="GTE9" s="108"/>
      <c r="GTF9" s="108"/>
      <c r="GTG9" s="108"/>
      <c r="GTH9" s="108"/>
      <c r="GTI9" s="108"/>
      <c r="GTJ9" s="108"/>
      <c r="GTK9" s="108"/>
      <c r="GTL9" s="108"/>
      <c r="GTM9" s="108"/>
      <c r="GTN9" s="108"/>
      <c r="GTO9" s="108"/>
      <c r="GTP9" s="108"/>
      <c r="GTQ9" s="108"/>
      <c r="GTR9" s="108"/>
      <c r="GTS9" s="108"/>
      <c r="GTT9" s="108"/>
      <c r="GTU9" s="108"/>
      <c r="GTV9" s="108"/>
      <c r="GTW9" s="108"/>
      <c r="GTX9" s="108"/>
      <c r="GTY9" s="108"/>
      <c r="GTZ9" s="108"/>
      <c r="GUA9" s="108"/>
      <c r="GUB9" s="108"/>
      <c r="GUC9" s="108"/>
      <c r="GUD9" s="108"/>
      <c r="GUE9" s="108"/>
      <c r="GUF9" s="108"/>
      <c r="GUG9" s="108"/>
      <c r="GUH9" s="108"/>
      <c r="GUI9" s="108"/>
      <c r="GUJ9" s="108"/>
      <c r="GUK9" s="108"/>
      <c r="GUL9" s="108"/>
      <c r="GUM9" s="108"/>
      <c r="GUN9" s="108"/>
      <c r="GUO9" s="108"/>
      <c r="GUP9" s="108"/>
      <c r="GUQ9" s="108"/>
      <c r="GUR9" s="108"/>
      <c r="GUS9" s="108"/>
      <c r="GUT9" s="108"/>
      <c r="GUU9" s="108"/>
      <c r="GUV9" s="108"/>
      <c r="GUW9" s="108"/>
      <c r="GUX9" s="108"/>
      <c r="GUY9" s="108"/>
      <c r="GUZ9" s="108"/>
      <c r="GVA9" s="108"/>
      <c r="GVB9" s="108"/>
      <c r="GVC9" s="108"/>
      <c r="GVD9" s="108"/>
      <c r="GVE9" s="108"/>
      <c r="GVF9" s="108"/>
      <c r="GVG9" s="108"/>
      <c r="GVH9" s="108"/>
      <c r="GVI9" s="108"/>
      <c r="GVJ9" s="108"/>
      <c r="GVK9" s="108"/>
      <c r="GVL9" s="108"/>
      <c r="GVM9" s="108"/>
      <c r="GVN9" s="108"/>
      <c r="GVO9" s="108"/>
      <c r="GVP9" s="108"/>
      <c r="GVQ9" s="108"/>
      <c r="GVR9" s="108"/>
      <c r="GVS9" s="108"/>
      <c r="GVT9" s="108"/>
      <c r="GVU9" s="108"/>
      <c r="GVV9" s="108"/>
      <c r="GVW9" s="108"/>
      <c r="GVX9" s="108"/>
      <c r="GVY9" s="108"/>
      <c r="GVZ9" s="108"/>
      <c r="GWA9" s="108"/>
      <c r="GWB9" s="108"/>
      <c r="GWC9" s="108"/>
      <c r="GWD9" s="108"/>
      <c r="GWE9" s="108"/>
      <c r="GWF9" s="108"/>
      <c r="GWG9" s="108"/>
      <c r="GWH9" s="108"/>
      <c r="GWI9" s="108"/>
      <c r="GWJ9" s="108"/>
      <c r="GWK9" s="108"/>
      <c r="GWL9" s="108"/>
      <c r="GWM9" s="108"/>
      <c r="GWN9" s="108"/>
      <c r="GWO9" s="108"/>
      <c r="GWP9" s="108"/>
      <c r="GWQ9" s="108"/>
      <c r="GWR9" s="108"/>
      <c r="GWS9" s="108"/>
      <c r="GWT9" s="108"/>
      <c r="GWU9" s="108"/>
      <c r="GWV9" s="108"/>
      <c r="GWW9" s="108"/>
      <c r="GWX9" s="108"/>
      <c r="GWY9" s="108"/>
      <c r="GWZ9" s="108"/>
      <c r="GXA9" s="108"/>
      <c r="GXB9" s="108"/>
      <c r="GXC9" s="108"/>
      <c r="GXD9" s="108"/>
      <c r="GXE9" s="108"/>
      <c r="GXF9" s="108"/>
      <c r="GXG9" s="108"/>
      <c r="GXH9" s="108"/>
      <c r="GXI9" s="108"/>
      <c r="GXJ9" s="108"/>
      <c r="GXK9" s="108"/>
      <c r="GXL9" s="108"/>
      <c r="GXM9" s="108"/>
      <c r="GXN9" s="108"/>
      <c r="GXO9" s="108"/>
      <c r="GXP9" s="108"/>
      <c r="GXQ9" s="108"/>
      <c r="GXR9" s="108"/>
      <c r="GXS9" s="108"/>
      <c r="GXT9" s="108"/>
      <c r="GXU9" s="108"/>
      <c r="GXV9" s="108"/>
      <c r="GXW9" s="108"/>
      <c r="GXX9" s="108"/>
      <c r="GXY9" s="108"/>
      <c r="GXZ9" s="108"/>
      <c r="GYA9" s="108"/>
      <c r="GYB9" s="108"/>
      <c r="GYC9" s="108"/>
      <c r="GYD9" s="108"/>
      <c r="GYE9" s="108"/>
      <c r="GYF9" s="108"/>
      <c r="GYG9" s="108"/>
      <c r="GYH9" s="108"/>
      <c r="GYI9" s="108"/>
      <c r="GYJ9" s="108"/>
      <c r="GYK9" s="108"/>
      <c r="GYL9" s="108"/>
      <c r="GYM9" s="108"/>
      <c r="GYN9" s="108"/>
      <c r="GYO9" s="108"/>
      <c r="GYP9" s="108"/>
      <c r="GYQ9" s="108"/>
      <c r="GYR9" s="108"/>
      <c r="GYS9" s="108"/>
      <c r="GYT9" s="108"/>
      <c r="GYU9" s="108"/>
      <c r="GYV9" s="108"/>
      <c r="GYW9" s="108"/>
      <c r="GYX9" s="108"/>
      <c r="GYY9" s="108"/>
      <c r="GYZ9" s="108"/>
      <c r="GZA9" s="108"/>
      <c r="GZB9" s="108"/>
      <c r="GZC9" s="108"/>
      <c r="GZD9" s="108"/>
      <c r="GZE9" s="108"/>
      <c r="GZF9" s="108"/>
      <c r="GZG9" s="108"/>
      <c r="GZH9" s="108"/>
      <c r="GZI9" s="108"/>
      <c r="GZJ9" s="108"/>
      <c r="GZK9" s="108"/>
      <c r="GZL9" s="108"/>
      <c r="GZM9" s="108"/>
      <c r="GZN9" s="108"/>
      <c r="GZO9" s="108"/>
      <c r="GZP9" s="108"/>
      <c r="GZQ9" s="108"/>
      <c r="GZR9" s="108"/>
      <c r="GZS9" s="108"/>
      <c r="GZT9" s="108"/>
      <c r="GZU9" s="108"/>
      <c r="GZV9" s="108"/>
      <c r="GZW9" s="108"/>
      <c r="GZX9" s="108"/>
      <c r="GZY9" s="108"/>
      <c r="GZZ9" s="108"/>
      <c r="HAA9" s="108"/>
      <c r="HAB9" s="108"/>
      <c r="HAC9" s="108"/>
      <c r="HAD9" s="108"/>
      <c r="HAE9" s="108"/>
      <c r="HAF9" s="108"/>
      <c r="HAG9" s="108"/>
      <c r="HAH9" s="108"/>
      <c r="HAI9" s="108"/>
      <c r="HAJ9" s="108"/>
      <c r="HAK9" s="108"/>
      <c r="HAL9" s="108"/>
      <c r="HAM9" s="108"/>
      <c r="HAN9" s="108"/>
      <c r="HAO9" s="108"/>
      <c r="HAP9" s="108"/>
      <c r="HAQ9" s="108"/>
      <c r="HAR9" s="108"/>
      <c r="HAS9" s="108"/>
      <c r="HAT9" s="108"/>
      <c r="HAU9" s="108"/>
      <c r="HAV9" s="108"/>
      <c r="HAW9" s="108"/>
      <c r="HAX9" s="108"/>
      <c r="HAY9" s="108"/>
      <c r="HAZ9" s="108"/>
      <c r="HBA9" s="108"/>
      <c r="HBB9" s="108"/>
      <c r="HBC9" s="108"/>
      <c r="HBD9" s="108"/>
      <c r="HBE9" s="108"/>
      <c r="HBF9" s="108"/>
      <c r="HBG9" s="108"/>
      <c r="HBH9" s="108"/>
      <c r="HBI9" s="108"/>
      <c r="HBJ9" s="108"/>
      <c r="HBK9" s="108"/>
      <c r="HBL9" s="108"/>
      <c r="HBM9" s="108"/>
      <c r="HBN9" s="108"/>
      <c r="HBO9" s="108"/>
      <c r="HBP9" s="108"/>
      <c r="HBQ9" s="108"/>
      <c r="HBR9" s="108"/>
      <c r="HBS9" s="108"/>
      <c r="HBT9" s="108"/>
      <c r="HBU9" s="108"/>
      <c r="HBV9" s="108"/>
      <c r="HBW9" s="108"/>
      <c r="HBX9" s="108"/>
      <c r="HBY9" s="108"/>
      <c r="HBZ9" s="108"/>
      <c r="HCA9" s="108"/>
      <c r="HCB9" s="108"/>
      <c r="HCC9" s="108"/>
      <c r="HCD9" s="108"/>
      <c r="HCE9" s="108"/>
      <c r="HCF9" s="108"/>
      <c r="HCG9" s="108"/>
      <c r="HCH9" s="108"/>
      <c r="HCI9" s="108"/>
      <c r="HCJ9" s="108"/>
      <c r="HCK9" s="108"/>
      <c r="HCL9" s="108"/>
      <c r="HCM9" s="108"/>
      <c r="HCN9" s="108"/>
      <c r="HCO9" s="108"/>
      <c r="HCP9" s="108"/>
      <c r="HCQ9" s="108"/>
      <c r="HCR9" s="108"/>
      <c r="HCS9" s="108"/>
      <c r="HCT9" s="108"/>
      <c r="HCU9" s="108"/>
      <c r="HCV9" s="108"/>
      <c r="HCW9" s="108"/>
      <c r="HCX9" s="108"/>
      <c r="HCY9" s="108"/>
      <c r="HCZ9" s="108"/>
      <c r="HDA9" s="108"/>
      <c r="HDB9" s="108"/>
      <c r="HDC9" s="108"/>
      <c r="HDD9" s="108"/>
      <c r="HDE9" s="108"/>
      <c r="HDF9" s="108"/>
      <c r="HDG9" s="108"/>
      <c r="HDH9" s="108"/>
      <c r="HDI9" s="108"/>
      <c r="HDJ9" s="108"/>
      <c r="HDK9" s="108"/>
      <c r="HDL9" s="108"/>
      <c r="HDM9" s="108"/>
      <c r="HDN9" s="108"/>
      <c r="HDO9" s="108"/>
      <c r="HDP9" s="108"/>
      <c r="HDQ9" s="108"/>
      <c r="HDR9" s="108"/>
      <c r="HDS9" s="108"/>
      <c r="HDT9" s="108"/>
      <c r="HDU9" s="108"/>
      <c r="HDV9" s="108"/>
      <c r="HDW9" s="108"/>
      <c r="HDX9" s="108"/>
      <c r="HDY9" s="108"/>
      <c r="HDZ9" s="108"/>
      <c r="HEA9" s="108"/>
      <c r="HEB9" s="108"/>
      <c r="HEC9" s="108"/>
      <c r="HED9" s="108"/>
      <c r="HEE9" s="108"/>
      <c r="HEF9" s="108"/>
      <c r="HEG9" s="108"/>
      <c r="HEH9" s="108"/>
      <c r="HEI9" s="108"/>
      <c r="HEJ9" s="108"/>
      <c r="HEK9" s="108"/>
      <c r="HEL9" s="108"/>
      <c r="HEM9" s="108"/>
      <c r="HEN9" s="108"/>
      <c r="HEO9" s="108"/>
      <c r="HEP9" s="108"/>
      <c r="HEQ9" s="108"/>
      <c r="HER9" s="108"/>
      <c r="HES9" s="108"/>
      <c r="HET9" s="108"/>
      <c r="HEU9" s="108"/>
      <c r="HEV9" s="108"/>
      <c r="HEW9" s="108"/>
      <c r="HEX9" s="108"/>
      <c r="HEY9" s="108"/>
      <c r="HEZ9" s="108"/>
      <c r="HFA9" s="108"/>
      <c r="HFB9" s="108"/>
      <c r="HFC9" s="108"/>
      <c r="HFD9" s="108"/>
      <c r="HFE9" s="108"/>
      <c r="HFF9" s="108"/>
      <c r="HFG9" s="108"/>
      <c r="HFH9" s="108"/>
      <c r="HFI9" s="108"/>
      <c r="HFJ9" s="108"/>
      <c r="HFK9" s="108"/>
      <c r="HFL9" s="108"/>
      <c r="HFM9" s="108"/>
      <c r="HFN9" s="108"/>
      <c r="HFO9" s="108"/>
      <c r="HFP9" s="108"/>
      <c r="HFQ9" s="108"/>
      <c r="HFR9" s="108"/>
      <c r="HFS9" s="108"/>
      <c r="HFT9" s="108"/>
      <c r="HFU9" s="108"/>
      <c r="HFV9" s="108"/>
      <c r="HFW9" s="108"/>
      <c r="HFX9" s="108"/>
      <c r="HFY9" s="108"/>
      <c r="HFZ9" s="108"/>
      <c r="HGA9" s="108"/>
      <c r="HGB9" s="108"/>
      <c r="HGC9" s="108"/>
      <c r="HGD9" s="108"/>
      <c r="HGE9" s="108"/>
      <c r="HGF9" s="108"/>
      <c r="HGG9" s="108"/>
      <c r="HGH9" s="108"/>
      <c r="HGI9" s="108"/>
      <c r="HGJ9" s="108"/>
      <c r="HGK9" s="108"/>
      <c r="HGL9" s="108"/>
      <c r="HGM9" s="108"/>
      <c r="HGN9" s="108"/>
      <c r="HGO9" s="108"/>
      <c r="HGP9" s="108"/>
      <c r="HGQ9" s="108"/>
      <c r="HGR9" s="108"/>
      <c r="HGS9" s="108"/>
      <c r="HGT9" s="108"/>
      <c r="HGU9" s="108"/>
      <c r="HGV9" s="108"/>
      <c r="HGW9" s="108"/>
      <c r="HGX9" s="108"/>
      <c r="HGY9" s="108"/>
      <c r="HGZ9" s="108"/>
      <c r="HHA9" s="108"/>
      <c r="HHB9" s="108"/>
      <c r="HHC9" s="108"/>
      <c r="HHD9" s="108"/>
      <c r="HHE9" s="108"/>
      <c r="HHF9" s="108"/>
      <c r="HHG9" s="108"/>
      <c r="HHH9" s="108"/>
      <c r="HHI9" s="108"/>
      <c r="HHJ9" s="108"/>
      <c r="HHK9" s="108"/>
      <c r="HHL9" s="108"/>
      <c r="HHM9" s="108"/>
      <c r="HHN9" s="108"/>
      <c r="HHO9" s="108"/>
      <c r="HHP9" s="108"/>
      <c r="HHQ9" s="108"/>
      <c r="HHR9" s="108"/>
      <c r="HHS9" s="108"/>
      <c r="HHT9" s="108"/>
      <c r="HHU9" s="108"/>
      <c r="HHV9" s="108"/>
      <c r="HHW9" s="108"/>
      <c r="HHX9" s="108"/>
      <c r="HHY9" s="108"/>
      <c r="HHZ9" s="108"/>
      <c r="HIA9" s="108"/>
      <c r="HIB9" s="108"/>
      <c r="HIC9" s="108"/>
      <c r="HID9" s="108"/>
      <c r="HIE9" s="108"/>
      <c r="HIF9" s="108"/>
      <c r="HIG9" s="108"/>
      <c r="HIH9" s="108"/>
      <c r="HII9" s="108"/>
      <c r="HIJ9" s="108"/>
      <c r="HIK9" s="108"/>
      <c r="HIL9" s="108"/>
      <c r="HIM9" s="108"/>
      <c r="HIN9" s="108"/>
      <c r="HIO9" s="108"/>
      <c r="HIP9" s="108"/>
      <c r="HIQ9" s="108"/>
      <c r="HIR9" s="108"/>
      <c r="HIS9" s="108"/>
      <c r="HIT9" s="108"/>
      <c r="HIU9" s="108"/>
      <c r="HIV9" s="108"/>
      <c r="HIW9" s="108"/>
      <c r="HIX9" s="108"/>
      <c r="HIY9" s="108"/>
      <c r="HIZ9" s="108"/>
      <c r="HJA9" s="108"/>
      <c r="HJB9" s="108"/>
      <c r="HJC9" s="108"/>
      <c r="HJD9" s="108"/>
      <c r="HJE9" s="108"/>
      <c r="HJF9" s="108"/>
      <c r="HJG9" s="108"/>
      <c r="HJH9" s="108"/>
      <c r="HJI9" s="108"/>
      <c r="HJJ9" s="108"/>
      <c r="HJK9" s="108"/>
      <c r="HJL9" s="108"/>
      <c r="HJM9" s="108"/>
      <c r="HJN9" s="108"/>
      <c r="HJO9" s="108"/>
      <c r="HJP9" s="108"/>
      <c r="HJQ9" s="108"/>
      <c r="HJR9" s="108"/>
      <c r="HJS9" s="108"/>
      <c r="HJT9" s="108"/>
      <c r="HJU9" s="108"/>
      <c r="HJV9" s="108"/>
      <c r="HJW9" s="108"/>
      <c r="HJX9" s="108"/>
      <c r="HJY9" s="108"/>
      <c r="HJZ9" s="108"/>
      <c r="HKA9" s="108"/>
      <c r="HKB9" s="108"/>
      <c r="HKC9" s="108"/>
      <c r="HKD9" s="108"/>
      <c r="HKE9" s="108"/>
      <c r="HKF9" s="108"/>
      <c r="HKG9" s="108"/>
      <c r="HKH9" s="108"/>
      <c r="HKI9" s="108"/>
      <c r="HKJ9" s="108"/>
      <c r="HKK9" s="108"/>
      <c r="HKL9" s="108"/>
      <c r="HKM9" s="108"/>
      <c r="HKN9" s="108"/>
      <c r="HKO9" s="108"/>
      <c r="HKP9" s="108"/>
      <c r="HKQ9" s="108"/>
      <c r="HKR9" s="108"/>
      <c r="HKS9" s="108"/>
      <c r="HKT9" s="108"/>
      <c r="HKU9" s="108"/>
      <c r="HKV9" s="108"/>
      <c r="HKW9" s="108"/>
      <c r="HKX9" s="108"/>
      <c r="HKY9" s="108"/>
      <c r="HKZ9" s="108"/>
      <c r="HLA9" s="108"/>
      <c r="HLB9" s="108"/>
      <c r="HLC9" s="108"/>
      <c r="HLD9" s="108"/>
      <c r="HLE9" s="108"/>
      <c r="HLF9" s="108"/>
      <c r="HLG9" s="108"/>
      <c r="HLH9" s="108"/>
      <c r="HLI9" s="108"/>
      <c r="HLJ9" s="108"/>
      <c r="HLK9" s="108"/>
      <c r="HLL9" s="108"/>
      <c r="HLM9" s="108"/>
      <c r="HLN9" s="108"/>
      <c r="HLO9" s="108"/>
      <c r="HLP9" s="108"/>
      <c r="HLQ9" s="108"/>
      <c r="HLR9" s="108"/>
      <c r="HLS9" s="108"/>
      <c r="HLT9" s="108"/>
      <c r="HLU9" s="108"/>
      <c r="HLV9" s="108"/>
      <c r="HLW9" s="108"/>
      <c r="HLX9" s="108"/>
      <c r="HLY9" s="108"/>
      <c r="HLZ9" s="108"/>
      <c r="HMA9" s="108"/>
      <c r="HMB9" s="108"/>
      <c r="HMC9" s="108"/>
      <c r="HMD9" s="108"/>
      <c r="HME9" s="108"/>
      <c r="HMF9" s="108"/>
      <c r="HMG9" s="108"/>
      <c r="HMH9" s="108"/>
      <c r="HMI9" s="108"/>
      <c r="HMJ9" s="108"/>
      <c r="HMK9" s="108"/>
      <c r="HML9" s="108"/>
      <c r="HMM9" s="108"/>
      <c r="HMN9" s="108"/>
      <c r="HMO9" s="108"/>
      <c r="HMP9" s="108"/>
      <c r="HMQ9" s="108"/>
      <c r="HMR9" s="108"/>
      <c r="HMS9" s="108"/>
      <c r="HMT9" s="108"/>
      <c r="HMU9" s="108"/>
      <c r="HMV9" s="108"/>
      <c r="HMW9" s="108"/>
      <c r="HMX9" s="108"/>
      <c r="HMY9" s="108"/>
      <c r="HMZ9" s="108"/>
      <c r="HNA9" s="108"/>
      <c r="HNB9" s="108"/>
      <c r="HNC9" s="108"/>
      <c r="HND9" s="108"/>
      <c r="HNE9" s="108"/>
      <c r="HNF9" s="108"/>
      <c r="HNG9" s="108"/>
      <c r="HNH9" s="108"/>
      <c r="HNI9" s="108"/>
      <c r="HNJ9" s="108"/>
      <c r="HNK9" s="108"/>
      <c r="HNL9" s="108"/>
      <c r="HNM9" s="108"/>
      <c r="HNN9" s="108"/>
      <c r="HNO9" s="108"/>
      <c r="HNP9" s="108"/>
      <c r="HNQ9" s="108"/>
      <c r="HNR9" s="108"/>
      <c r="HNS9" s="108"/>
      <c r="HNT9" s="108"/>
      <c r="HNU9" s="108"/>
      <c r="HNV9" s="108"/>
      <c r="HNW9" s="108"/>
      <c r="HNX9" s="108"/>
      <c r="HNY9" s="108"/>
      <c r="HNZ9" s="108"/>
      <c r="HOA9" s="108"/>
      <c r="HOB9" s="108"/>
      <c r="HOC9" s="108"/>
      <c r="HOD9" s="108"/>
      <c r="HOE9" s="108"/>
      <c r="HOF9" s="108"/>
      <c r="HOG9" s="108"/>
      <c r="HOH9" s="108"/>
      <c r="HOI9" s="108"/>
      <c r="HOJ9" s="108"/>
      <c r="HOK9" s="108"/>
      <c r="HOL9" s="108"/>
      <c r="HOM9" s="108"/>
      <c r="HON9" s="108"/>
      <c r="HOO9" s="108"/>
      <c r="HOP9" s="108"/>
      <c r="HOQ9" s="108"/>
      <c r="HOR9" s="108"/>
      <c r="HOS9" s="108"/>
      <c r="HOT9" s="108"/>
      <c r="HOU9" s="108"/>
      <c r="HOV9" s="108"/>
      <c r="HOW9" s="108"/>
      <c r="HOX9" s="108"/>
      <c r="HOY9" s="108"/>
      <c r="HOZ9" s="108"/>
      <c r="HPA9" s="108"/>
      <c r="HPB9" s="108"/>
      <c r="HPC9" s="108"/>
      <c r="HPD9" s="108"/>
      <c r="HPE9" s="108"/>
      <c r="HPF9" s="108"/>
      <c r="HPG9" s="108"/>
      <c r="HPH9" s="108"/>
      <c r="HPI9" s="108"/>
      <c r="HPJ9" s="108"/>
      <c r="HPK9" s="108"/>
      <c r="HPL9" s="108"/>
      <c r="HPM9" s="108"/>
      <c r="HPN9" s="108"/>
      <c r="HPO9" s="108"/>
      <c r="HPP9" s="108"/>
      <c r="HPQ9" s="108"/>
      <c r="HPR9" s="108"/>
      <c r="HPS9" s="108"/>
      <c r="HPT9" s="108"/>
      <c r="HPU9" s="108"/>
      <c r="HPV9" s="108"/>
      <c r="HPW9" s="108"/>
      <c r="HPX9" s="108"/>
      <c r="HPY9" s="108"/>
      <c r="HPZ9" s="108"/>
      <c r="HQA9" s="108"/>
      <c r="HQB9" s="108"/>
      <c r="HQC9" s="108"/>
      <c r="HQD9" s="108"/>
      <c r="HQE9" s="108"/>
      <c r="HQF9" s="108"/>
      <c r="HQG9" s="108"/>
      <c r="HQH9" s="108"/>
      <c r="HQI9" s="108"/>
      <c r="HQJ9" s="108"/>
      <c r="HQK9" s="108"/>
      <c r="HQL9" s="108"/>
      <c r="HQM9" s="108"/>
      <c r="HQN9" s="108"/>
      <c r="HQO9" s="108"/>
      <c r="HQP9" s="108"/>
      <c r="HQQ9" s="108"/>
      <c r="HQR9" s="108"/>
      <c r="HQS9" s="108"/>
      <c r="HQT9" s="108"/>
      <c r="HQU9" s="108"/>
      <c r="HQV9" s="108"/>
      <c r="HQW9" s="108"/>
      <c r="HQX9" s="108"/>
      <c r="HQY9" s="108"/>
      <c r="HQZ9" s="108"/>
      <c r="HRA9" s="108"/>
      <c r="HRB9" s="108"/>
      <c r="HRC9" s="108"/>
      <c r="HRD9" s="108"/>
      <c r="HRE9" s="108"/>
      <c r="HRF9" s="108"/>
      <c r="HRG9" s="108"/>
      <c r="HRH9" s="108"/>
      <c r="HRI9" s="108"/>
      <c r="HRJ9" s="108"/>
      <c r="HRK9" s="108"/>
      <c r="HRL9" s="108"/>
      <c r="HRM9" s="108"/>
      <c r="HRN9" s="108"/>
      <c r="HRO9" s="108"/>
      <c r="HRP9" s="108"/>
      <c r="HRQ9" s="108"/>
      <c r="HRR9" s="108"/>
      <c r="HRS9" s="108"/>
      <c r="HRT9" s="108"/>
      <c r="HRU9" s="108"/>
      <c r="HRV9" s="108"/>
      <c r="HRW9" s="108"/>
      <c r="HRX9" s="108"/>
      <c r="HRY9" s="108"/>
      <c r="HRZ9" s="108"/>
      <c r="HSA9" s="108"/>
      <c r="HSB9" s="108"/>
      <c r="HSC9" s="108"/>
      <c r="HSD9" s="108"/>
      <c r="HSE9" s="108"/>
      <c r="HSF9" s="108"/>
      <c r="HSG9" s="108"/>
      <c r="HSH9" s="108"/>
      <c r="HSI9" s="108"/>
      <c r="HSJ9" s="108"/>
      <c r="HSK9" s="108"/>
      <c r="HSL9" s="108"/>
      <c r="HSM9" s="108"/>
      <c r="HSN9" s="108"/>
      <c r="HSO9" s="108"/>
      <c r="HSP9" s="108"/>
      <c r="HSQ9" s="108"/>
      <c r="HSR9" s="108"/>
      <c r="HSS9" s="108"/>
      <c r="HST9" s="108"/>
      <c r="HSU9" s="108"/>
      <c r="HSV9" s="108"/>
      <c r="HSW9" s="108"/>
      <c r="HSX9" s="108"/>
      <c r="HSY9" s="108"/>
      <c r="HSZ9" s="108"/>
      <c r="HTA9" s="108"/>
      <c r="HTB9" s="108"/>
      <c r="HTC9" s="108"/>
      <c r="HTD9" s="108"/>
      <c r="HTE9" s="108"/>
      <c r="HTF9" s="108"/>
      <c r="HTG9" s="108"/>
      <c r="HTH9" s="108"/>
      <c r="HTI9" s="108"/>
      <c r="HTJ9" s="108"/>
      <c r="HTK9" s="108"/>
      <c r="HTL9" s="108"/>
      <c r="HTM9" s="108"/>
      <c r="HTN9" s="108"/>
      <c r="HTO9" s="108"/>
      <c r="HTP9" s="108"/>
      <c r="HTQ9" s="108"/>
      <c r="HTR9" s="108"/>
      <c r="HTS9" s="108"/>
      <c r="HTT9" s="108"/>
      <c r="HTU9" s="108"/>
      <c r="HTV9" s="108"/>
      <c r="HTW9" s="108"/>
      <c r="HTX9" s="108"/>
      <c r="HTY9" s="108"/>
      <c r="HTZ9" s="108"/>
      <c r="HUA9" s="108"/>
      <c r="HUB9" s="108"/>
      <c r="HUC9" s="108"/>
      <c r="HUD9" s="108"/>
      <c r="HUE9" s="108"/>
      <c r="HUF9" s="108"/>
      <c r="HUG9" s="108"/>
      <c r="HUH9" s="108"/>
      <c r="HUI9" s="108"/>
      <c r="HUJ9" s="108"/>
      <c r="HUK9" s="108"/>
      <c r="HUL9" s="108"/>
      <c r="HUM9" s="108"/>
      <c r="HUN9" s="108"/>
      <c r="HUO9" s="108"/>
      <c r="HUP9" s="108"/>
      <c r="HUQ9" s="108"/>
      <c r="HUR9" s="108"/>
      <c r="HUS9" s="108"/>
      <c r="HUT9" s="108"/>
      <c r="HUU9" s="108"/>
      <c r="HUV9" s="108"/>
      <c r="HUW9" s="108"/>
      <c r="HUX9" s="108"/>
      <c r="HUY9" s="108"/>
      <c r="HUZ9" s="108"/>
      <c r="HVA9" s="108"/>
      <c r="HVB9" s="108"/>
      <c r="HVC9" s="108"/>
      <c r="HVD9" s="108"/>
      <c r="HVE9" s="108"/>
      <c r="HVF9" s="108"/>
      <c r="HVG9" s="108"/>
      <c r="HVH9" s="108"/>
      <c r="HVI9" s="108"/>
      <c r="HVJ9" s="108"/>
      <c r="HVK9" s="108"/>
      <c r="HVL9" s="108"/>
      <c r="HVM9" s="108"/>
      <c r="HVN9" s="108"/>
      <c r="HVO9" s="108"/>
      <c r="HVP9" s="108"/>
      <c r="HVQ9" s="108"/>
      <c r="HVR9" s="108"/>
      <c r="HVS9" s="108"/>
      <c r="HVT9" s="108"/>
      <c r="HVU9" s="108"/>
      <c r="HVV9" s="108"/>
      <c r="HVW9" s="108"/>
      <c r="HVX9" s="108"/>
      <c r="HVY9" s="108"/>
      <c r="HVZ9" s="108"/>
      <c r="HWA9" s="108"/>
      <c r="HWB9" s="108"/>
      <c r="HWC9" s="108"/>
      <c r="HWD9" s="108"/>
      <c r="HWE9" s="108"/>
      <c r="HWF9" s="108"/>
      <c r="HWG9" s="108"/>
      <c r="HWH9" s="108"/>
      <c r="HWI9" s="108"/>
      <c r="HWJ9" s="108"/>
      <c r="HWK9" s="108"/>
      <c r="HWL9" s="108"/>
      <c r="HWM9" s="108"/>
      <c r="HWN9" s="108"/>
      <c r="HWO9" s="108"/>
      <c r="HWP9" s="108"/>
      <c r="HWQ9" s="108"/>
      <c r="HWR9" s="108"/>
      <c r="HWS9" s="108"/>
      <c r="HWT9" s="108"/>
      <c r="HWU9" s="108"/>
      <c r="HWV9" s="108"/>
      <c r="HWW9" s="108"/>
      <c r="HWX9" s="108"/>
      <c r="HWY9" s="108"/>
      <c r="HWZ9" s="108"/>
      <c r="HXA9" s="108"/>
      <c r="HXB9" s="108"/>
      <c r="HXC9" s="108"/>
      <c r="HXD9" s="108"/>
      <c r="HXE9" s="108"/>
      <c r="HXF9" s="108"/>
      <c r="HXG9" s="108"/>
      <c r="HXH9" s="108"/>
      <c r="HXI9" s="108"/>
      <c r="HXJ9" s="108"/>
      <c r="HXK9" s="108"/>
      <c r="HXL9" s="108"/>
      <c r="HXM9" s="108"/>
      <c r="HXN9" s="108"/>
      <c r="HXO9" s="108"/>
      <c r="HXP9" s="108"/>
      <c r="HXQ9" s="108"/>
      <c r="HXR9" s="108"/>
      <c r="HXS9" s="108"/>
      <c r="HXT9" s="108"/>
      <c r="HXU9" s="108"/>
      <c r="HXV9" s="108"/>
      <c r="HXW9" s="108"/>
      <c r="HXX9" s="108"/>
      <c r="HXY9" s="108"/>
      <c r="HXZ9" s="108"/>
      <c r="HYA9" s="108"/>
      <c r="HYB9" s="108"/>
      <c r="HYC9" s="108"/>
      <c r="HYD9" s="108"/>
      <c r="HYE9" s="108"/>
      <c r="HYF9" s="108"/>
      <c r="HYG9" s="108"/>
      <c r="HYH9" s="108"/>
      <c r="HYI9" s="108"/>
      <c r="HYJ9" s="108"/>
      <c r="HYK9" s="108"/>
      <c r="HYL9" s="108"/>
      <c r="HYM9" s="108"/>
      <c r="HYN9" s="108"/>
      <c r="HYO9" s="108"/>
      <c r="HYP9" s="108"/>
      <c r="HYQ9" s="108"/>
      <c r="HYR9" s="108"/>
      <c r="HYS9" s="108"/>
      <c r="HYT9" s="108"/>
      <c r="HYU9" s="108"/>
      <c r="HYV9" s="108"/>
      <c r="HYW9" s="108"/>
      <c r="HYX9" s="108"/>
      <c r="HYY9" s="108"/>
      <c r="HYZ9" s="108"/>
      <c r="HZA9" s="108"/>
      <c r="HZB9" s="108"/>
      <c r="HZC9" s="108"/>
      <c r="HZD9" s="108"/>
      <c r="HZE9" s="108"/>
      <c r="HZF9" s="108"/>
      <c r="HZG9" s="108"/>
      <c r="HZH9" s="108"/>
      <c r="HZI9" s="108"/>
      <c r="HZJ9" s="108"/>
      <c r="HZK9" s="108"/>
      <c r="HZL9" s="108"/>
      <c r="HZM9" s="108"/>
      <c r="HZN9" s="108"/>
      <c r="HZO9" s="108"/>
      <c r="HZP9" s="108"/>
      <c r="HZQ9" s="108"/>
      <c r="HZR9" s="108"/>
      <c r="HZS9" s="108"/>
      <c r="HZT9" s="108"/>
      <c r="HZU9" s="108"/>
      <c r="HZV9" s="108"/>
      <c r="HZW9" s="108"/>
      <c r="HZX9" s="108"/>
      <c r="HZY9" s="108"/>
      <c r="HZZ9" s="108"/>
      <c r="IAA9" s="108"/>
      <c r="IAB9" s="108"/>
      <c r="IAC9" s="108"/>
      <c r="IAD9" s="108"/>
      <c r="IAE9" s="108"/>
      <c r="IAF9" s="108"/>
      <c r="IAG9" s="108"/>
      <c r="IAH9" s="108"/>
      <c r="IAI9" s="108"/>
      <c r="IAJ9" s="108"/>
      <c r="IAK9" s="108"/>
      <c r="IAL9" s="108"/>
      <c r="IAM9" s="108"/>
      <c r="IAN9" s="108"/>
      <c r="IAO9" s="108"/>
      <c r="IAP9" s="108"/>
      <c r="IAQ9" s="108"/>
      <c r="IAR9" s="108"/>
      <c r="IAS9" s="108"/>
      <c r="IAT9" s="108"/>
      <c r="IAU9" s="108"/>
      <c r="IAV9" s="108"/>
      <c r="IAW9" s="108"/>
      <c r="IAX9" s="108"/>
      <c r="IAY9" s="108"/>
      <c r="IAZ9" s="108"/>
      <c r="IBA9" s="108"/>
      <c r="IBB9" s="108"/>
      <c r="IBC9" s="108"/>
      <c r="IBD9" s="108"/>
      <c r="IBE9" s="108"/>
      <c r="IBF9" s="108"/>
      <c r="IBG9" s="108"/>
      <c r="IBH9" s="108"/>
      <c r="IBI9" s="108"/>
      <c r="IBJ9" s="108"/>
      <c r="IBK9" s="108"/>
      <c r="IBL9" s="108"/>
      <c r="IBM9" s="108"/>
      <c r="IBN9" s="108"/>
      <c r="IBO9" s="108"/>
      <c r="IBP9" s="108"/>
      <c r="IBQ9" s="108"/>
      <c r="IBR9" s="108"/>
      <c r="IBS9" s="108"/>
      <c r="IBT9" s="108"/>
      <c r="IBU9" s="108"/>
      <c r="IBV9" s="108"/>
      <c r="IBW9" s="108"/>
      <c r="IBX9" s="108"/>
      <c r="IBY9" s="108"/>
      <c r="IBZ9" s="108"/>
      <c r="ICA9" s="108"/>
      <c r="ICB9" s="108"/>
      <c r="ICC9" s="108"/>
      <c r="ICD9" s="108"/>
      <c r="ICE9" s="108"/>
      <c r="ICF9" s="108"/>
      <c r="ICG9" s="108"/>
      <c r="ICH9" s="108"/>
      <c r="ICI9" s="108"/>
      <c r="ICJ9" s="108"/>
      <c r="ICK9" s="108"/>
      <c r="ICL9" s="108"/>
      <c r="ICM9" s="108"/>
      <c r="ICN9" s="108"/>
      <c r="ICO9" s="108"/>
      <c r="ICP9" s="108"/>
      <c r="ICQ9" s="108"/>
      <c r="ICR9" s="108"/>
      <c r="ICS9" s="108"/>
      <c r="ICT9" s="108"/>
      <c r="ICU9" s="108"/>
      <c r="ICV9" s="108"/>
      <c r="ICW9" s="108"/>
      <c r="ICX9" s="108"/>
      <c r="ICY9" s="108"/>
      <c r="ICZ9" s="108"/>
      <c r="IDA9" s="108"/>
      <c r="IDB9" s="108"/>
      <c r="IDC9" s="108"/>
      <c r="IDD9" s="108"/>
      <c r="IDE9" s="108"/>
      <c r="IDF9" s="108"/>
      <c r="IDG9" s="108"/>
      <c r="IDH9" s="108"/>
      <c r="IDI9" s="108"/>
      <c r="IDJ9" s="108"/>
      <c r="IDK9" s="108"/>
      <c r="IDL9" s="108"/>
      <c r="IDM9" s="108"/>
      <c r="IDN9" s="108"/>
      <c r="IDO9" s="108"/>
      <c r="IDP9" s="108"/>
      <c r="IDQ9" s="108"/>
      <c r="IDR9" s="108"/>
      <c r="IDS9" s="108"/>
      <c r="IDT9" s="108"/>
      <c r="IDU9" s="108"/>
      <c r="IDV9" s="108"/>
      <c r="IDW9" s="108"/>
      <c r="IDX9" s="108"/>
      <c r="IDY9" s="108"/>
      <c r="IDZ9" s="108"/>
      <c r="IEA9" s="108"/>
      <c r="IEB9" s="108"/>
      <c r="IEC9" s="108"/>
      <c r="IED9" s="108"/>
      <c r="IEE9" s="108"/>
      <c r="IEF9" s="108"/>
      <c r="IEG9" s="108"/>
      <c r="IEH9" s="108"/>
      <c r="IEI9" s="108"/>
      <c r="IEJ9" s="108"/>
      <c r="IEK9" s="108"/>
      <c r="IEL9" s="108"/>
      <c r="IEM9" s="108"/>
      <c r="IEN9" s="108"/>
      <c r="IEO9" s="108"/>
      <c r="IEP9" s="108"/>
      <c r="IEQ9" s="108"/>
      <c r="IER9" s="108"/>
      <c r="IES9" s="108"/>
      <c r="IET9" s="108"/>
      <c r="IEU9" s="108"/>
      <c r="IEV9" s="108"/>
      <c r="IEW9" s="108"/>
      <c r="IEX9" s="108"/>
      <c r="IEY9" s="108"/>
      <c r="IEZ9" s="108"/>
      <c r="IFA9" s="108"/>
      <c r="IFB9" s="108"/>
      <c r="IFC9" s="108"/>
      <c r="IFD9" s="108"/>
      <c r="IFE9" s="108"/>
      <c r="IFF9" s="108"/>
      <c r="IFG9" s="108"/>
      <c r="IFH9" s="108"/>
      <c r="IFI9" s="108"/>
      <c r="IFJ9" s="108"/>
      <c r="IFK9" s="108"/>
      <c r="IFL9" s="108"/>
      <c r="IFM9" s="108"/>
      <c r="IFN9" s="108"/>
      <c r="IFO9" s="108"/>
      <c r="IFP9" s="108"/>
      <c r="IFQ9" s="108"/>
      <c r="IFR9" s="108"/>
      <c r="IFS9" s="108"/>
      <c r="IFT9" s="108"/>
      <c r="IFU9" s="108"/>
      <c r="IFV9" s="108"/>
      <c r="IFW9" s="108"/>
      <c r="IFX9" s="108"/>
      <c r="IFY9" s="108"/>
      <c r="IFZ9" s="108"/>
      <c r="IGA9" s="108"/>
      <c r="IGB9" s="108"/>
      <c r="IGC9" s="108"/>
      <c r="IGD9" s="108"/>
      <c r="IGE9" s="108"/>
      <c r="IGF9" s="108"/>
      <c r="IGG9" s="108"/>
      <c r="IGH9" s="108"/>
      <c r="IGI9" s="108"/>
      <c r="IGJ9" s="108"/>
      <c r="IGK9" s="108"/>
      <c r="IGL9" s="108"/>
      <c r="IGM9" s="108"/>
      <c r="IGN9" s="108"/>
      <c r="IGO9" s="108"/>
      <c r="IGP9" s="108"/>
      <c r="IGQ9" s="108"/>
      <c r="IGR9" s="108"/>
      <c r="IGS9" s="108"/>
      <c r="IGT9" s="108"/>
      <c r="IGU9" s="108"/>
      <c r="IGV9" s="108"/>
      <c r="IGW9" s="108"/>
      <c r="IGX9" s="108"/>
      <c r="IGY9" s="108"/>
      <c r="IGZ9" s="108"/>
      <c r="IHA9" s="108"/>
      <c r="IHB9" s="108"/>
      <c r="IHC9" s="108"/>
      <c r="IHD9" s="108"/>
      <c r="IHE9" s="108"/>
      <c r="IHF9" s="108"/>
      <c r="IHG9" s="108"/>
      <c r="IHH9" s="108"/>
      <c r="IHI9" s="108"/>
      <c r="IHJ9" s="108"/>
      <c r="IHK9" s="108"/>
      <c r="IHL9" s="108"/>
      <c r="IHM9" s="108"/>
      <c r="IHN9" s="108"/>
      <c r="IHO9" s="108"/>
      <c r="IHP9" s="108"/>
      <c r="IHQ9" s="108"/>
      <c r="IHR9" s="108"/>
      <c r="IHS9" s="108"/>
      <c r="IHT9" s="108"/>
      <c r="IHU9" s="108"/>
      <c r="IHV9" s="108"/>
      <c r="IHW9" s="108"/>
      <c r="IHX9" s="108"/>
      <c r="IHY9" s="108"/>
      <c r="IHZ9" s="108"/>
      <c r="IIA9" s="108"/>
      <c r="IIB9" s="108"/>
      <c r="IIC9" s="108"/>
      <c r="IID9" s="108"/>
      <c r="IIE9" s="108"/>
      <c r="IIF9" s="108"/>
      <c r="IIG9" s="108"/>
      <c r="IIH9" s="108"/>
      <c r="III9" s="108"/>
      <c r="IIJ9" s="108"/>
      <c r="IIK9" s="108"/>
      <c r="IIL9" s="108"/>
      <c r="IIM9" s="108"/>
      <c r="IIN9" s="108"/>
      <c r="IIO9" s="108"/>
      <c r="IIP9" s="108"/>
      <c r="IIQ9" s="108"/>
      <c r="IIR9" s="108"/>
      <c r="IIS9" s="108"/>
      <c r="IIT9" s="108"/>
      <c r="IIU9" s="108"/>
      <c r="IIV9" s="108"/>
      <c r="IIW9" s="108"/>
      <c r="IIX9" s="108"/>
      <c r="IIY9" s="108"/>
      <c r="IIZ9" s="108"/>
      <c r="IJA9" s="108"/>
      <c r="IJB9" s="108"/>
      <c r="IJC9" s="108"/>
      <c r="IJD9" s="108"/>
      <c r="IJE9" s="108"/>
      <c r="IJF9" s="108"/>
      <c r="IJG9" s="108"/>
      <c r="IJH9" s="108"/>
      <c r="IJI9" s="108"/>
      <c r="IJJ9" s="108"/>
      <c r="IJK9" s="108"/>
      <c r="IJL9" s="108"/>
      <c r="IJM9" s="108"/>
      <c r="IJN9" s="108"/>
      <c r="IJO9" s="108"/>
      <c r="IJP9" s="108"/>
      <c r="IJQ9" s="108"/>
      <c r="IJR9" s="108"/>
      <c r="IJS9" s="108"/>
      <c r="IJT9" s="108"/>
      <c r="IJU9" s="108"/>
      <c r="IJV9" s="108"/>
      <c r="IJW9" s="108"/>
      <c r="IJX9" s="108"/>
      <c r="IJY9" s="108"/>
      <c r="IJZ9" s="108"/>
      <c r="IKA9" s="108"/>
      <c r="IKB9" s="108"/>
      <c r="IKC9" s="108"/>
      <c r="IKD9" s="108"/>
      <c r="IKE9" s="108"/>
      <c r="IKF9" s="108"/>
      <c r="IKG9" s="108"/>
      <c r="IKH9" s="108"/>
      <c r="IKI9" s="108"/>
      <c r="IKJ9" s="108"/>
      <c r="IKK9" s="108"/>
      <c r="IKL9" s="108"/>
      <c r="IKM9" s="108"/>
      <c r="IKN9" s="108"/>
      <c r="IKO9" s="108"/>
      <c r="IKP9" s="108"/>
      <c r="IKQ9" s="108"/>
      <c r="IKR9" s="108"/>
      <c r="IKS9" s="108"/>
      <c r="IKT9" s="108"/>
      <c r="IKU9" s="108"/>
      <c r="IKV9" s="108"/>
      <c r="IKW9" s="108"/>
      <c r="IKX9" s="108"/>
      <c r="IKY9" s="108"/>
      <c r="IKZ9" s="108"/>
      <c r="ILA9" s="108"/>
      <c r="ILB9" s="108"/>
      <c r="ILC9" s="108"/>
      <c r="ILD9" s="108"/>
      <c r="ILE9" s="108"/>
      <c r="ILF9" s="108"/>
      <c r="ILG9" s="108"/>
      <c r="ILH9" s="108"/>
      <c r="ILI9" s="108"/>
      <c r="ILJ9" s="108"/>
      <c r="ILK9" s="108"/>
      <c r="ILL9" s="108"/>
      <c r="ILM9" s="108"/>
      <c r="ILN9" s="108"/>
      <c r="ILO9" s="108"/>
      <c r="ILP9" s="108"/>
      <c r="ILQ9" s="108"/>
      <c r="ILR9" s="108"/>
      <c r="ILS9" s="108"/>
      <c r="ILT9" s="108"/>
      <c r="ILU9" s="108"/>
      <c r="ILV9" s="108"/>
      <c r="ILW9" s="108"/>
      <c r="ILX9" s="108"/>
      <c r="ILY9" s="108"/>
      <c r="ILZ9" s="108"/>
      <c r="IMA9" s="108"/>
      <c r="IMB9" s="108"/>
      <c r="IMC9" s="108"/>
      <c r="IMD9" s="108"/>
      <c r="IME9" s="108"/>
      <c r="IMF9" s="108"/>
      <c r="IMG9" s="108"/>
      <c r="IMH9" s="108"/>
      <c r="IMI9" s="108"/>
      <c r="IMJ9" s="108"/>
      <c r="IMK9" s="108"/>
      <c r="IML9" s="108"/>
      <c r="IMM9" s="108"/>
      <c r="IMN9" s="108"/>
      <c r="IMO9" s="108"/>
      <c r="IMP9" s="108"/>
      <c r="IMQ9" s="108"/>
      <c r="IMR9" s="108"/>
      <c r="IMS9" s="108"/>
      <c r="IMT9" s="108"/>
      <c r="IMU9" s="108"/>
      <c r="IMV9" s="108"/>
      <c r="IMW9" s="108"/>
      <c r="IMX9" s="108"/>
      <c r="IMY9" s="108"/>
      <c r="IMZ9" s="108"/>
      <c r="INA9" s="108"/>
      <c r="INB9" s="108"/>
      <c r="INC9" s="108"/>
      <c r="IND9" s="108"/>
      <c r="INE9" s="108"/>
      <c r="INF9" s="108"/>
      <c r="ING9" s="108"/>
      <c r="INH9" s="108"/>
      <c r="INI9" s="108"/>
      <c r="INJ9" s="108"/>
      <c r="INK9" s="108"/>
      <c r="INL9" s="108"/>
      <c r="INM9" s="108"/>
      <c r="INN9" s="108"/>
      <c r="INO9" s="108"/>
      <c r="INP9" s="108"/>
      <c r="INQ9" s="108"/>
      <c r="INR9" s="108"/>
      <c r="INS9" s="108"/>
      <c r="INT9" s="108"/>
      <c r="INU9" s="108"/>
      <c r="INV9" s="108"/>
      <c r="INW9" s="108"/>
      <c r="INX9" s="108"/>
      <c r="INY9" s="108"/>
      <c r="INZ9" s="108"/>
      <c r="IOA9" s="108"/>
      <c r="IOB9" s="108"/>
      <c r="IOC9" s="108"/>
      <c r="IOD9" s="108"/>
      <c r="IOE9" s="108"/>
      <c r="IOF9" s="108"/>
      <c r="IOG9" s="108"/>
      <c r="IOH9" s="108"/>
      <c r="IOI9" s="108"/>
      <c r="IOJ9" s="108"/>
      <c r="IOK9" s="108"/>
      <c r="IOL9" s="108"/>
      <c r="IOM9" s="108"/>
      <c r="ION9" s="108"/>
      <c r="IOO9" s="108"/>
      <c r="IOP9" s="108"/>
      <c r="IOQ9" s="108"/>
      <c r="IOR9" s="108"/>
      <c r="IOS9" s="108"/>
      <c r="IOT9" s="108"/>
      <c r="IOU9" s="108"/>
      <c r="IOV9" s="108"/>
      <c r="IOW9" s="108"/>
      <c r="IOX9" s="108"/>
      <c r="IOY9" s="108"/>
      <c r="IOZ9" s="108"/>
      <c r="IPA9" s="108"/>
      <c r="IPB9" s="108"/>
      <c r="IPC9" s="108"/>
      <c r="IPD9" s="108"/>
      <c r="IPE9" s="108"/>
      <c r="IPF9" s="108"/>
      <c r="IPG9" s="108"/>
      <c r="IPH9" s="108"/>
      <c r="IPI9" s="108"/>
      <c r="IPJ9" s="108"/>
      <c r="IPK9" s="108"/>
      <c r="IPL9" s="108"/>
      <c r="IPM9" s="108"/>
      <c r="IPN9" s="108"/>
      <c r="IPO9" s="108"/>
      <c r="IPP9" s="108"/>
      <c r="IPQ9" s="108"/>
      <c r="IPR9" s="108"/>
      <c r="IPS9" s="108"/>
      <c r="IPT9" s="108"/>
      <c r="IPU9" s="108"/>
      <c r="IPV9" s="108"/>
      <c r="IPW9" s="108"/>
      <c r="IPX9" s="108"/>
      <c r="IPY9" s="108"/>
      <c r="IPZ9" s="108"/>
      <c r="IQA9" s="108"/>
      <c r="IQB9" s="108"/>
      <c r="IQC9" s="108"/>
      <c r="IQD9" s="108"/>
      <c r="IQE9" s="108"/>
      <c r="IQF9" s="108"/>
      <c r="IQG9" s="108"/>
      <c r="IQH9" s="108"/>
      <c r="IQI9" s="108"/>
      <c r="IQJ9" s="108"/>
      <c r="IQK9" s="108"/>
      <c r="IQL9" s="108"/>
      <c r="IQM9" s="108"/>
      <c r="IQN9" s="108"/>
      <c r="IQO9" s="108"/>
      <c r="IQP9" s="108"/>
      <c r="IQQ9" s="108"/>
      <c r="IQR9" s="108"/>
      <c r="IQS9" s="108"/>
      <c r="IQT9" s="108"/>
      <c r="IQU9" s="108"/>
      <c r="IQV9" s="108"/>
      <c r="IQW9" s="108"/>
      <c r="IQX9" s="108"/>
      <c r="IQY9" s="108"/>
      <c r="IQZ9" s="108"/>
      <c r="IRA9" s="108"/>
      <c r="IRB9" s="108"/>
      <c r="IRC9" s="108"/>
      <c r="IRD9" s="108"/>
      <c r="IRE9" s="108"/>
      <c r="IRF9" s="108"/>
      <c r="IRG9" s="108"/>
      <c r="IRH9" s="108"/>
      <c r="IRI9" s="108"/>
      <c r="IRJ9" s="108"/>
      <c r="IRK9" s="108"/>
      <c r="IRL9" s="108"/>
      <c r="IRM9" s="108"/>
      <c r="IRN9" s="108"/>
      <c r="IRO9" s="108"/>
      <c r="IRP9" s="108"/>
      <c r="IRQ9" s="108"/>
      <c r="IRR9" s="108"/>
      <c r="IRS9" s="108"/>
      <c r="IRT9" s="108"/>
      <c r="IRU9" s="108"/>
      <c r="IRV9" s="108"/>
      <c r="IRW9" s="108"/>
      <c r="IRX9" s="108"/>
      <c r="IRY9" s="108"/>
      <c r="IRZ9" s="108"/>
      <c r="ISA9" s="108"/>
      <c r="ISB9" s="108"/>
      <c r="ISC9" s="108"/>
      <c r="ISD9" s="108"/>
      <c r="ISE9" s="108"/>
      <c r="ISF9" s="108"/>
      <c r="ISG9" s="108"/>
      <c r="ISH9" s="108"/>
      <c r="ISI9" s="108"/>
      <c r="ISJ9" s="108"/>
      <c r="ISK9" s="108"/>
      <c r="ISL9" s="108"/>
      <c r="ISM9" s="108"/>
      <c r="ISN9" s="108"/>
      <c r="ISO9" s="108"/>
      <c r="ISP9" s="108"/>
      <c r="ISQ9" s="108"/>
      <c r="ISR9" s="108"/>
      <c r="ISS9" s="108"/>
      <c r="IST9" s="108"/>
      <c r="ISU9" s="108"/>
      <c r="ISV9" s="108"/>
      <c r="ISW9" s="108"/>
      <c r="ISX9" s="108"/>
      <c r="ISY9" s="108"/>
      <c r="ISZ9" s="108"/>
      <c r="ITA9" s="108"/>
      <c r="ITB9" s="108"/>
      <c r="ITC9" s="108"/>
      <c r="ITD9" s="108"/>
      <c r="ITE9" s="108"/>
      <c r="ITF9" s="108"/>
      <c r="ITG9" s="108"/>
      <c r="ITH9" s="108"/>
      <c r="ITI9" s="108"/>
      <c r="ITJ9" s="108"/>
      <c r="ITK9" s="108"/>
      <c r="ITL9" s="108"/>
      <c r="ITM9" s="108"/>
      <c r="ITN9" s="108"/>
      <c r="ITO9" s="108"/>
      <c r="ITP9" s="108"/>
      <c r="ITQ9" s="108"/>
      <c r="ITR9" s="108"/>
      <c r="ITS9" s="108"/>
      <c r="ITT9" s="108"/>
      <c r="ITU9" s="108"/>
      <c r="ITV9" s="108"/>
      <c r="ITW9" s="108"/>
      <c r="ITX9" s="108"/>
      <c r="ITY9" s="108"/>
      <c r="ITZ9" s="108"/>
      <c r="IUA9" s="108"/>
      <c r="IUB9" s="108"/>
      <c r="IUC9" s="108"/>
      <c r="IUD9" s="108"/>
      <c r="IUE9" s="108"/>
      <c r="IUF9" s="108"/>
      <c r="IUG9" s="108"/>
      <c r="IUH9" s="108"/>
      <c r="IUI9" s="108"/>
      <c r="IUJ9" s="108"/>
      <c r="IUK9" s="108"/>
      <c r="IUL9" s="108"/>
      <c r="IUM9" s="108"/>
      <c r="IUN9" s="108"/>
      <c r="IUO9" s="108"/>
      <c r="IUP9" s="108"/>
      <c r="IUQ9" s="108"/>
      <c r="IUR9" s="108"/>
      <c r="IUS9" s="108"/>
      <c r="IUT9" s="108"/>
      <c r="IUU9" s="108"/>
      <c r="IUV9" s="108"/>
      <c r="IUW9" s="108"/>
      <c r="IUX9" s="108"/>
      <c r="IUY9" s="108"/>
      <c r="IUZ9" s="108"/>
      <c r="IVA9" s="108"/>
      <c r="IVB9" s="108"/>
      <c r="IVC9" s="108"/>
      <c r="IVD9" s="108"/>
      <c r="IVE9" s="108"/>
      <c r="IVF9" s="108"/>
      <c r="IVG9" s="108"/>
      <c r="IVH9" s="108"/>
      <c r="IVI9" s="108"/>
      <c r="IVJ9" s="108"/>
      <c r="IVK9" s="108"/>
      <c r="IVL9" s="108"/>
      <c r="IVM9" s="108"/>
      <c r="IVN9" s="108"/>
      <c r="IVO9" s="108"/>
      <c r="IVP9" s="108"/>
      <c r="IVQ9" s="108"/>
      <c r="IVR9" s="108"/>
      <c r="IVS9" s="108"/>
      <c r="IVT9" s="108"/>
      <c r="IVU9" s="108"/>
      <c r="IVV9" s="108"/>
      <c r="IVW9" s="108"/>
      <c r="IVX9" s="108"/>
      <c r="IVY9" s="108"/>
      <c r="IVZ9" s="108"/>
      <c r="IWA9" s="108"/>
      <c r="IWB9" s="108"/>
      <c r="IWC9" s="108"/>
      <c r="IWD9" s="108"/>
      <c r="IWE9" s="108"/>
      <c r="IWF9" s="108"/>
      <c r="IWG9" s="108"/>
      <c r="IWH9" s="108"/>
      <c r="IWI9" s="108"/>
      <c r="IWJ9" s="108"/>
      <c r="IWK9" s="108"/>
      <c r="IWL9" s="108"/>
      <c r="IWM9" s="108"/>
      <c r="IWN9" s="108"/>
      <c r="IWO9" s="108"/>
      <c r="IWP9" s="108"/>
      <c r="IWQ9" s="108"/>
      <c r="IWR9" s="108"/>
      <c r="IWS9" s="108"/>
      <c r="IWT9" s="108"/>
      <c r="IWU9" s="108"/>
      <c r="IWV9" s="108"/>
      <c r="IWW9" s="108"/>
      <c r="IWX9" s="108"/>
      <c r="IWY9" s="108"/>
      <c r="IWZ9" s="108"/>
      <c r="IXA9" s="108"/>
      <c r="IXB9" s="108"/>
      <c r="IXC9" s="108"/>
      <c r="IXD9" s="108"/>
      <c r="IXE9" s="108"/>
      <c r="IXF9" s="108"/>
      <c r="IXG9" s="108"/>
      <c r="IXH9" s="108"/>
      <c r="IXI9" s="108"/>
      <c r="IXJ9" s="108"/>
      <c r="IXK9" s="108"/>
      <c r="IXL9" s="108"/>
      <c r="IXM9" s="108"/>
      <c r="IXN9" s="108"/>
      <c r="IXO9" s="108"/>
      <c r="IXP9" s="108"/>
      <c r="IXQ9" s="108"/>
      <c r="IXR9" s="108"/>
      <c r="IXS9" s="108"/>
      <c r="IXT9" s="108"/>
      <c r="IXU9" s="108"/>
      <c r="IXV9" s="108"/>
      <c r="IXW9" s="108"/>
      <c r="IXX9" s="108"/>
      <c r="IXY9" s="108"/>
      <c r="IXZ9" s="108"/>
      <c r="IYA9" s="108"/>
      <c r="IYB9" s="108"/>
      <c r="IYC9" s="108"/>
      <c r="IYD9" s="108"/>
      <c r="IYE9" s="108"/>
      <c r="IYF9" s="108"/>
      <c r="IYG9" s="108"/>
      <c r="IYH9" s="108"/>
      <c r="IYI9" s="108"/>
      <c r="IYJ9" s="108"/>
      <c r="IYK9" s="108"/>
      <c r="IYL9" s="108"/>
      <c r="IYM9" s="108"/>
      <c r="IYN9" s="108"/>
      <c r="IYO9" s="108"/>
      <c r="IYP9" s="108"/>
      <c r="IYQ9" s="108"/>
      <c r="IYR9" s="108"/>
      <c r="IYS9" s="108"/>
      <c r="IYT9" s="108"/>
      <c r="IYU9" s="108"/>
      <c r="IYV9" s="108"/>
      <c r="IYW9" s="108"/>
      <c r="IYX9" s="108"/>
      <c r="IYY9" s="108"/>
      <c r="IYZ9" s="108"/>
      <c r="IZA9" s="108"/>
      <c r="IZB9" s="108"/>
      <c r="IZC9" s="108"/>
      <c r="IZD9" s="108"/>
      <c r="IZE9" s="108"/>
      <c r="IZF9" s="108"/>
      <c r="IZG9" s="108"/>
      <c r="IZH9" s="108"/>
      <c r="IZI9" s="108"/>
      <c r="IZJ9" s="108"/>
      <c r="IZK9" s="108"/>
      <c r="IZL9" s="108"/>
      <c r="IZM9" s="108"/>
      <c r="IZN9" s="108"/>
      <c r="IZO9" s="108"/>
      <c r="IZP9" s="108"/>
      <c r="IZQ9" s="108"/>
      <c r="IZR9" s="108"/>
      <c r="IZS9" s="108"/>
      <c r="IZT9" s="108"/>
      <c r="IZU9" s="108"/>
      <c r="IZV9" s="108"/>
      <c r="IZW9" s="108"/>
      <c r="IZX9" s="108"/>
      <c r="IZY9" s="108"/>
      <c r="IZZ9" s="108"/>
      <c r="JAA9" s="108"/>
      <c r="JAB9" s="108"/>
      <c r="JAC9" s="108"/>
      <c r="JAD9" s="108"/>
      <c r="JAE9" s="108"/>
      <c r="JAF9" s="108"/>
      <c r="JAG9" s="108"/>
      <c r="JAH9" s="108"/>
      <c r="JAI9" s="108"/>
      <c r="JAJ9" s="108"/>
      <c r="JAK9" s="108"/>
      <c r="JAL9" s="108"/>
      <c r="JAM9" s="108"/>
      <c r="JAN9" s="108"/>
      <c r="JAO9" s="108"/>
      <c r="JAP9" s="108"/>
      <c r="JAQ9" s="108"/>
      <c r="JAR9" s="108"/>
      <c r="JAS9" s="108"/>
      <c r="JAT9" s="108"/>
      <c r="JAU9" s="108"/>
      <c r="JAV9" s="108"/>
      <c r="JAW9" s="108"/>
      <c r="JAX9" s="108"/>
      <c r="JAY9" s="108"/>
      <c r="JAZ9" s="108"/>
      <c r="JBA9" s="108"/>
      <c r="JBB9" s="108"/>
      <c r="JBC9" s="108"/>
      <c r="JBD9" s="108"/>
      <c r="JBE9" s="108"/>
      <c r="JBF9" s="108"/>
      <c r="JBG9" s="108"/>
      <c r="JBH9" s="108"/>
      <c r="JBI9" s="108"/>
      <c r="JBJ9" s="108"/>
      <c r="JBK9" s="108"/>
      <c r="JBL9" s="108"/>
      <c r="JBM9" s="108"/>
      <c r="JBN9" s="108"/>
      <c r="JBO9" s="108"/>
      <c r="JBP9" s="108"/>
      <c r="JBQ9" s="108"/>
      <c r="JBR9" s="108"/>
      <c r="JBS9" s="108"/>
      <c r="JBT9" s="108"/>
      <c r="JBU9" s="108"/>
      <c r="JBV9" s="108"/>
      <c r="JBW9" s="108"/>
      <c r="JBX9" s="108"/>
      <c r="JBY9" s="108"/>
      <c r="JBZ9" s="108"/>
      <c r="JCA9" s="108"/>
      <c r="JCB9" s="108"/>
      <c r="JCC9" s="108"/>
      <c r="JCD9" s="108"/>
      <c r="JCE9" s="108"/>
      <c r="JCF9" s="108"/>
      <c r="JCG9" s="108"/>
      <c r="JCH9" s="108"/>
      <c r="JCI9" s="108"/>
      <c r="JCJ9" s="108"/>
      <c r="JCK9" s="108"/>
      <c r="JCL9" s="108"/>
      <c r="JCM9" s="108"/>
      <c r="JCN9" s="108"/>
      <c r="JCO9" s="108"/>
      <c r="JCP9" s="108"/>
      <c r="JCQ9" s="108"/>
      <c r="JCR9" s="108"/>
      <c r="JCS9" s="108"/>
      <c r="JCT9" s="108"/>
      <c r="JCU9" s="108"/>
      <c r="JCV9" s="108"/>
      <c r="JCW9" s="108"/>
      <c r="JCX9" s="108"/>
      <c r="JCY9" s="108"/>
      <c r="JCZ9" s="108"/>
      <c r="JDA9" s="108"/>
      <c r="JDB9" s="108"/>
      <c r="JDC9" s="108"/>
      <c r="JDD9" s="108"/>
      <c r="JDE9" s="108"/>
      <c r="JDF9" s="108"/>
      <c r="JDG9" s="108"/>
      <c r="JDH9" s="108"/>
      <c r="JDI9" s="108"/>
      <c r="JDJ9" s="108"/>
      <c r="JDK9" s="108"/>
      <c r="JDL9" s="108"/>
      <c r="JDM9" s="108"/>
      <c r="JDN9" s="108"/>
      <c r="JDO9" s="108"/>
      <c r="JDP9" s="108"/>
      <c r="JDQ9" s="108"/>
      <c r="JDR9" s="108"/>
      <c r="JDS9" s="108"/>
      <c r="JDT9" s="108"/>
      <c r="JDU9" s="108"/>
      <c r="JDV9" s="108"/>
      <c r="JDW9" s="108"/>
      <c r="JDX9" s="108"/>
      <c r="JDY9" s="108"/>
      <c r="JDZ9" s="108"/>
      <c r="JEA9" s="108"/>
      <c r="JEB9" s="108"/>
      <c r="JEC9" s="108"/>
      <c r="JED9" s="108"/>
      <c r="JEE9" s="108"/>
      <c r="JEF9" s="108"/>
      <c r="JEG9" s="108"/>
      <c r="JEH9" s="108"/>
      <c r="JEI9" s="108"/>
      <c r="JEJ9" s="108"/>
      <c r="JEK9" s="108"/>
      <c r="JEL9" s="108"/>
      <c r="JEM9" s="108"/>
      <c r="JEN9" s="108"/>
      <c r="JEO9" s="108"/>
      <c r="JEP9" s="108"/>
      <c r="JEQ9" s="108"/>
      <c r="JER9" s="108"/>
      <c r="JES9" s="108"/>
      <c r="JET9" s="108"/>
      <c r="JEU9" s="108"/>
      <c r="JEV9" s="108"/>
      <c r="JEW9" s="108"/>
      <c r="JEX9" s="108"/>
      <c r="JEY9" s="108"/>
      <c r="JEZ9" s="108"/>
      <c r="JFA9" s="108"/>
      <c r="JFB9" s="108"/>
      <c r="JFC9" s="108"/>
      <c r="JFD9" s="108"/>
      <c r="JFE9" s="108"/>
      <c r="JFF9" s="108"/>
      <c r="JFG9" s="108"/>
      <c r="JFH9" s="108"/>
      <c r="JFI9" s="108"/>
      <c r="JFJ9" s="108"/>
      <c r="JFK9" s="108"/>
      <c r="JFL9" s="108"/>
      <c r="JFM9" s="108"/>
      <c r="JFN9" s="108"/>
      <c r="JFO9" s="108"/>
      <c r="JFP9" s="108"/>
      <c r="JFQ9" s="108"/>
      <c r="JFR9" s="108"/>
      <c r="JFS9" s="108"/>
      <c r="JFT9" s="108"/>
      <c r="JFU9" s="108"/>
      <c r="JFV9" s="108"/>
      <c r="JFW9" s="108"/>
      <c r="JFX9" s="108"/>
      <c r="JFY9" s="108"/>
      <c r="JFZ9" s="108"/>
      <c r="JGA9" s="108"/>
      <c r="JGB9" s="108"/>
      <c r="JGC9" s="108"/>
      <c r="JGD9" s="108"/>
      <c r="JGE9" s="108"/>
      <c r="JGF9" s="108"/>
      <c r="JGG9" s="108"/>
      <c r="JGH9" s="108"/>
      <c r="JGI9" s="108"/>
      <c r="JGJ9" s="108"/>
      <c r="JGK9" s="108"/>
      <c r="JGL9" s="108"/>
      <c r="JGM9" s="108"/>
      <c r="JGN9" s="108"/>
      <c r="JGO9" s="108"/>
      <c r="JGP9" s="108"/>
      <c r="JGQ9" s="108"/>
      <c r="JGR9" s="108"/>
      <c r="JGS9" s="108"/>
      <c r="JGT9" s="108"/>
      <c r="JGU9" s="108"/>
      <c r="JGV9" s="108"/>
      <c r="JGW9" s="108"/>
      <c r="JGX9" s="108"/>
      <c r="JGY9" s="108"/>
      <c r="JGZ9" s="108"/>
      <c r="JHA9" s="108"/>
      <c r="JHB9" s="108"/>
      <c r="JHC9" s="108"/>
      <c r="JHD9" s="108"/>
      <c r="JHE9" s="108"/>
      <c r="JHF9" s="108"/>
      <c r="JHG9" s="108"/>
      <c r="JHH9" s="108"/>
      <c r="JHI9" s="108"/>
      <c r="JHJ9" s="108"/>
      <c r="JHK9" s="108"/>
      <c r="JHL9" s="108"/>
      <c r="JHM9" s="108"/>
      <c r="JHN9" s="108"/>
      <c r="JHO9" s="108"/>
      <c r="JHP9" s="108"/>
      <c r="JHQ9" s="108"/>
      <c r="JHR9" s="108"/>
      <c r="JHS9" s="108"/>
      <c r="JHT9" s="108"/>
      <c r="JHU9" s="108"/>
      <c r="JHV9" s="108"/>
      <c r="JHW9" s="108"/>
      <c r="JHX9" s="108"/>
      <c r="JHY9" s="108"/>
      <c r="JHZ9" s="108"/>
      <c r="JIA9" s="108"/>
      <c r="JIB9" s="108"/>
      <c r="JIC9" s="108"/>
      <c r="JID9" s="108"/>
      <c r="JIE9" s="108"/>
      <c r="JIF9" s="108"/>
      <c r="JIG9" s="108"/>
      <c r="JIH9" s="108"/>
      <c r="JII9" s="108"/>
      <c r="JIJ9" s="108"/>
      <c r="JIK9" s="108"/>
      <c r="JIL9" s="108"/>
      <c r="JIM9" s="108"/>
      <c r="JIN9" s="108"/>
      <c r="JIO9" s="108"/>
      <c r="JIP9" s="108"/>
      <c r="JIQ9" s="108"/>
      <c r="JIR9" s="108"/>
      <c r="JIS9" s="108"/>
      <c r="JIT9" s="108"/>
      <c r="JIU9" s="108"/>
      <c r="JIV9" s="108"/>
      <c r="JIW9" s="108"/>
      <c r="JIX9" s="108"/>
      <c r="JIY9" s="108"/>
      <c r="JIZ9" s="108"/>
      <c r="JJA9" s="108"/>
      <c r="JJB9" s="108"/>
      <c r="JJC9" s="108"/>
      <c r="JJD9" s="108"/>
      <c r="JJE9" s="108"/>
      <c r="JJF9" s="108"/>
      <c r="JJG9" s="108"/>
      <c r="JJH9" s="108"/>
      <c r="JJI9" s="108"/>
      <c r="JJJ9" s="108"/>
      <c r="JJK9" s="108"/>
      <c r="JJL9" s="108"/>
      <c r="JJM9" s="108"/>
      <c r="JJN9" s="108"/>
      <c r="JJO9" s="108"/>
      <c r="JJP9" s="108"/>
      <c r="JJQ9" s="108"/>
      <c r="JJR9" s="108"/>
      <c r="JJS9" s="108"/>
      <c r="JJT9" s="108"/>
      <c r="JJU9" s="108"/>
      <c r="JJV9" s="108"/>
      <c r="JJW9" s="108"/>
      <c r="JJX9" s="108"/>
      <c r="JJY9" s="108"/>
      <c r="JJZ9" s="108"/>
      <c r="JKA9" s="108"/>
      <c r="JKB9" s="108"/>
      <c r="JKC9" s="108"/>
      <c r="JKD9" s="108"/>
      <c r="JKE9" s="108"/>
      <c r="JKF9" s="108"/>
      <c r="JKG9" s="108"/>
      <c r="JKH9" s="108"/>
      <c r="JKI9" s="108"/>
      <c r="JKJ9" s="108"/>
      <c r="JKK9" s="108"/>
      <c r="JKL9" s="108"/>
      <c r="JKM9" s="108"/>
      <c r="JKN9" s="108"/>
      <c r="JKO9" s="108"/>
      <c r="JKP9" s="108"/>
      <c r="JKQ9" s="108"/>
      <c r="JKR9" s="108"/>
      <c r="JKS9" s="108"/>
      <c r="JKT9" s="108"/>
      <c r="JKU9" s="108"/>
      <c r="JKV9" s="108"/>
      <c r="JKW9" s="108"/>
      <c r="JKX9" s="108"/>
      <c r="JKY9" s="108"/>
      <c r="JKZ9" s="108"/>
      <c r="JLA9" s="108"/>
      <c r="JLB9" s="108"/>
      <c r="JLC9" s="108"/>
      <c r="JLD9" s="108"/>
      <c r="JLE9" s="108"/>
      <c r="JLF9" s="108"/>
      <c r="JLG9" s="108"/>
      <c r="JLH9" s="108"/>
      <c r="JLI9" s="108"/>
      <c r="JLJ9" s="108"/>
      <c r="JLK9" s="108"/>
      <c r="JLL9" s="108"/>
      <c r="JLM9" s="108"/>
      <c r="JLN9" s="108"/>
      <c r="JLO9" s="108"/>
      <c r="JLP9" s="108"/>
      <c r="JLQ9" s="108"/>
      <c r="JLR9" s="108"/>
      <c r="JLS9" s="108"/>
      <c r="JLT9" s="108"/>
      <c r="JLU9" s="108"/>
      <c r="JLV9" s="108"/>
      <c r="JLW9" s="108"/>
      <c r="JLX9" s="108"/>
      <c r="JLY9" s="108"/>
      <c r="JLZ9" s="108"/>
      <c r="JMA9" s="108"/>
      <c r="JMB9" s="108"/>
      <c r="JMC9" s="108"/>
      <c r="JMD9" s="108"/>
      <c r="JME9" s="108"/>
      <c r="JMF9" s="108"/>
      <c r="JMG9" s="108"/>
      <c r="JMH9" s="108"/>
      <c r="JMI9" s="108"/>
      <c r="JMJ9" s="108"/>
      <c r="JMK9" s="108"/>
      <c r="JML9" s="108"/>
      <c r="JMM9" s="108"/>
      <c r="JMN9" s="108"/>
      <c r="JMO9" s="108"/>
      <c r="JMP9" s="108"/>
      <c r="JMQ9" s="108"/>
      <c r="JMR9" s="108"/>
      <c r="JMS9" s="108"/>
      <c r="JMT9" s="108"/>
      <c r="JMU9" s="108"/>
      <c r="JMV9" s="108"/>
      <c r="JMW9" s="108"/>
      <c r="JMX9" s="108"/>
      <c r="JMY9" s="108"/>
      <c r="JMZ9" s="108"/>
      <c r="JNA9" s="108"/>
      <c r="JNB9" s="108"/>
      <c r="JNC9" s="108"/>
      <c r="JND9" s="108"/>
      <c r="JNE9" s="108"/>
      <c r="JNF9" s="108"/>
      <c r="JNG9" s="108"/>
      <c r="JNH9" s="108"/>
      <c r="JNI9" s="108"/>
      <c r="JNJ9" s="108"/>
      <c r="JNK9" s="108"/>
      <c r="JNL9" s="108"/>
      <c r="JNM9" s="108"/>
      <c r="JNN9" s="108"/>
      <c r="JNO9" s="108"/>
      <c r="JNP9" s="108"/>
      <c r="JNQ9" s="108"/>
      <c r="JNR9" s="108"/>
      <c r="JNS9" s="108"/>
      <c r="JNT9" s="108"/>
      <c r="JNU9" s="108"/>
      <c r="JNV9" s="108"/>
      <c r="JNW9" s="108"/>
      <c r="JNX9" s="108"/>
      <c r="JNY9" s="108"/>
      <c r="JNZ9" s="108"/>
      <c r="JOA9" s="108"/>
      <c r="JOB9" s="108"/>
      <c r="JOC9" s="108"/>
      <c r="JOD9" s="108"/>
      <c r="JOE9" s="108"/>
      <c r="JOF9" s="108"/>
      <c r="JOG9" s="108"/>
      <c r="JOH9" s="108"/>
      <c r="JOI9" s="108"/>
      <c r="JOJ9" s="108"/>
      <c r="JOK9" s="108"/>
      <c r="JOL9" s="108"/>
      <c r="JOM9" s="108"/>
      <c r="JON9" s="108"/>
      <c r="JOO9" s="108"/>
      <c r="JOP9" s="108"/>
      <c r="JOQ9" s="108"/>
      <c r="JOR9" s="108"/>
      <c r="JOS9" s="108"/>
      <c r="JOT9" s="108"/>
      <c r="JOU9" s="108"/>
      <c r="JOV9" s="108"/>
      <c r="JOW9" s="108"/>
      <c r="JOX9" s="108"/>
      <c r="JOY9" s="108"/>
      <c r="JOZ9" s="108"/>
      <c r="JPA9" s="108"/>
      <c r="JPB9" s="108"/>
      <c r="JPC9" s="108"/>
      <c r="JPD9" s="108"/>
      <c r="JPE9" s="108"/>
      <c r="JPF9" s="108"/>
      <c r="JPG9" s="108"/>
      <c r="JPH9" s="108"/>
      <c r="JPI9" s="108"/>
      <c r="JPJ9" s="108"/>
      <c r="JPK9" s="108"/>
      <c r="JPL9" s="108"/>
      <c r="JPM9" s="108"/>
      <c r="JPN9" s="108"/>
      <c r="JPO9" s="108"/>
      <c r="JPP9" s="108"/>
      <c r="JPQ9" s="108"/>
      <c r="JPR9" s="108"/>
      <c r="JPS9" s="108"/>
      <c r="JPT9" s="108"/>
      <c r="JPU9" s="108"/>
      <c r="JPV9" s="108"/>
      <c r="JPW9" s="108"/>
      <c r="JPX9" s="108"/>
      <c r="JPY9" s="108"/>
      <c r="JPZ9" s="108"/>
      <c r="JQA9" s="108"/>
      <c r="JQB9" s="108"/>
      <c r="JQC9" s="108"/>
      <c r="JQD9" s="108"/>
      <c r="JQE9" s="108"/>
      <c r="JQF9" s="108"/>
      <c r="JQG9" s="108"/>
      <c r="JQH9" s="108"/>
      <c r="JQI9" s="108"/>
      <c r="JQJ9" s="108"/>
      <c r="JQK9" s="108"/>
      <c r="JQL9" s="108"/>
      <c r="JQM9" s="108"/>
      <c r="JQN9" s="108"/>
      <c r="JQO9" s="108"/>
      <c r="JQP9" s="108"/>
      <c r="JQQ9" s="108"/>
      <c r="JQR9" s="108"/>
      <c r="JQS9" s="108"/>
      <c r="JQT9" s="108"/>
      <c r="JQU9" s="108"/>
      <c r="JQV9" s="108"/>
      <c r="JQW9" s="108"/>
      <c r="JQX9" s="108"/>
      <c r="JQY9" s="108"/>
      <c r="JQZ9" s="108"/>
      <c r="JRA9" s="108"/>
      <c r="JRB9" s="108"/>
      <c r="JRC9" s="108"/>
      <c r="JRD9" s="108"/>
      <c r="JRE9" s="108"/>
      <c r="JRF9" s="108"/>
      <c r="JRG9" s="108"/>
      <c r="JRH9" s="108"/>
      <c r="JRI9" s="108"/>
      <c r="JRJ9" s="108"/>
      <c r="JRK9" s="108"/>
      <c r="JRL9" s="108"/>
      <c r="JRM9" s="108"/>
      <c r="JRN9" s="108"/>
      <c r="JRO9" s="108"/>
      <c r="JRP9" s="108"/>
      <c r="JRQ9" s="108"/>
      <c r="JRR9" s="108"/>
      <c r="JRS9" s="108"/>
      <c r="JRT9" s="108"/>
      <c r="JRU9" s="108"/>
      <c r="JRV9" s="108"/>
      <c r="JRW9" s="108"/>
      <c r="JRX9" s="108"/>
      <c r="JRY9" s="108"/>
      <c r="JRZ9" s="108"/>
      <c r="JSA9" s="108"/>
      <c r="JSB9" s="108"/>
      <c r="JSC9" s="108"/>
      <c r="JSD9" s="108"/>
      <c r="JSE9" s="108"/>
      <c r="JSF9" s="108"/>
      <c r="JSG9" s="108"/>
      <c r="JSH9" s="108"/>
      <c r="JSI9" s="108"/>
      <c r="JSJ9" s="108"/>
      <c r="JSK9" s="108"/>
      <c r="JSL9" s="108"/>
      <c r="JSM9" s="108"/>
      <c r="JSN9" s="108"/>
      <c r="JSO9" s="108"/>
      <c r="JSP9" s="108"/>
      <c r="JSQ9" s="108"/>
      <c r="JSR9" s="108"/>
      <c r="JSS9" s="108"/>
      <c r="JST9" s="108"/>
      <c r="JSU9" s="108"/>
      <c r="JSV9" s="108"/>
      <c r="JSW9" s="108"/>
      <c r="JSX9" s="108"/>
      <c r="JSY9" s="108"/>
      <c r="JSZ9" s="108"/>
      <c r="JTA9" s="108"/>
      <c r="JTB9" s="108"/>
      <c r="JTC9" s="108"/>
      <c r="JTD9" s="108"/>
      <c r="JTE9" s="108"/>
      <c r="JTF9" s="108"/>
      <c r="JTG9" s="108"/>
      <c r="JTH9" s="108"/>
      <c r="JTI9" s="108"/>
      <c r="JTJ9" s="108"/>
      <c r="JTK9" s="108"/>
      <c r="JTL9" s="108"/>
      <c r="JTM9" s="108"/>
      <c r="JTN9" s="108"/>
      <c r="JTO9" s="108"/>
      <c r="JTP9" s="108"/>
      <c r="JTQ9" s="108"/>
      <c r="JTR9" s="108"/>
      <c r="JTS9" s="108"/>
      <c r="JTT9" s="108"/>
      <c r="JTU9" s="108"/>
      <c r="JTV9" s="108"/>
      <c r="JTW9" s="108"/>
      <c r="JTX9" s="108"/>
      <c r="JTY9" s="108"/>
      <c r="JTZ9" s="108"/>
      <c r="JUA9" s="108"/>
      <c r="JUB9" s="108"/>
      <c r="JUC9" s="108"/>
      <c r="JUD9" s="108"/>
      <c r="JUE9" s="108"/>
      <c r="JUF9" s="108"/>
      <c r="JUG9" s="108"/>
      <c r="JUH9" s="108"/>
      <c r="JUI9" s="108"/>
      <c r="JUJ9" s="108"/>
      <c r="JUK9" s="108"/>
      <c r="JUL9" s="108"/>
      <c r="JUM9" s="108"/>
      <c r="JUN9" s="108"/>
      <c r="JUO9" s="108"/>
      <c r="JUP9" s="108"/>
      <c r="JUQ9" s="108"/>
      <c r="JUR9" s="108"/>
      <c r="JUS9" s="108"/>
      <c r="JUT9" s="108"/>
      <c r="JUU9" s="108"/>
      <c r="JUV9" s="108"/>
      <c r="JUW9" s="108"/>
      <c r="JUX9" s="108"/>
      <c r="JUY9" s="108"/>
      <c r="JUZ9" s="108"/>
      <c r="JVA9" s="108"/>
      <c r="JVB9" s="108"/>
      <c r="JVC9" s="108"/>
      <c r="JVD9" s="108"/>
      <c r="JVE9" s="108"/>
      <c r="JVF9" s="108"/>
      <c r="JVG9" s="108"/>
      <c r="JVH9" s="108"/>
      <c r="JVI9" s="108"/>
      <c r="JVJ9" s="108"/>
      <c r="JVK9" s="108"/>
      <c r="JVL9" s="108"/>
      <c r="JVM9" s="108"/>
      <c r="JVN9" s="108"/>
      <c r="JVO9" s="108"/>
      <c r="JVP9" s="108"/>
      <c r="JVQ9" s="108"/>
      <c r="JVR9" s="108"/>
      <c r="JVS9" s="108"/>
      <c r="JVT9" s="108"/>
      <c r="JVU9" s="108"/>
      <c r="JVV9" s="108"/>
      <c r="JVW9" s="108"/>
      <c r="JVX9" s="108"/>
      <c r="JVY9" s="108"/>
      <c r="JVZ9" s="108"/>
      <c r="JWA9" s="108"/>
      <c r="JWB9" s="108"/>
      <c r="JWC9" s="108"/>
      <c r="JWD9" s="108"/>
      <c r="JWE9" s="108"/>
      <c r="JWF9" s="108"/>
      <c r="JWG9" s="108"/>
      <c r="JWH9" s="108"/>
      <c r="JWI9" s="108"/>
      <c r="JWJ9" s="108"/>
      <c r="JWK9" s="108"/>
      <c r="JWL9" s="108"/>
      <c r="JWM9" s="108"/>
      <c r="JWN9" s="108"/>
      <c r="JWO9" s="108"/>
      <c r="JWP9" s="108"/>
      <c r="JWQ9" s="108"/>
      <c r="JWR9" s="108"/>
      <c r="JWS9" s="108"/>
      <c r="JWT9" s="108"/>
      <c r="JWU9" s="108"/>
      <c r="JWV9" s="108"/>
      <c r="JWW9" s="108"/>
      <c r="JWX9" s="108"/>
      <c r="JWY9" s="108"/>
      <c r="JWZ9" s="108"/>
      <c r="JXA9" s="108"/>
      <c r="JXB9" s="108"/>
      <c r="JXC9" s="108"/>
      <c r="JXD9" s="108"/>
      <c r="JXE9" s="108"/>
      <c r="JXF9" s="108"/>
      <c r="JXG9" s="108"/>
      <c r="JXH9" s="108"/>
      <c r="JXI9" s="108"/>
      <c r="JXJ9" s="108"/>
      <c r="JXK9" s="108"/>
      <c r="JXL9" s="108"/>
      <c r="JXM9" s="108"/>
      <c r="JXN9" s="108"/>
      <c r="JXO9" s="108"/>
      <c r="JXP9" s="108"/>
      <c r="JXQ9" s="108"/>
      <c r="JXR9" s="108"/>
      <c r="JXS9" s="108"/>
      <c r="JXT9" s="108"/>
      <c r="JXU9" s="108"/>
      <c r="JXV9" s="108"/>
      <c r="JXW9" s="108"/>
      <c r="JXX9" s="108"/>
      <c r="JXY9" s="108"/>
      <c r="JXZ9" s="108"/>
      <c r="JYA9" s="108"/>
      <c r="JYB9" s="108"/>
      <c r="JYC9" s="108"/>
      <c r="JYD9" s="108"/>
      <c r="JYE9" s="108"/>
      <c r="JYF9" s="108"/>
      <c r="JYG9" s="108"/>
      <c r="JYH9" s="108"/>
      <c r="JYI9" s="108"/>
      <c r="JYJ9" s="108"/>
      <c r="JYK9" s="108"/>
      <c r="JYL9" s="108"/>
      <c r="JYM9" s="108"/>
      <c r="JYN9" s="108"/>
      <c r="JYO9" s="108"/>
      <c r="JYP9" s="108"/>
      <c r="JYQ9" s="108"/>
      <c r="JYR9" s="108"/>
      <c r="JYS9" s="108"/>
      <c r="JYT9" s="108"/>
      <c r="JYU9" s="108"/>
      <c r="JYV9" s="108"/>
      <c r="JYW9" s="108"/>
      <c r="JYX9" s="108"/>
      <c r="JYY9" s="108"/>
      <c r="JYZ9" s="108"/>
      <c r="JZA9" s="108"/>
      <c r="JZB9" s="108"/>
      <c r="JZC9" s="108"/>
      <c r="JZD9" s="108"/>
      <c r="JZE9" s="108"/>
      <c r="JZF9" s="108"/>
      <c r="JZG9" s="108"/>
      <c r="JZH9" s="108"/>
      <c r="JZI9" s="108"/>
      <c r="JZJ9" s="108"/>
      <c r="JZK9" s="108"/>
      <c r="JZL9" s="108"/>
      <c r="JZM9" s="108"/>
      <c r="JZN9" s="108"/>
      <c r="JZO9" s="108"/>
      <c r="JZP9" s="108"/>
      <c r="JZQ9" s="108"/>
      <c r="JZR9" s="108"/>
      <c r="JZS9" s="108"/>
      <c r="JZT9" s="108"/>
      <c r="JZU9" s="108"/>
      <c r="JZV9" s="108"/>
      <c r="JZW9" s="108"/>
      <c r="JZX9" s="108"/>
      <c r="JZY9" s="108"/>
      <c r="JZZ9" s="108"/>
      <c r="KAA9" s="108"/>
      <c r="KAB9" s="108"/>
      <c r="KAC9" s="108"/>
      <c r="KAD9" s="108"/>
      <c r="KAE9" s="108"/>
      <c r="KAF9" s="108"/>
      <c r="KAG9" s="108"/>
      <c r="KAH9" s="108"/>
      <c r="KAI9" s="108"/>
      <c r="KAJ9" s="108"/>
      <c r="KAK9" s="108"/>
      <c r="KAL9" s="108"/>
      <c r="KAM9" s="108"/>
      <c r="KAN9" s="108"/>
      <c r="KAO9" s="108"/>
      <c r="KAP9" s="108"/>
      <c r="KAQ9" s="108"/>
      <c r="KAR9" s="108"/>
      <c r="KAS9" s="108"/>
      <c r="KAT9" s="108"/>
      <c r="KAU9" s="108"/>
      <c r="KAV9" s="108"/>
      <c r="KAW9" s="108"/>
      <c r="KAX9" s="108"/>
      <c r="KAY9" s="108"/>
      <c r="KAZ9" s="108"/>
      <c r="KBA9" s="108"/>
      <c r="KBB9" s="108"/>
      <c r="KBC9" s="108"/>
      <c r="KBD9" s="108"/>
      <c r="KBE9" s="108"/>
      <c r="KBF9" s="108"/>
      <c r="KBG9" s="108"/>
      <c r="KBH9" s="108"/>
      <c r="KBI9" s="108"/>
      <c r="KBJ9" s="108"/>
      <c r="KBK9" s="108"/>
      <c r="KBL9" s="108"/>
      <c r="KBM9" s="108"/>
      <c r="KBN9" s="108"/>
      <c r="KBO9" s="108"/>
      <c r="KBP9" s="108"/>
      <c r="KBQ9" s="108"/>
      <c r="KBR9" s="108"/>
      <c r="KBS9" s="108"/>
      <c r="KBT9" s="108"/>
      <c r="KBU9" s="108"/>
      <c r="KBV9" s="108"/>
      <c r="KBW9" s="108"/>
      <c r="KBX9" s="108"/>
      <c r="KBY9" s="108"/>
      <c r="KBZ9" s="108"/>
      <c r="KCA9" s="108"/>
      <c r="KCB9" s="108"/>
      <c r="KCC9" s="108"/>
      <c r="KCD9" s="108"/>
      <c r="KCE9" s="108"/>
      <c r="KCF9" s="108"/>
      <c r="KCG9" s="108"/>
      <c r="KCH9" s="108"/>
      <c r="KCI9" s="108"/>
      <c r="KCJ9" s="108"/>
      <c r="KCK9" s="108"/>
      <c r="KCL9" s="108"/>
      <c r="KCM9" s="108"/>
      <c r="KCN9" s="108"/>
      <c r="KCO9" s="108"/>
      <c r="KCP9" s="108"/>
      <c r="KCQ9" s="108"/>
      <c r="KCR9" s="108"/>
      <c r="KCS9" s="108"/>
      <c r="KCT9" s="108"/>
      <c r="KCU9" s="108"/>
      <c r="KCV9" s="108"/>
      <c r="KCW9" s="108"/>
      <c r="KCX9" s="108"/>
      <c r="KCY9" s="108"/>
      <c r="KCZ9" s="108"/>
      <c r="KDA9" s="108"/>
      <c r="KDB9" s="108"/>
      <c r="KDC9" s="108"/>
      <c r="KDD9" s="108"/>
      <c r="KDE9" s="108"/>
      <c r="KDF9" s="108"/>
      <c r="KDG9" s="108"/>
      <c r="KDH9" s="108"/>
      <c r="KDI9" s="108"/>
      <c r="KDJ9" s="108"/>
      <c r="KDK9" s="108"/>
      <c r="KDL9" s="108"/>
      <c r="KDM9" s="108"/>
      <c r="KDN9" s="108"/>
      <c r="KDO9" s="108"/>
      <c r="KDP9" s="108"/>
      <c r="KDQ9" s="108"/>
      <c r="KDR9" s="108"/>
      <c r="KDS9" s="108"/>
      <c r="KDT9" s="108"/>
      <c r="KDU9" s="108"/>
      <c r="KDV9" s="108"/>
      <c r="KDW9" s="108"/>
      <c r="KDX9" s="108"/>
      <c r="KDY9" s="108"/>
      <c r="KDZ9" s="108"/>
      <c r="KEA9" s="108"/>
      <c r="KEB9" s="108"/>
      <c r="KEC9" s="108"/>
      <c r="KED9" s="108"/>
      <c r="KEE9" s="108"/>
      <c r="KEF9" s="108"/>
      <c r="KEG9" s="108"/>
      <c r="KEH9" s="108"/>
      <c r="KEI9" s="108"/>
      <c r="KEJ9" s="108"/>
      <c r="KEK9" s="108"/>
      <c r="KEL9" s="108"/>
      <c r="KEM9" s="108"/>
      <c r="KEN9" s="108"/>
      <c r="KEO9" s="108"/>
      <c r="KEP9" s="108"/>
      <c r="KEQ9" s="108"/>
      <c r="KER9" s="108"/>
      <c r="KES9" s="108"/>
      <c r="KET9" s="108"/>
      <c r="KEU9" s="108"/>
      <c r="KEV9" s="108"/>
      <c r="KEW9" s="108"/>
      <c r="KEX9" s="108"/>
      <c r="KEY9" s="108"/>
      <c r="KEZ9" s="108"/>
      <c r="KFA9" s="108"/>
      <c r="KFB9" s="108"/>
      <c r="KFC9" s="108"/>
      <c r="KFD9" s="108"/>
      <c r="KFE9" s="108"/>
      <c r="KFF9" s="108"/>
      <c r="KFG9" s="108"/>
      <c r="KFH9" s="108"/>
      <c r="KFI9" s="108"/>
      <c r="KFJ9" s="108"/>
      <c r="KFK9" s="108"/>
      <c r="KFL9" s="108"/>
      <c r="KFM9" s="108"/>
      <c r="KFN9" s="108"/>
      <c r="KFO9" s="108"/>
      <c r="KFP9" s="108"/>
      <c r="KFQ9" s="108"/>
      <c r="KFR9" s="108"/>
      <c r="KFS9" s="108"/>
      <c r="KFT9" s="108"/>
      <c r="KFU9" s="108"/>
      <c r="KFV9" s="108"/>
      <c r="KFW9" s="108"/>
      <c r="KFX9" s="108"/>
      <c r="KFY9" s="108"/>
      <c r="KFZ9" s="108"/>
      <c r="KGA9" s="108"/>
      <c r="KGB9" s="108"/>
      <c r="KGC9" s="108"/>
      <c r="KGD9" s="108"/>
      <c r="KGE9" s="108"/>
      <c r="KGF9" s="108"/>
      <c r="KGG9" s="108"/>
      <c r="KGH9" s="108"/>
      <c r="KGI9" s="108"/>
      <c r="KGJ9" s="108"/>
      <c r="KGK9" s="108"/>
      <c r="KGL9" s="108"/>
      <c r="KGM9" s="108"/>
      <c r="KGN9" s="108"/>
      <c r="KGO9" s="108"/>
      <c r="KGP9" s="108"/>
      <c r="KGQ9" s="108"/>
      <c r="KGR9" s="108"/>
      <c r="KGS9" s="108"/>
      <c r="KGT9" s="108"/>
      <c r="KGU9" s="108"/>
      <c r="KGV9" s="108"/>
      <c r="KGW9" s="108"/>
      <c r="KGX9" s="108"/>
      <c r="KGY9" s="108"/>
      <c r="KGZ9" s="108"/>
      <c r="KHA9" s="108"/>
      <c r="KHB9" s="108"/>
      <c r="KHC9" s="108"/>
      <c r="KHD9" s="108"/>
      <c r="KHE9" s="108"/>
      <c r="KHF9" s="108"/>
      <c r="KHG9" s="108"/>
      <c r="KHH9" s="108"/>
      <c r="KHI9" s="108"/>
      <c r="KHJ9" s="108"/>
      <c r="KHK9" s="108"/>
      <c r="KHL9" s="108"/>
      <c r="KHM9" s="108"/>
      <c r="KHN9" s="108"/>
      <c r="KHO9" s="108"/>
      <c r="KHP9" s="108"/>
      <c r="KHQ9" s="108"/>
      <c r="KHR9" s="108"/>
      <c r="KHS9" s="108"/>
      <c r="KHT9" s="108"/>
      <c r="KHU9" s="108"/>
      <c r="KHV9" s="108"/>
      <c r="KHW9" s="108"/>
      <c r="KHX9" s="108"/>
      <c r="KHY9" s="108"/>
      <c r="KHZ9" s="108"/>
      <c r="KIA9" s="108"/>
      <c r="KIB9" s="108"/>
      <c r="KIC9" s="108"/>
      <c r="KID9" s="108"/>
      <c r="KIE9" s="108"/>
      <c r="KIF9" s="108"/>
      <c r="KIG9" s="108"/>
      <c r="KIH9" s="108"/>
      <c r="KII9" s="108"/>
      <c r="KIJ9" s="108"/>
      <c r="KIK9" s="108"/>
      <c r="KIL9" s="108"/>
      <c r="KIM9" s="108"/>
      <c r="KIN9" s="108"/>
      <c r="KIO9" s="108"/>
      <c r="KIP9" s="108"/>
      <c r="KIQ9" s="108"/>
      <c r="KIR9" s="108"/>
      <c r="KIS9" s="108"/>
      <c r="KIT9" s="108"/>
      <c r="KIU9" s="108"/>
      <c r="KIV9" s="108"/>
      <c r="KIW9" s="108"/>
      <c r="KIX9" s="108"/>
      <c r="KIY9" s="108"/>
      <c r="KIZ9" s="108"/>
      <c r="KJA9" s="108"/>
      <c r="KJB9" s="108"/>
      <c r="KJC9" s="108"/>
      <c r="KJD9" s="108"/>
      <c r="KJE9" s="108"/>
      <c r="KJF9" s="108"/>
      <c r="KJG9" s="108"/>
      <c r="KJH9" s="108"/>
      <c r="KJI9" s="108"/>
      <c r="KJJ9" s="108"/>
      <c r="KJK9" s="108"/>
      <c r="KJL9" s="108"/>
      <c r="KJM9" s="108"/>
      <c r="KJN9" s="108"/>
      <c r="KJO9" s="108"/>
      <c r="KJP9" s="108"/>
      <c r="KJQ9" s="108"/>
      <c r="KJR9" s="108"/>
      <c r="KJS9" s="108"/>
      <c r="KJT9" s="108"/>
      <c r="KJU9" s="108"/>
      <c r="KJV9" s="108"/>
      <c r="KJW9" s="108"/>
      <c r="KJX9" s="108"/>
      <c r="KJY9" s="108"/>
      <c r="KJZ9" s="108"/>
      <c r="KKA9" s="108"/>
      <c r="KKB9" s="108"/>
      <c r="KKC9" s="108"/>
      <c r="KKD9" s="108"/>
      <c r="KKE9" s="108"/>
      <c r="KKF9" s="108"/>
      <c r="KKG9" s="108"/>
      <c r="KKH9" s="108"/>
      <c r="KKI9" s="108"/>
      <c r="KKJ9" s="108"/>
      <c r="KKK9" s="108"/>
      <c r="KKL9" s="108"/>
      <c r="KKM9" s="108"/>
      <c r="KKN9" s="108"/>
      <c r="KKO9" s="108"/>
      <c r="KKP9" s="108"/>
      <c r="KKQ9" s="108"/>
      <c r="KKR9" s="108"/>
      <c r="KKS9" s="108"/>
      <c r="KKT9" s="108"/>
      <c r="KKU9" s="108"/>
      <c r="KKV9" s="108"/>
      <c r="KKW9" s="108"/>
      <c r="KKX9" s="108"/>
      <c r="KKY9" s="108"/>
      <c r="KKZ9" s="108"/>
      <c r="KLA9" s="108"/>
      <c r="KLB9" s="108"/>
      <c r="KLC9" s="108"/>
      <c r="KLD9" s="108"/>
      <c r="KLE9" s="108"/>
      <c r="KLF9" s="108"/>
      <c r="KLG9" s="108"/>
      <c r="KLH9" s="108"/>
      <c r="KLI9" s="108"/>
      <c r="KLJ9" s="108"/>
      <c r="KLK9" s="108"/>
      <c r="KLL9" s="108"/>
      <c r="KLM9" s="108"/>
      <c r="KLN9" s="108"/>
      <c r="KLO9" s="108"/>
      <c r="KLP9" s="108"/>
      <c r="KLQ9" s="108"/>
      <c r="KLR9" s="108"/>
      <c r="KLS9" s="108"/>
      <c r="KLT9" s="108"/>
      <c r="KLU9" s="108"/>
      <c r="KLV9" s="108"/>
      <c r="KLW9" s="108"/>
      <c r="KLX9" s="108"/>
      <c r="KLY9" s="108"/>
      <c r="KLZ9" s="108"/>
      <c r="KMA9" s="108"/>
      <c r="KMB9" s="108"/>
      <c r="KMC9" s="108"/>
      <c r="KMD9" s="108"/>
      <c r="KME9" s="108"/>
      <c r="KMF9" s="108"/>
      <c r="KMG9" s="108"/>
      <c r="KMH9" s="108"/>
      <c r="KMI9" s="108"/>
      <c r="KMJ9" s="108"/>
      <c r="KMK9" s="108"/>
      <c r="KML9" s="108"/>
      <c r="KMM9" s="108"/>
      <c r="KMN9" s="108"/>
      <c r="KMO9" s="108"/>
      <c r="KMP9" s="108"/>
      <c r="KMQ9" s="108"/>
      <c r="KMR9" s="108"/>
      <c r="KMS9" s="108"/>
      <c r="KMT9" s="108"/>
      <c r="KMU9" s="108"/>
      <c r="KMV9" s="108"/>
      <c r="KMW9" s="108"/>
      <c r="KMX9" s="108"/>
      <c r="KMY9" s="108"/>
      <c r="KMZ9" s="108"/>
      <c r="KNA9" s="108"/>
      <c r="KNB9" s="108"/>
      <c r="KNC9" s="108"/>
      <c r="KND9" s="108"/>
      <c r="KNE9" s="108"/>
      <c r="KNF9" s="108"/>
      <c r="KNG9" s="108"/>
      <c r="KNH9" s="108"/>
      <c r="KNI9" s="108"/>
      <c r="KNJ9" s="108"/>
      <c r="KNK9" s="108"/>
      <c r="KNL9" s="108"/>
      <c r="KNM9" s="108"/>
      <c r="KNN9" s="108"/>
      <c r="KNO9" s="108"/>
      <c r="KNP9" s="108"/>
      <c r="KNQ9" s="108"/>
      <c r="KNR9" s="108"/>
      <c r="KNS9" s="108"/>
      <c r="KNT9" s="108"/>
      <c r="KNU9" s="108"/>
      <c r="KNV9" s="108"/>
      <c r="KNW9" s="108"/>
      <c r="KNX9" s="108"/>
      <c r="KNY9" s="108"/>
      <c r="KNZ9" s="108"/>
      <c r="KOA9" s="108"/>
      <c r="KOB9" s="108"/>
      <c r="KOC9" s="108"/>
      <c r="KOD9" s="108"/>
      <c r="KOE9" s="108"/>
      <c r="KOF9" s="108"/>
      <c r="KOG9" s="108"/>
      <c r="KOH9" s="108"/>
      <c r="KOI9" s="108"/>
      <c r="KOJ9" s="108"/>
      <c r="KOK9" s="108"/>
      <c r="KOL9" s="108"/>
      <c r="KOM9" s="108"/>
      <c r="KON9" s="108"/>
      <c r="KOO9" s="108"/>
      <c r="KOP9" s="108"/>
      <c r="KOQ9" s="108"/>
      <c r="KOR9" s="108"/>
      <c r="KOS9" s="108"/>
      <c r="KOT9" s="108"/>
      <c r="KOU9" s="108"/>
      <c r="KOV9" s="108"/>
      <c r="KOW9" s="108"/>
      <c r="KOX9" s="108"/>
      <c r="KOY9" s="108"/>
      <c r="KOZ9" s="108"/>
      <c r="KPA9" s="108"/>
      <c r="KPB9" s="108"/>
      <c r="KPC9" s="108"/>
      <c r="KPD9" s="108"/>
      <c r="KPE9" s="108"/>
      <c r="KPF9" s="108"/>
      <c r="KPG9" s="108"/>
      <c r="KPH9" s="108"/>
      <c r="KPI9" s="108"/>
      <c r="KPJ9" s="108"/>
      <c r="KPK9" s="108"/>
      <c r="KPL9" s="108"/>
      <c r="KPM9" s="108"/>
      <c r="KPN9" s="108"/>
      <c r="KPO9" s="108"/>
      <c r="KPP9" s="108"/>
      <c r="KPQ9" s="108"/>
      <c r="KPR9" s="108"/>
      <c r="KPS9" s="108"/>
      <c r="KPT9" s="108"/>
      <c r="KPU9" s="108"/>
      <c r="KPV9" s="108"/>
      <c r="KPW9" s="108"/>
      <c r="KPX9" s="108"/>
      <c r="KPY9" s="108"/>
      <c r="KPZ9" s="108"/>
      <c r="KQA9" s="108"/>
      <c r="KQB9" s="108"/>
      <c r="KQC9" s="108"/>
      <c r="KQD9" s="108"/>
      <c r="KQE9" s="108"/>
      <c r="KQF9" s="108"/>
      <c r="KQG9" s="108"/>
      <c r="KQH9" s="108"/>
      <c r="KQI9" s="108"/>
      <c r="KQJ9" s="108"/>
      <c r="KQK9" s="108"/>
      <c r="KQL9" s="108"/>
      <c r="KQM9" s="108"/>
      <c r="KQN9" s="108"/>
      <c r="KQO9" s="108"/>
      <c r="KQP9" s="108"/>
      <c r="KQQ9" s="108"/>
      <c r="KQR9" s="108"/>
      <c r="KQS9" s="108"/>
      <c r="KQT9" s="108"/>
      <c r="KQU9" s="108"/>
      <c r="KQV9" s="108"/>
      <c r="KQW9" s="108"/>
      <c r="KQX9" s="108"/>
      <c r="KQY9" s="108"/>
      <c r="KQZ9" s="108"/>
      <c r="KRA9" s="108"/>
      <c r="KRB9" s="108"/>
      <c r="KRC9" s="108"/>
      <c r="KRD9" s="108"/>
      <c r="KRE9" s="108"/>
      <c r="KRF9" s="108"/>
      <c r="KRG9" s="108"/>
      <c r="KRH9" s="108"/>
      <c r="KRI9" s="108"/>
      <c r="KRJ9" s="108"/>
      <c r="KRK9" s="108"/>
      <c r="KRL9" s="108"/>
      <c r="KRM9" s="108"/>
      <c r="KRN9" s="108"/>
      <c r="KRO9" s="108"/>
      <c r="KRP9" s="108"/>
      <c r="KRQ9" s="108"/>
      <c r="KRR9" s="108"/>
      <c r="KRS9" s="108"/>
      <c r="KRT9" s="108"/>
      <c r="KRU9" s="108"/>
      <c r="KRV9" s="108"/>
      <c r="KRW9" s="108"/>
      <c r="KRX9" s="108"/>
      <c r="KRY9" s="108"/>
      <c r="KRZ9" s="108"/>
      <c r="KSA9" s="108"/>
      <c r="KSB9" s="108"/>
      <c r="KSC9" s="108"/>
      <c r="KSD9" s="108"/>
      <c r="KSE9" s="108"/>
      <c r="KSF9" s="108"/>
      <c r="KSG9" s="108"/>
      <c r="KSH9" s="108"/>
      <c r="KSI9" s="108"/>
      <c r="KSJ9" s="108"/>
      <c r="KSK9" s="108"/>
      <c r="KSL9" s="108"/>
      <c r="KSM9" s="108"/>
      <c r="KSN9" s="108"/>
      <c r="KSO9" s="108"/>
      <c r="KSP9" s="108"/>
      <c r="KSQ9" s="108"/>
      <c r="KSR9" s="108"/>
      <c r="KSS9" s="108"/>
      <c r="KST9" s="108"/>
      <c r="KSU9" s="108"/>
      <c r="KSV9" s="108"/>
      <c r="KSW9" s="108"/>
      <c r="KSX9" s="108"/>
      <c r="KSY9" s="108"/>
      <c r="KSZ9" s="108"/>
      <c r="KTA9" s="108"/>
      <c r="KTB9" s="108"/>
      <c r="KTC9" s="108"/>
      <c r="KTD9" s="108"/>
      <c r="KTE9" s="108"/>
      <c r="KTF9" s="108"/>
      <c r="KTG9" s="108"/>
      <c r="KTH9" s="108"/>
      <c r="KTI9" s="108"/>
      <c r="KTJ9" s="108"/>
      <c r="KTK9" s="108"/>
      <c r="KTL9" s="108"/>
      <c r="KTM9" s="108"/>
      <c r="KTN9" s="108"/>
      <c r="KTO9" s="108"/>
      <c r="KTP9" s="108"/>
      <c r="KTQ9" s="108"/>
      <c r="KTR9" s="108"/>
      <c r="KTS9" s="108"/>
      <c r="KTT9" s="108"/>
      <c r="KTU9" s="108"/>
      <c r="KTV9" s="108"/>
      <c r="KTW9" s="108"/>
      <c r="KTX9" s="108"/>
      <c r="KTY9" s="108"/>
      <c r="KTZ9" s="108"/>
      <c r="KUA9" s="108"/>
      <c r="KUB9" s="108"/>
      <c r="KUC9" s="108"/>
      <c r="KUD9" s="108"/>
      <c r="KUE9" s="108"/>
      <c r="KUF9" s="108"/>
      <c r="KUG9" s="108"/>
      <c r="KUH9" s="108"/>
      <c r="KUI9" s="108"/>
      <c r="KUJ9" s="108"/>
      <c r="KUK9" s="108"/>
      <c r="KUL9" s="108"/>
      <c r="KUM9" s="108"/>
      <c r="KUN9" s="108"/>
      <c r="KUO9" s="108"/>
      <c r="KUP9" s="108"/>
      <c r="KUQ9" s="108"/>
      <c r="KUR9" s="108"/>
      <c r="KUS9" s="108"/>
      <c r="KUT9" s="108"/>
      <c r="KUU9" s="108"/>
      <c r="KUV9" s="108"/>
      <c r="KUW9" s="108"/>
      <c r="KUX9" s="108"/>
      <c r="KUY9" s="108"/>
      <c r="KUZ9" s="108"/>
      <c r="KVA9" s="108"/>
      <c r="KVB9" s="108"/>
      <c r="KVC9" s="108"/>
      <c r="KVD9" s="108"/>
      <c r="KVE9" s="108"/>
      <c r="KVF9" s="108"/>
      <c r="KVG9" s="108"/>
      <c r="KVH9" s="108"/>
      <c r="KVI9" s="108"/>
      <c r="KVJ9" s="108"/>
      <c r="KVK9" s="108"/>
      <c r="KVL9" s="108"/>
      <c r="KVM9" s="108"/>
      <c r="KVN9" s="108"/>
      <c r="KVO9" s="108"/>
      <c r="KVP9" s="108"/>
      <c r="KVQ9" s="108"/>
      <c r="KVR9" s="108"/>
      <c r="KVS9" s="108"/>
      <c r="KVT9" s="108"/>
      <c r="KVU9" s="108"/>
      <c r="KVV9" s="108"/>
      <c r="KVW9" s="108"/>
      <c r="KVX9" s="108"/>
      <c r="KVY9" s="108"/>
      <c r="KVZ9" s="108"/>
      <c r="KWA9" s="108"/>
      <c r="KWB9" s="108"/>
      <c r="KWC9" s="108"/>
      <c r="KWD9" s="108"/>
      <c r="KWE9" s="108"/>
      <c r="KWF9" s="108"/>
      <c r="KWG9" s="108"/>
      <c r="KWH9" s="108"/>
      <c r="KWI9" s="108"/>
      <c r="KWJ9" s="108"/>
      <c r="KWK9" s="108"/>
      <c r="KWL9" s="108"/>
      <c r="KWM9" s="108"/>
      <c r="KWN9" s="108"/>
      <c r="KWO9" s="108"/>
      <c r="KWP9" s="108"/>
      <c r="KWQ9" s="108"/>
      <c r="KWR9" s="108"/>
      <c r="KWS9" s="108"/>
      <c r="KWT9" s="108"/>
      <c r="KWU9" s="108"/>
      <c r="KWV9" s="108"/>
      <c r="KWW9" s="108"/>
      <c r="KWX9" s="108"/>
      <c r="KWY9" s="108"/>
      <c r="KWZ9" s="108"/>
      <c r="KXA9" s="108"/>
      <c r="KXB9" s="108"/>
      <c r="KXC9" s="108"/>
      <c r="KXD9" s="108"/>
      <c r="KXE9" s="108"/>
      <c r="KXF9" s="108"/>
      <c r="KXG9" s="108"/>
      <c r="KXH9" s="108"/>
      <c r="KXI9" s="108"/>
      <c r="KXJ9" s="108"/>
      <c r="KXK9" s="108"/>
      <c r="KXL9" s="108"/>
      <c r="KXM9" s="108"/>
      <c r="KXN9" s="108"/>
      <c r="KXO9" s="108"/>
      <c r="KXP9" s="108"/>
      <c r="KXQ9" s="108"/>
      <c r="KXR9" s="108"/>
      <c r="KXS9" s="108"/>
      <c r="KXT9" s="108"/>
      <c r="KXU9" s="108"/>
      <c r="KXV9" s="108"/>
      <c r="KXW9" s="108"/>
      <c r="KXX9" s="108"/>
      <c r="KXY9" s="108"/>
      <c r="KXZ9" s="108"/>
      <c r="KYA9" s="108"/>
      <c r="KYB9" s="108"/>
      <c r="KYC9" s="108"/>
      <c r="KYD9" s="108"/>
      <c r="KYE9" s="108"/>
      <c r="KYF9" s="108"/>
      <c r="KYG9" s="108"/>
      <c r="KYH9" s="108"/>
      <c r="KYI9" s="108"/>
      <c r="KYJ9" s="108"/>
      <c r="KYK9" s="108"/>
      <c r="KYL9" s="108"/>
      <c r="KYM9" s="108"/>
      <c r="KYN9" s="108"/>
      <c r="KYO9" s="108"/>
      <c r="KYP9" s="108"/>
      <c r="KYQ9" s="108"/>
      <c r="KYR9" s="108"/>
      <c r="KYS9" s="108"/>
      <c r="KYT9" s="108"/>
      <c r="KYU9" s="108"/>
      <c r="KYV9" s="108"/>
      <c r="KYW9" s="108"/>
      <c r="KYX9" s="108"/>
      <c r="KYY9" s="108"/>
      <c r="KYZ9" s="108"/>
      <c r="KZA9" s="108"/>
      <c r="KZB9" s="108"/>
      <c r="KZC9" s="108"/>
      <c r="KZD9" s="108"/>
      <c r="KZE9" s="108"/>
      <c r="KZF9" s="108"/>
      <c r="KZG9" s="108"/>
      <c r="KZH9" s="108"/>
      <c r="KZI9" s="108"/>
      <c r="KZJ9" s="108"/>
      <c r="KZK9" s="108"/>
      <c r="KZL9" s="108"/>
      <c r="KZM9" s="108"/>
      <c r="KZN9" s="108"/>
      <c r="KZO9" s="108"/>
      <c r="KZP9" s="108"/>
      <c r="KZQ9" s="108"/>
      <c r="KZR9" s="108"/>
      <c r="KZS9" s="108"/>
      <c r="KZT9" s="108"/>
      <c r="KZU9" s="108"/>
      <c r="KZV9" s="108"/>
      <c r="KZW9" s="108"/>
      <c r="KZX9" s="108"/>
      <c r="KZY9" s="108"/>
      <c r="KZZ9" s="108"/>
      <c r="LAA9" s="108"/>
      <c r="LAB9" s="108"/>
      <c r="LAC9" s="108"/>
      <c r="LAD9" s="108"/>
      <c r="LAE9" s="108"/>
      <c r="LAF9" s="108"/>
      <c r="LAG9" s="108"/>
      <c r="LAH9" s="108"/>
      <c r="LAI9" s="108"/>
      <c r="LAJ9" s="108"/>
      <c r="LAK9" s="108"/>
      <c r="LAL9" s="108"/>
      <c r="LAM9" s="108"/>
      <c r="LAN9" s="108"/>
      <c r="LAO9" s="108"/>
      <c r="LAP9" s="108"/>
      <c r="LAQ9" s="108"/>
      <c r="LAR9" s="108"/>
      <c r="LAS9" s="108"/>
      <c r="LAT9" s="108"/>
      <c r="LAU9" s="108"/>
      <c r="LAV9" s="108"/>
      <c r="LAW9" s="108"/>
      <c r="LAX9" s="108"/>
      <c r="LAY9" s="108"/>
      <c r="LAZ9" s="108"/>
      <c r="LBA9" s="108"/>
      <c r="LBB9" s="108"/>
      <c r="LBC9" s="108"/>
      <c r="LBD9" s="108"/>
      <c r="LBE9" s="108"/>
      <c r="LBF9" s="108"/>
      <c r="LBG9" s="108"/>
      <c r="LBH9" s="108"/>
      <c r="LBI9" s="108"/>
      <c r="LBJ9" s="108"/>
      <c r="LBK9" s="108"/>
      <c r="LBL9" s="108"/>
      <c r="LBM9" s="108"/>
      <c r="LBN9" s="108"/>
      <c r="LBO9" s="108"/>
      <c r="LBP9" s="108"/>
      <c r="LBQ9" s="108"/>
      <c r="LBR9" s="108"/>
      <c r="LBS9" s="108"/>
      <c r="LBT9" s="108"/>
      <c r="LBU9" s="108"/>
      <c r="LBV9" s="108"/>
      <c r="LBW9" s="108"/>
      <c r="LBX9" s="108"/>
      <c r="LBY9" s="108"/>
      <c r="LBZ9" s="108"/>
      <c r="LCA9" s="108"/>
      <c r="LCB9" s="108"/>
      <c r="LCC9" s="108"/>
      <c r="LCD9" s="108"/>
      <c r="LCE9" s="108"/>
      <c r="LCF9" s="108"/>
      <c r="LCG9" s="108"/>
      <c r="LCH9" s="108"/>
      <c r="LCI9" s="108"/>
      <c r="LCJ9" s="108"/>
      <c r="LCK9" s="108"/>
      <c r="LCL9" s="108"/>
      <c r="LCM9" s="108"/>
      <c r="LCN9" s="108"/>
      <c r="LCO9" s="108"/>
      <c r="LCP9" s="108"/>
      <c r="LCQ9" s="108"/>
      <c r="LCR9" s="108"/>
      <c r="LCS9" s="108"/>
      <c r="LCT9" s="108"/>
      <c r="LCU9" s="108"/>
      <c r="LCV9" s="108"/>
      <c r="LCW9" s="108"/>
      <c r="LCX9" s="108"/>
      <c r="LCY9" s="108"/>
      <c r="LCZ9" s="108"/>
      <c r="LDA9" s="108"/>
      <c r="LDB9" s="108"/>
      <c r="LDC9" s="108"/>
      <c r="LDD9" s="108"/>
      <c r="LDE9" s="108"/>
      <c r="LDF9" s="108"/>
      <c r="LDG9" s="108"/>
      <c r="LDH9" s="108"/>
      <c r="LDI9" s="108"/>
      <c r="LDJ9" s="108"/>
      <c r="LDK9" s="108"/>
      <c r="LDL9" s="108"/>
      <c r="LDM9" s="108"/>
      <c r="LDN9" s="108"/>
      <c r="LDO9" s="108"/>
      <c r="LDP9" s="108"/>
      <c r="LDQ9" s="108"/>
      <c r="LDR9" s="108"/>
      <c r="LDS9" s="108"/>
      <c r="LDT9" s="108"/>
      <c r="LDU9" s="108"/>
      <c r="LDV9" s="108"/>
      <c r="LDW9" s="108"/>
      <c r="LDX9" s="108"/>
      <c r="LDY9" s="108"/>
      <c r="LDZ9" s="108"/>
      <c r="LEA9" s="108"/>
      <c r="LEB9" s="108"/>
      <c r="LEC9" s="108"/>
      <c r="LED9" s="108"/>
      <c r="LEE9" s="108"/>
      <c r="LEF9" s="108"/>
      <c r="LEG9" s="108"/>
      <c r="LEH9" s="108"/>
      <c r="LEI9" s="108"/>
      <c r="LEJ9" s="108"/>
      <c r="LEK9" s="108"/>
      <c r="LEL9" s="108"/>
      <c r="LEM9" s="108"/>
      <c r="LEN9" s="108"/>
      <c r="LEO9" s="108"/>
      <c r="LEP9" s="108"/>
      <c r="LEQ9" s="108"/>
      <c r="LER9" s="108"/>
      <c r="LES9" s="108"/>
      <c r="LET9" s="108"/>
      <c r="LEU9" s="108"/>
      <c r="LEV9" s="108"/>
      <c r="LEW9" s="108"/>
      <c r="LEX9" s="108"/>
      <c r="LEY9" s="108"/>
      <c r="LEZ9" s="108"/>
      <c r="LFA9" s="108"/>
      <c r="LFB9" s="108"/>
      <c r="LFC9" s="108"/>
      <c r="LFD9" s="108"/>
      <c r="LFE9" s="108"/>
      <c r="LFF9" s="108"/>
      <c r="LFG9" s="108"/>
      <c r="LFH9" s="108"/>
      <c r="LFI9" s="108"/>
      <c r="LFJ9" s="108"/>
      <c r="LFK9" s="108"/>
      <c r="LFL9" s="108"/>
      <c r="LFM9" s="108"/>
      <c r="LFN9" s="108"/>
      <c r="LFO9" s="108"/>
      <c r="LFP9" s="108"/>
      <c r="LFQ9" s="108"/>
      <c r="LFR9" s="108"/>
      <c r="LFS9" s="108"/>
      <c r="LFT9" s="108"/>
      <c r="LFU9" s="108"/>
      <c r="LFV9" s="108"/>
      <c r="LFW9" s="108"/>
      <c r="LFX9" s="108"/>
      <c r="LFY9" s="108"/>
      <c r="LFZ9" s="108"/>
      <c r="LGA9" s="108"/>
      <c r="LGB9" s="108"/>
      <c r="LGC9" s="108"/>
      <c r="LGD9" s="108"/>
      <c r="LGE9" s="108"/>
      <c r="LGF9" s="108"/>
      <c r="LGG9" s="108"/>
      <c r="LGH9" s="108"/>
      <c r="LGI9" s="108"/>
      <c r="LGJ9" s="108"/>
      <c r="LGK9" s="108"/>
      <c r="LGL9" s="108"/>
      <c r="LGM9" s="108"/>
      <c r="LGN9" s="108"/>
      <c r="LGO9" s="108"/>
      <c r="LGP9" s="108"/>
      <c r="LGQ9" s="108"/>
      <c r="LGR9" s="108"/>
      <c r="LGS9" s="108"/>
      <c r="LGT9" s="108"/>
      <c r="LGU9" s="108"/>
      <c r="LGV9" s="108"/>
      <c r="LGW9" s="108"/>
      <c r="LGX9" s="108"/>
      <c r="LGY9" s="108"/>
      <c r="LGZ9" s="108"/>
      <c r="LHA9" s="108"/>
      <c r="LHB9" s="108"/>
      <c r="LHC9" s="108"/>
      <c r="LHD9" s="108"/>
      <c r="LHE9" s="108"/>
      <c r="LHF9" s="108"/>
      <c r="LHG9" s="108"/>
      <c r="LHH9" s="108"/>
      <c r="LHI9" s="108"/>
      <c r="LHJ9" s="108"/>
      <c r="LHK9" s="108"/>
      <c r="LHL9" s="108"/>
      <c r="LHM9" s="108"/>
      <c r="LHN9" s="108"/>
      <c r="LHO9" s="108"/>
      <c r="LHP9" s="108"/>
      <c r="LHQ9" s="108"/>
      <c r="LHR9" s="108"/>
      <c r="LHS9" s="108"/>
      <c r="LHT9" s="108"/>
      <c r="LHU9" s="108"/>
      <c r="LHV9" s="108"/>
      <c r="LHW9" s="108"/>
      <c r="LHX9" s="108"/>
      <c r="LHY9" s="108"/>
      <c r="LHZ9" s="108"/>
      <c r="LIA9" s="108"/>
      <c r="LIB9" s="108"/>
      <c r="LIC9" s="108"/>
      <c r="LID9" s="108"/>
      <c r="LIE9" s="108"/>
      <c r="LIF9" s="108"/>
      <c r="LIG9" s="108"/>
      <c r="LIH9" s="108"/>
      <c r="LII9" s="108"/>
      <c r="LIJ9" s="108"/>
      <c r="LIK9" s="108"/>
      <c r="LIL9" s="108"/>
      <c r="LIM9" s="108"/>
      <c r="LIN9" s="108"/>
      <c r="LIO9" s="108"/>
      <c r="LIP9" s="108"/>
      <c r="LIQ9" s="108"/>
      <c r="LIR9" s="108"/>
      <c r="LIS9" s="108"/>
      <c r="LIT9" s="108"/>
      <c r="LIU9" s="108"/>
      <c r="LIV9" s="108"/>
      <c r="LIW9" s="108"/>
      <c r="LIX9" s="108"/>
      <c r="LIY9" s="108"/>
      <c r="LIZ9" s="108"/>
      <c r="LJA9" s="108"/>
      <c r="LJB9" s="108"/>
      <c r="LJC9" s="108"/>
      <c r="LJD9" s="108"/>
      <c r="LJE9" s="108"/>
      <c r="LJF9" s="108"/>
      <c r="LJG9" s="108"/>
      <c r="LJH9" s="108"/>
      <c r="LJI9" s="108"/>
      <c r="LJJ9" s="108"/>
      <c r="LJK9" s="108"/>
      <c r="LJL9" s="108"/>
      <c r="LJM9" s="108"/>
      <c r="LJN9" s="108"/>
      <c r="LJO9" s="108"/>
      <c r="LJP9" s="108"/>
      <c r="LJQ9" s="108"/>
      <c r="LJR9" s="108"/>
      <c r="LJS9" s="108"/>
      <c r="LJT9" s="108"/>
      <c r="LJU9" s="108"/>
      <c r="LJV9" s="108"/>
      <c r="LJW9" s="108"/>
      <c r="LJX9" s="108"/>
      <c r="LJY9" s="108"/>
      <c r="LJZ9" s="108"/>
      <c r="LKA9" s="108"/>
      <c r="LKB9" s="108"/>
      <c r="LKC9" s="108"/>
      <c r="LKD9" s="108"/>
      <c r="LKE9" s="108"/>
      <c r="LKF9" s="108"/>
      <c r="LKG9" s="108"/>
      <c r="LKH9" s="108"/>
      <c r="LKI9" s="108"/>
      <c r="LKJ9" s="108"/>
      <c r="LKK9" s="108"/>
      <c r="LKL9" s="108"/>
      <c r="LKM9" s="108"/>
      <c r="LKN9" s="108"/>
      <c r="LKO9" s="108"/>
      <c r="LKP9" s="108"/>
      <c r="LKQ9" s="108"/>
      <c r="LKR9" s="108"/>
      <c r="LKS9" s="108"/>
      <c r="LKT9" s="108"/>
      <c r="LKU9" s="108"/>
      <c r="LKV9" s="108"/>
      <c r="LKW9" s="108"/>
      <c r="LKX9" s="108"/>
      <c r="LKY9" s="108"/>
      <c r="LKZ9" s="108"/>
      <c r="LLA9" s="108"/>
      <c r="LLB9" s="108"/>
      <c r="LLC9" s="108"/>
      <c r="LLD9" s="108"/>
      <c r="LLE9" s="108"/>
      <c r="LLF9" s="108"/>
      <c r="LLG9" s="108"/>
      <c r="LLH9" s="108"/>
      <c r="LLI9" s="108"/>
      <c r="LLJ9" s="108"/>
      <c r="LLK9" s="108"/>
      <c r="LLL9" s="108"/>
      <c r="LLM9" s="108"/>
      <c r="LLN9" s="108"/>
      <c r="LLO9" s="108"/>
      <c r="LLP9" s="108"/>
      <c r="LLQ9" s="108"/>
      <c r="LLR9" s="108"/>
      <c r="LLS9" s="108"/>
      <c r="LLT9" s="108"/>
      <c r="LLU9" s="108"/>
      <c r="LLV9" s="108"/>
      <c r="LLW9" s="108"/>
      <c r="LLX9" s="108"/>
      <c r="LLY9" s="108"/>
      <c r="LLZ9" s="108"/>
      <c r="LMA9" s="108"/>
      <c r="LMB9" s="108"/>
      <c r="LMC9" s="108"/>
      <c r="LMD9" s="108"/>
      <c r="LME9" s="108"/>
      <c r="LMF9" s="108"/>
      <c r="LMG9" s="108"/>
      <c r="LMH9" s="108"/>
      <c r="LMI9" s="108"/>
      <c r="LMJ9" s="108"/>
      <c r="LMK9" s="108"/>
      <c r="LML9" s="108"/>
      <c r="LMM9" s="108"/>
      <c r="LMN9" s="108"/>
      <c r="LMO9" s="108"/>
      <c r="LMP9" s="108"/>
      <c r="LMQ9" s="108"/>
      <c r="LMR9" s="108"/>
      <c r="LMS9" s="108"/>
      <c r="LMT9" s="108"/>
      <c r="LMU9" s="108"/>
      <c r="LMV9" s="108"/>
      <c r="LMW9" s="108"/>
      <c r="LMX9" s="108"/>
      <c r="LMY9" s="108"/>
      <c r="LMZ9" s="108"/>
      <c r="LNA9" s="108"/>
      <c r="LNB9" s="108"/>
      <c r="LNC9" s="108"/>
      <c r="LND9" s="108"/>
      <c r="LNE9" s="108"/>
      <c r="LNF9" s="108"/>
      <c r="LNG9" s="108"/>
      <c r="LNH9" s="108"/>
      <c r="LNI9" s="108"/>
      <c r="LNJ9" s="108"/>
      <c r="LNK9" s="108"/>
      <c r="LNL9" s="108"/>
      <c r="LNM9" s="108"/>
      <c r="LNN9" s="108"/>
      <c r="LNO9" s="108"/>
      <c r="LNP9" s="108"/>
      <c r="LNQ9" s="108"/>
      <c r="LNR9" s="108"/>
      <c r="LNS9" s="108"/>
      <c r="LNT9" s="108"/>
      <c r="LNU9" s="108"/>
      <c r="LNV9" s="108"/>
      <c r="LNW9" s="108"/>
      <c r="LNX9" s="108"/>
      <c r="LNY9" s="108"/>
      <c r="LNZ9" s="108"/>
      <c r="LOA9" s="108"/>
      <c r="LOB9" s="108"/>
      <c r="LOC9" s="108"/>
      <c r="LOD9" s="108"/>
      <c r="LOE9" s="108"/>
      <c r="LOF9" s="108"/>
      <c r="LOG9" s="108"/>
      <c r="LOH9" s="108"/>
      <c r="LOI9" s="108"/>
      <c r="LOJ9" s="108"/>
      <c r="LOK9" s="108"/>
      <c r="LOL9" s="108"/>
      <c r="LOM9" s="108"/>
      <c r="LON9" s="108"/>
      <c r="LOO9" s="108"/>
      <c r="LOP9" s="108"/>
      <c r="LOQ9" s="108"/>
      <c r="LOR9" s="108"/>
      <c r="LOS9" s="108"/>
      <c r="LOT9" s="108"/>
      <c r="LOU9" s="108"/>
      <c r="LOV9" s="108"/>
      <c r="LOW9" s="108"/>
      <c r="LOX9" s="108"/>
      <c r="LOY9" s="108"/>
      <c r="LOZ9" s="108"/>
      <c r="LPA9" s="108"/>
      <c r="LPB9" s="108"/>
      <c r="LPC9" s="108"/>
      <c r="LPD9" s="108"/>
      <c r="LPE9" s="108"/>
      <c r="LPF9" s="108"/>
      <c r="LPG9" s="108"/>
      <c r="LPH9" s="108"/>
      <c r="LPI9" s="108"/>
      <c r="LPJ9" s="108"/>
      <c r="LPK9" s="108"/>
      <c r="LPL9" s="108"/>
      <c r="LPM9" s="108"/>
      <c r="LPN9" s="108"/>
      <c r="LPO9" s="108"/>
      <c r="LPP9" s="108"/>
      <c r="LPQ9" s="108"/>
      <c r="LPR9" s="108"/>
      <c r="LPS9" s="108"/>
      <c r="LPT9" s="108"/>
      <c r="LPU9" s="108"/>
      <c r="LPV9" s="108"/>
      <c r="LPW9" s="108"/>
      <c r="LPX9" s="108"/>
      <c r="LPY9" s="108"/>
      <c r="LPZ9" s="108"/>
      <c r="LQA9" s="108"/>
      <c r="LQB9" s="108"/>
      <c r="LQC9" s="108"/>
      <c r="LQD9" s="108"/>
      <c r="LQE9" s="108"/>
      <c r="LQF9" s="108"/>
      <c r="LQG9" s="108"/>
      <c r="LQH9" s="108"/>
      <c r="LQI9" s="108"/>
      <c r="LQJ9" s="108"/>
      <c r="LQK9" s="108"/>
      <c r="LQL9" s="108"/>
      <c r="LQM9" s="108"/>
      <c r="LQN9" s="108"/>
      <c r="LQO9" s="108"/>
      <c r="LQP9" s="108"/>
      <c r="LQQ9" s="108"/>
      <c r="LQR9" s="108"/>
      <c r="LQS9" s="108"/>
      <c r="LQT9" s="108"/>
      <c r="LQU9" s="108"/>
      <c r="LQV9" s="108"/>
      <c r="LQW9" s="108"/>
      <c r="LQX9" s="108"/>
      <c r="LQY9" s="108"/>
      <c r="LQZ9" s="108"/>
      <c r="LRA9" s="108"/>
      <c r="LRB9" s="108"/>
      <c r="LRC9" s="108"/>
      <c r="LRD9" s="108"/>
      <c r="LRE9" s="108"/>
      <c r="LRF9" s="108"/>
      <c r="LRG9" s="108"/>
      <c r="LRH9" s="108"/>
      <c r="LRI9" s="108"/>
      <c r="LRJ9" s="108"/>
      <c r="LRK9" s="108"/>
      <c r="LRL9" s="108"/>
      <c r="LRM9" s="108"/>
      <c r="LRN9" s="108"/>
      <c r="LRO9" s="108"/>
      <c r="LRP9" s="108"/>
      <c r="LRQ9" s="108"/>
      <c r="LRR9" s="108"/>
      <c r="LRS9" s="108"/>
      <c r="LRT9" s="108"/>
      <c r="LRU9" s="108"/>
      <c r="LRV9" s="108"/>
      <c r="LRW9" s="108"/>
      <c r="LRX9" s="108"/>
      <c r="LRY9" s="108"/>
      <c r="LRZ9" s="108"/>
      <c r="LSA9" s="108"/>
      <c r="LSB9" s="108"/>
      <c r="LSC9" s="108"/>
      <c r="LSD9" s="108"/>
      <c r="LSE9" s="108"/>
      <c r="LSF9" s="108"/>
      <c r="LSG9" s="108"/>
      <c r="LSH9" s="108"/>
      <c r="LSI9" s="108"/>
      <c r="LSJ9" s="108"/>
      <c r="LSK9" s="108"/>
      <c r="LSL9" s="108"/>
      <c r="LSM9" s="108"/>
      <c r="LSN9" s="108"/>
      <c r="LSO9" s="108"/>
      <c r="LSP9" s="108"/>
      <c r="LSQ9" s="108"/>
      <c r="LSR9" s="108"/>
      <c r="LSS9" s="108"/>
      <c r="LST9" s="108"/>
      <c r="LSU9" s="108"/>
      <c r="LSV9" s="108"/>
      <c r="LSW9" s="108"/>
      <c r="LSX9" s="108"/>
      <c r="LSY9" s="108"/>
      <c r="LSZ9" s="108"/>
      <c r="LTA9" s="108"/>
      <c r="LTB9" s="108"/>
      <c r="LTC9" s="108"/>
      <c r="LTD9" s="108"/>
      <c r="LTE9" s="108"/>
      <c r="LTF9" s="108"/>
      <c r="LTG9" s="108"/>
      <c r="LTH9" s="108"/>
      <c r="LTI9" s="108"/>
      <c r="LTJ9" s="108"/>
      <c r="LTK9" s="108"/>
      <c r="LTL9" s="108"/>
      <c r="LTM9" s="108"/>
      <c r="LTN9" s="108"/>
      <c r="LTO9" s="108"/>
      <c r="LTP9" s="108"/>
      <c r="LTQ9" s="108"/>
      <c r="LTR9" s="108"/>
      <c r="LTS9" s="108"/>
      <c r="LTT9" s="108"/>
      <c r="LTU9" s="108"/>
      <c r="LTV9" s="108"/>
      <c r="LTW9" s="108"/>
      <c r="LTX9" s="108"/>
      <c r="LTY9" s="108"/>
      <c r="LTZ9" s="108"/>
      <c r="LUA9" s="108"/>
      <c r="LUB9" s="108"/>
      <c r="LUC9" s="108"/>
      <c r="LUD9" s="108"/>
      <c r="LUE9" s="108"/>
      <c r="LUF9" s="108"/>
      <c r="LUG9" s="108"/>
      <c r="LUH9" s="108"/>
      <c r="LUI9" s="108"/>
      <c r="LUJ9" s="108"/>
      <c r="LUK9" s="108"/>
      <c r="LUL9" s="108"/>
      <c r="LUM9" s="108"/>
      <c r="LUN9" s="108"/>
      <c r="LUO9" s="108"/>
      <c r="LUP9" s="108"/>
      <c r="LUQ9" s="108"/>
      <c r="LUR9" s="108"/>
      <c r="LUS9" s="108"/>
      <c r="LUT9" s="108"/>
      <c r="LUU9" s="108"/>
      <c r="LUV9" s="108"/>
      <c r="LUW9" s="108"/>
      <c r="LUX9" s="108"/>
      <c r="LUY9" s="108"/>
      <c r="LUZ9" s="108"/>
      <c r="LVA9" s="108"/>
      <c r="LVB9" s="108"/>
      <c r="LVC9" s="108"/>
      <c r="LVD9" s="108"/>
      <c r="LVE9" s="108"/>
      <c r="LVF9" s="108"/>
      <c r="LVG9" s="108"/>
      <c r="LVH9" s="108"/>
      <c r="LVI9" s="108"/>
      <c r="LVJ9" s="108"/>
      <c r="LVK9" s="108"/>
      <c r="LVL9" s="108"/>
      <c r="LVM9" s="108"/>
      <c r="LVN9" s="108"/>
      <c r="LVO9" s="108"/>
      <c r="LVP9" s="108"/>
      <c r="LVQ9" s="108"/>
      <c r="LVR9" s="108"/>
      <c r="LVS9" s="108"/>
      <c r="LVT9" s="108"/>
      <c r="LVU9" s="108"/>
      <c r="LVV9" s="108"/>
      <c r="LVW9" s="108"/>
      <c r="LVX9" s="108"/>
      <c r="LVY9" s="108"/>
      <c r="LVZ9" s="108"/>
      <c r="LWA9" s="108"/>
      <c r="LWB9" s="108"/>
      <c r="LWC9" s="108"/>
      <c r="LWD9" s="108"/>
      <c r="LWE9" s="108"/>
      <c r="LWF9" s="108"/>
      <c r="LWG9" s="108"/>
      <c r="LWH9" s="108"/>
      <c r="LWI9" s="108"/>
      <c r="LWJ9" s="108"/>
      <c r="LWK9" s="108"/>
      <c r="LWL9" s="108"/>
      <c r="LWM9" s="108"/>
      <c r="LWN9" s="108"/>
      <c r="LWO9" s="108"/>
      <c r="LWP9" s="108"/>
      <c r="LWQ9" s="108"/>
      <c r="LWR9" s="108"/>
      <c r="LWS9" s="108"/>
      <c r="LWT9" s="108"/>
      <c r="LWU9" s="108"/>
      <c r="LWV9" s="108"/>
      <c r="LWW9" s="108"/>
      <c r="LWX9" s="108"/>
      <c r="LWY9" s="108"/>
      <c r="LWZ9" s="108"/>
      <c r="LXA9" s="108"/>
      <c r="LXB9" s="108"/>
      <c r="LXC9" s="108"/>
      <c r="LXD9" s="108"/>
      <c r="LXE9" s="108"/>
      <c r="LXF9" s="108"/>
      <c r="LXG9" s="108"/>
      <c r="LXH9" s="108"/>
      <c r="LXI9" s="108"/>
      <c r="LXJ9" s="108"/>
      <c r="LXK9" s="108"/>
      <c r="LXL9" s="108"/>
      <c r="LXM9" s="108"/>
      <c r="LXN9" s="108"/>
      <c r="LXO9" s="108"/>
      <c r="LXP9" s="108"/>
      <c r="LXQ9" s="108"/>
      <c r="LXR9" s="108"/>
      <c r="LXS9" s="108"/>
      <c r="LXT9" s="108"/>
      <c r="LXU9" s="108"/>
      <c r="LXV9" s="108"/>
      <c r="LXW9" s="108"/>
      <c r="LXX9" s="108"/>
      <c r="LXY9" s="108"/>
      <c r="LXZ9" s="108"/>
      <c r="LYA9" s="108"/>
      <c r="LYB9" s="108"/>
      <c r="LYC9" s="108"/>
      <c r="LYD9" s="108"/>
      <c r="LYE9" s="108"/>
      <c r="LYF9" s="108"/>
      <c r="LYG9" s="108"/>
      <c r="LYH9" s="108"/>
      <c r="LYI9" s="108"/>
      <c r="LYJ9" s="108"/>
      <c r="LYK9" s="108"/>
      <c r="LYL9" s="108"/>
      <c r="LYM9" s="108"/>
      <c r="LYN9" s="108"/>
      <c r="LYO9" s="108"/>
      <c r="LYP9" s="108"/>
      <c r="LYQ9" s="108"/>
      <c r="LYR9" s="108"/>
      <c r="LYS9" s="108"/>
      <c r="LYT9" s="108"/>
      <c r="LYU9" s="108"/>
      <c r="LYV9" s="108"/>
      <c r="LYW9" s="108"/>
      <c r="LYX9" s="108"/>
      <c r="LYY9" s="108"/>
      <c r="LYZ9" s="108"/>
      <c r="LZA9" s="108"/>
      <c r="LZB9" s="108"/>
      <c r="LZC9" s="108"/>
      <c r="LZD9" s="108"/>
      <c r="LZE9" s="108"/>
      <c r="LZF9" s="108"/>
      <c r="LZG9" s="108"/>
      <c r="LZH9" s="108"/>
      <c r="LZI9" s="108"/>
      <c r="LZJ9" s="108"/>
      <c r="LZK9" s="108"/>
      <c r="LZL9" s="108"/>
      <c r="LZM9" s="108"/>
      <c r="LZN9" s="108"/>
      <c r="LZO9" s="108"/>
      <c r="LZP9" s="108"/>
      <c r="LZQ9" s="108"/>
      <c r="LZR9" s="108"/>
      <c r="LZS9" s="108"/>
      <c r="LZT9" s="108"/>
      <c r="LZU9" s="108"/>
      <c r="LZV9" s="108"/>
      <c r="LZW9" s="108"/>
      <c r="LZX9" s="108"/>
      <c r="LZY9" s="108"/>
      <c r="LZZ9" s="108"/>
      <c r="MAA9" s="108"/>
      <c r="MAB9" s="108"/>
      <c r="MAC9" s="108"/>
      <c r="MAD9" s="108"/>
      <c r="MAE9" s="108"/>
      <c r="MAF9" s="108"/>
      <c r="MAG9" s="108"/>
      <c r="MAH9" s="108"/>
      <c r="MAI9" s="108"/>
      <c r="MAJ9" s="108"/>
      <c r="MAK9" s="108"/>
      <c r="MAL9" s="108"/>
      <c r="MAM9" s="108"/>
      <c r="MAN9" s="108"/>
      <c r="MAO9" s="108"/>
      <c r="MAP9" s="108"/>
      <c r="MAQ9" s="108"/>
      <c r="MAR9" s="108"/>
      <c r="MAS9" s="108"/>
      <c r="MAT9" s="108"/>
      <c r="MAU9" s="108"/>
      <c r="MAV9" s="108"/>
      <c r="MAW9" s="108"/>
      <c r="MAX9" s="108"/>
      <c r="MAY9" s="108"/>
      <c r="MAZ9" s="108"/>
      <c r="MBA9" s="108"/>
      <c r="MBB9" s="108"/>
      <c r="MBC9" s="108"/>
      <c r="MBD9" s="108"/>
      <c r="MBE9" s="108"/>
      <c r="MBF9" s="108"/>
      <c r="MBG9" s="108"/>
      <c r="MBH9" s="108"/>
      <c r="MBI9" s="108"/>
      <c r="MBJ9" s="108"/>
      <c r="MBK9" s="108"/>
      <c r="MBL9" s="108"/>
      <c r="MBM9" s="108"/>
      <c r="MBN9" s="108"/>
      <c r="MBO9" s="108"/>
      <c r="MBP9" s="108"/>
      <c r="MBQ9" s="108"/>
      <c r="MBR9" s="108"/>
      <c r="MBS9" s="108"/>
      <c r="MBT9" s="108"/>
      <c r="MBU9" s="108"/>
      <c r="MBV9" s="108"/>
      <c r="MBW9" s="108"/>
      <c r="MBX9" s="108"/>
      <c r="MBY9" s="108"/>
      <c r="MBZ9" s="108"/>
      <c r="MCA9" s="108"/>
      <c r="MCB9" s="108"/>
      <c r="MCC9" s="108"/>
      <c r="MCD9" s="108"/>
      <c r="MCE9" s="108"/>
      <c r="MCF9" s="108"/>
      <c r="MCG9" s="108"/>
      <c r="MCH9" s="108"/>
      <c r="MCI9" s="108"/>
      <c r="MCJ9" s="108"/>
      <c r="MCK9" s="108"/>
      <c r="MCL9" s="108"/>
      <c r="MCM9" s="108"/>
      <c r="MCN9" s="108"/>
      <c r="MCO9" s="108"/>
      <c r="MCP9" s="108"/>
      <c r="MCQ9" s="108"/>
      <c r="MCR9" s="108"/>
      <c r="MCS9" s="108"/>
      <c r="MCT9" s="108"/>
      <c r="MCU9" s="108"/>
      <c r="MCV9" s="108"/>
      <c r="MCW9" s="108"/>
      <c r="MCX9" s="108"/>
      <c r="MCY9" s="108"/>
      <c r="MCZ9" s="108"/>
      <c r="MDA9" s="108"/>
      <c r="MDB9" s="108"/>
      <c r="MDC9" s="108"/>
      <c r="MDD9" s="108"/>
      <c r="MDE9" s="108"/>
      <c r="MDF9" s="108"/>
      <c r="MDG9" s="108"/>
      <c r="MDH9" s="108"/>
      <c r="MDI9" s="108"/>
      <c r="MDJ9" s="108"/>
      <c r="MDK9" s="108"/>
      <c r="MDL9" s="108"/>
      <c r="MDM9" s="108"/>
      <c r="MDN9" s="108"/>
      <c r="MDO9" s="108"/>
      <c r="MDP9" s="108"/>
      <c r="MDQ9" s="108"/>
      <c r="MDR9" s="108"/>
      <c r="MDS9" s="108"/>
      <c r="MDT9" s="108"/>
      <c r="MDU9" s="108"/>
      <c r="MDV9" s="108"/>
      <c r="MDW9" s="108"/>
      <c r="MDX9" s="108"/>
      <c r="MDY9" s="108"/>
      <c r="MDZ9" s="108"/>
      <c r="MEA9" s="108"/>
      <c r="MEB9" s="108"/>
      <c r="MEC9" s="108"/>
      <c r="MED9" s="108"/>
      <c r="MEE9" s="108"/>
      <c r="MEF9" s="108"/>
      <c r="MEG9" s="108"/>
      <c r="MEH9" s="108"/>
      <c r="MEI9" s="108"/>
      <c r="MEJ9" s="108"/>
      <c r="MEK9" s="108"/>
      <c r="MEL9" s="108"/>
      <c r="MEM9" s="108"/>
      <c r="MEN9" s="108"/>
      <c r="MEO9" s="108"/>
      <c r="MEP9" s="108"/>
      <c r="MEQ9" s="108"/>
      <c r="MER9" s="108"/>
      <c r="MES9" s="108"/>
      <c r="MET9" s="108"/>
      <c r="MEU9" s="108"/>
      <c r="MEV9" s="108"/>
      <c r="MEW9" s="108"/>
      <c r="MEX9" s="108"/>
      <c r="MEY9" s="108"/>
      <c r="MEZ9" s="108"/>
      <c r="MFA9" s="108"/>
      <c r="MFB9" s="108"/>
      <c r="MFC9" s="108"/>
      <c r="MFD9" s="108"/>
      <c r="MFE9" s="108"/>
      <c r="MFF9" s="108"/>
      <c r="MFG9" s="108"/>
      <c r="MFH9" s="108"/>
      <c r="MFI9" s="108"/>
      <c r="MFJ9" s="108"/>
      <c r="MFK9" s="108"/>
      <c r="MFL9" s="108"/>
      <c r="MFM9" s="108"/>
      <c r="MFN9" s="108"/>
      <c r="MFO9" s="108"/>
      <c r="MFP9" s="108"/>
      <c r="MFQ9" s="108"/>
      <c r="MFR9" s="108"/>
      <c r="MFS9" s="108"/>
      <c r="MFT9" s="108"/>
      <c r="MFU9" s="108"/>
      <c r="MFV9" s="108"/>
      <c r="MFW9" s="108"/>
      <c r="MFX9" s="108"/>
      <c r="MFY9" s="108"/>
      <c r="MFZ9" s="108"/>
      <c r="MGA9" s="108"/>
      <c r="MGB9" s="108"/>
      <c r="MGC9" s="108"/>
      <c r="MGD9" s="108"/>
      <c r="MGE9" s="108"/>
      <c r="MGF9" s="108"/>
      <c r="MGG9" s="108"/>
      <c r="MGH9" s="108"/>
      <c r="MGI9" s="108"/>
      <c r="MGJ9" s="108"/>
      <c r="MGK9" s="108"/>
      <c r="MGL9" s="108"/>
      <c r="MGM9" s="108"/>
      <c r="MGN9" s="108"/>
      <c r="MGO9" s="108"/>
      <c r="MGP9" s="108"/>
      <c r="MGQ9" s="108"/>
      <c r="MGR9" s="108"/>
      <c r="MGS9" s="108"/>
      <c r="MGT9" s="108"/>
      <c r="MGU9" s="108"/>
      <c r="MGV9" s="108"/>
      <c r="MGW9" s="108"/>
      <c r="MGX9" s="108"/>
      <c r="MGY9" s="108"/>
      <c r="MGZ9" s="108"/>
      <c r="MHA9" s="108"/>
      <c r="MHB9" s="108"/>
      <c r="MHC9" s="108"/>
      <c r="MHD9" s="108"/>
      <c r="MHE9" s="108"/>
      <c r="MHF9" s="108"/>
      <c r="MHG9" s="108"/>
      <c r="MHH9" s="108"/>
      <c r="MHI9" s="108"/>
      <c r="MHJ9" s="108"/>
      <c r="MHK9" s="108"/>
      <c r="MHL9" s="108"/>
      <c r="MHM9" s="108"/>
      <c r="MHN9" s="108"/>
      <c r="MHO9" s="108"/>
      <c r="MHP9" s="108"/>
      <c r="MHQ9" s="108"/>
      <c r="MHR9" s="108"/>
      <c r="MHS9" s="108"/>
      <c r="MHT9" s="108"/>
      <c r="MHU9" s="108"/>
      <c r="MHV9" s="108"/>
      <c r="MHW9" s="108"/>
      <c r="MHX9" s="108"/>
      <c r="MHY9" s="108"/>
      <c r="MHZ9" s="108"/>
      <c r="MIA9" s="108"/>
      <c r="MIB9" s="108"/>
      <c r="MIC9" s="108"/>
      <c r="MID9" s="108"/>
      <c r="MIE9" s="108"/>
      <c r="MIF9" s="108"/>
      <c r="MIG9" s="108"/>
      <c r="MIH9" s="108"/>
      <c r="MII9" s="108"/>
      <c r="MIJ9" s="108"/>
      <c r="MIK9" s="108"/>
      <c r="MIL9" s="108"/>
      <c r="MIM9" s="108"/>
      <c r="MIN9" s="108"/>
      <c r="MIO9" s="108"/>
      <c r="MIP9" s="108"/>
      <c r="MIQ9" s="108"/>
      <c r="MIR9" s="108"/>
      <c r="MIS9" s="108"/>
      <c r="MIT9" s="108"/>
      <c r="MIU9" s="108"/>
      <c r="MIV9" s="108"/>
      <c r="MIW9" s="108"/>
      <c r="MIX9" s="108"/>
      <c r="MIY9" s="108"/>
      <c r="MIZ9" s="108"/>
      <c r="MJA9" s="108"/>
      <c r="MJB9" s="108"/>
      <c r="MJC9" s="108"/>
      <c r="MJD9" s="108"/>
      <c r="MJE9" s="108"/>
      <c r="MJF9" s="108"/>
      <c r="MJG9" s="108"/>
      <c r="MJH9" s="108"/>
      <c r="MJI9" s="108"/>
      <c r="MJJ9" s="108"/>
      <c r="MJK9" s="108"/>
      <c r="MJL9" s="108"/>
      <c r="MJM9" s="108"/>
      <c r="MJN9" s="108"/>
      <c r="MJO9" s="108"/>
      <c r="MJP9" s="108"/>
      <c r="MJQ9" s="108"/>
      <c r="MJR9" s="108"/>
      <c r="MJS9" s="108"/>
      <c r="MJT9" s="108"/>
      <c r="MJU9" s="108"/>
      <c r="MJV9" s="108"/>
      <c r="MJW9" s="108"/>
      <c r="MJX9" s="108"/>
      <c r="MJY9" s="108"/>
      <c r="MJZ9" s="108"/>
      <c r="MKA9" s="108"/>
      <c r="MKB9" s="108"/>
      <c r="MKC9" s="108"/>
      <c r="MKD9" s="108"/>
      <c r="MKE9" s="108"/>
      <c r="MKF9" s="108"/>
      <c r="MKG9" s="108"/>
      <c r="MKH9" s="108"/>
      <c r="MKI9" s="108"/>
      <c r="MKJ9" s="108"/>
      <c r="MKK9" s="108"/>
      <c r="MKL9" s="108"/>
      <c r="MKM9" s="108"/>
      <c r="MKN9" s="108"/>
      <c r="MKO9" s="108"/>
      <c r="MKP9" s="108"/>
      <c r="MKQ9" s="108"/>
      <c r="MKR9" s="108"/>
      <c r="MKS9" s="108"/>
      <c r="MKT9" s="108"/>
      <c r="MKU9" s="108"/>
      <c r="MKV9" s="108"/>
      <c r="MKW9" s="108"/>
      <c r="MKX9" s="108"/>
      <c r="MKY9" s="108"/>
      <c r="MKZ9" s="108"/>
      <c r="MLA9" s="108"/>
      <c r="MLB9" s="108"/>
      <c r="MLC9" s="108"/>
      <c r="MLD9" s="108"/>
      <c r="MLE9" s="108"/>
      <c r="MLF9" s="108"/>
      <c r="MLG9" s="108"/>
      <c r="MLH9" s="108"/>
      <c r="MLI9" s="108"/>
      <c r="MLJ9" s="108"/>
      <c r="MLK9" s="108"/>
      <c r="MLL9" s="108"/>
      <c r="MLM9" s="108"/>
      <c r="MLN9" s="108"/>
      <c r="MLO9" s="108"/>
      <c r="MLP9" s="108"/>
      <c r="MLQ9" s="108"/>
      <c r="MLR9" s="108"/>
      <c r="MLS9" s="108"/>
      <c r="MLT9" s="108"/>
      <c r="MLU9" s="108"/>
      <c r="MLV9" s="108"/>
      <c r="MLW9" s="108"/>
      <c r="MLX9" s="108"/>
      <c r="MLY9" s="108"/>
      <c r="MLZ9" s="108"/>
      <c r="MMA9" s="108"/>
      <c r="MMB9" s="108"/>
      <c r="MMC9" s="108"/>
      <c r="MMD9" s="108"/>
      <c r="MME9" s="108"/>
      <c r="MMF9" s="108"/>
      <c r="MMG9" s="108"/>
      <c r="MMH9" s="108"/>
      <c r="MMI9" s="108"/>
      <c r="MMJ9" s="108"/>
      <c r="MMK9" s="108"/>
      <c r="MML9" s="108"/>
      <c r="MMM9" s="108"/>
      <c r="MMN9" s="108"/>
      <c r="MMO9" s="108"/>
      <c r="MMP9" s="108"/>
      <c r="MMQ9" s="108"/>
      <c r="MMR9" s="108"/>
      <c r="MMS9" s="108"/>
      <c r="MMT9" s="108"/>
      <c r="MMU9" s="108"/>
      <c r="MMV9" s="108"/>
      <c r="MMW9" s="108"/>
      <c r="MMX9" s="108"/>
      <c r="MMY9" s="108"/>
      <c r="MMZ9" s="108"/>
      <c r="MNA9" s="108"/>
      <c r="MNB9" s="108"/>
      <c r="MNC9" s="108"/>
      <c r="MND9" s="108"/>
      <c r="MNE9" s="108"/>
      <c r="MNF9" s="108"/>
      <c r="MNG9" s="108"/>
      <c r="MNH9" s="108"/>
      <c r="MNI9" s="108"/>
      <c r="MNJ9" s="108"/>
      <c r="MNK9" s="108"/>
      <c r="MNL9" s="108"/>
      <c r="MNM9" s="108"/>
      <c r="MNN9" s="108"/>
      <c r="MNO9" s="108"/>
      <c r="MNP9" s="108"/>
      <c r="MNQ9" s="108"/>
      <c r="MNR9" s="108"/>
      <c r="MNS9" s="108"/>
      <c r="MNT9" s="108"/>
      <c r="MNU9" s="108"/>
      <c r="MNV9" s="108"/>
      <c r="MNW9" s="108"/>
      <c r="MNX9" s="108"/>
      <c r="MNY9" s="108"/>
      <c r="MNZ9" s="108"/>
      <c r="MOA9" s="108"/>
      <c r="MOB9" s="108"/>
      <c r="MOC9" s="108"/>
      <c r="MOD9" s="108"/>
      <c r="MOE9" s="108"/>
      <c r="MOF9" s="108"/>
      <c r="MOG9" s="108"/>
      <c r="MOH9" s="108"/>
      <c r="MOI9" s="108"/>
      <c r="MOJ9" s="108"/>
      <c r="MOK9" s="108"/>
      <c r="MOL9" s="108"/>
      <c r="MOM9" s="108"/>
      <c r="MON9" s="108"/>
      <c r="MOO9" s="108"/>
      <c r="MOP9" s="108"/>
      <c r="MOQ9" s="108"/>
      <c r="MOR9" s="108"/>
      <c r="MOS9" s="108"/>
      <c r="MOT9" s="108"/>
      <c r="MOU9" s="108"/>
      <c r="MOV9" s="108"/>
      <c r="MOW9" s="108"/>
      <c r="MOX9" s="108"/>
      <c r="MOY9" s="108"/>
      <c r="MOZ9" s="108"/>
      <c r="MPA9" s="108"/>
      <c r="MPB9" s="108"/>
      <c r="MPC9" s="108"/>
      <c r="MPD9" s="108"/>
      <c r="MPE9" s="108"/>
      <c r="MPF9" s="108"/>
      <c r="MPG9" s="108"/>
      <c r="MPH9" s="108"/>
      <c r="MPI9" s="108"/>
      <c r="MPJ9" s="108"/>
      <c r="MPK9" s="108"/>
      <c r="MPL9" s="108"/>
      <c r="MPM9" s="108"/>
      <c r="MPN9" s="108"/>
      <c r="MPO9" s="108"/>
      <c r="MPP9" s="108"/>
      <c r="MPQ9" s="108"/>
      <c r="MPR9" s="108"/>
      <c r="MPS9" s="108"/>
      <c r="MPT9" s="108"/>
      <c r="MPU9" s="108"/>
      <c r="MPV9" s="108"/>
      <c r="MPW9" s="108"/>
      <c r="MPX9" s="108"/>
      <c r="MPY9" s="108"/>
      <c r="MPZ9" s="108"/>
      <c r="MQA9" s="108"/>
      <c r="MQB9" s="108"/>
      <c r="MQC9" s="108"/>
      <c r="MQD9" s="108"/>
      <c r="MQE9" s="108"/>
      <c r="MQF9" s="108"/>
      <c r="MQG9" s="108"/>
      <c r="MQH9" s="108"/>
      <c r="MQI9" s="108"/>
      <c r="MQJ9" s="108"/>
      <c r="MQK9" s="108"/>
      <c r="MQL9" s="108"/>
      <c r="MQM9" s="108"/>
      <c r="MQN9" s="108"/>
      <c r="MQO9" s="108"/>
      <c r="MQP9" s="108"/>
      <c r="MQQ9" s="108"/>
      <c r="MQR9" s="108"/>
      <c r="MQS9" s="108"/>
      <c r="MQT9" s="108"/>
      <c r="MQU9" s="108"/>
      <c r="MQV9" s="108"/>
      <c r="MQW9" s="108"/>
      <c r="MQX9" s="108"/>
      <c r="MQY9" s="108"/>
      <c r="MQZ9" s="108"/>
      <c r="MRA9" s="108"/>
      <c r="MRB9" s="108"/>
      <c r="MRC9" s="108"/>
      <c r="MRD9" s="108"/>
      <c r="MRE9" s="108"/>
      <c r="MRF9" s="108"/>
      <c r="MRG9" s="108"/>
      <c r="MRH9" s="108"/>
      <c r="MRI9" s="108"/>
      <c r="MRJ9" s="108"/>
      <c r="MRK9" s="108"/>
      <c r="MRL9" s="108"/>
      <c r="MRM9" s="108"/>
      <c r="MRN9" s="108"/>
      <c r="MRO9" s="108"/>
      <c r="MRP9" s="108"/>
      <c r="MRQ9" s="108"/>
      <c r="MRR9" s="108"/>
      <c r="MRS9" s="108"/>
      <c r="MRT9" s="108"/>
      <c r="MRU9" s="108"/>
      <c r="MRV9" s="108"/>
      <c r="MRW9" s="108"/>
      <c r="MRX9" s="108"/>
      <c r="MRY9" s="108"/>
      <c r="MRZ9" s="108"/>
      <c r="MSA9" s="108"/>
      <c r="MSB9" s="108"/>
      <c r="MSC9" s="108"/>
      <c r="MSD9" s="108"/>
      <c r="MSE9" s="108"/>
      <c r="MSF9" s="108"/>
      <c r="MSG9" s="108"/>
      <c r="MSH9" s="108"/>
      <c r="MSI9" s="108"/>
      <c r="MSJ9" s="108"/>
      <c r="MSK9" s="108"/>
      <c r="MSL9" s="108"/>
      <c r="MSM9" s="108"/>
      <c r="MSN9" s="108"/>
      <c r="MSO9" s="108"/>
      <c r="MSP9" s="108"/>
      <c r="MSQ9" s="108"/>
      <c r="MSR9" s="108"/>
      <c r="MSS9" s="108"/>
      <c r="MST9" s="108"/>
      <c r="MSU9" s="108"/>
      <c r="MSV9" s="108"/>
      <c r="MSW9" s="108"/>
      <c r="MSX9" s="108"/>
      <c r="MSY9" s="108"/>
      <c r="MSZ9" s="108"/>
      <c r="MTA9" s="108"/>
      <c r="MTB9" s="108"/>
      <c r="MTC9" s="108"/>
      <c r="MTD9" s="108"/>
      <c r="MTE9" s="108"/>
      <c r="MTF9" s="108"/>
      <c r="MTG9" s="108"/>
      <c r="MTH9" s="108"/>
      <c r="MTI9" s="108"/>
      <c r="MTJ9" s="108"/>
      <c r="MTK9" s="108"/>
      <c r="MTL9" s="108"/>
      <c r="MTM9" s="108"/>
      <c r="MTN9" s="108"/>
      <c r="MTO9" s="108"/>
      <c r="MTP9" s="108"/>
      <c r="MTQ9" s="108"/>
      <c r="MTR9" s="108"/>
      <c r="MTS9" s="108"/>
      <c r="MTT9" s="108"/>
      <c r="MTU9" s="108"/>
      <c r="MTV9" s="108"/>
      <c r="MTW9" s="108"/>
      <c r="MTX9" s="108"/>
      <c r="MTY9" s="108"/>
      <c r="MTZ9" s="108"/>
      <c r="MUA9" s="108"/>
      <c r="MUB9" s="108"/>
      <c r="MUC9" s="108"/>
      <c r="MUD9" s="108"/>
      <c r="MUE9" s="108"/>
      <c r="MUF9" s="108"/>
      <c r="MUG9" s="108"/>
      <c r="MUH9" s="108"/>
      <c r="MUI9" s="108"/>
      <c r="MUJ9" s="108"/>
      <c r="MUK9" s="108"/>
      <c r="MUL9" s="108"/>
      <c r="MUM9" s="108"/>
      <c r="MUN9" s="108"/>
      <c r="MUO9" s="108"/>
      <c r="MUP9" s="108"/>
      <c r="MUQ9" s="108"/>
      <c r="MUR9" s="108"/>
      <c r="MUS9" s="108"/>
      <c r="MUT9" s="108"/>
      <c r="MUU9" s="108"/>
      <c r="MUV9" s="108"/>
      <c r="MUW9" s="108"/>
      <c r="MUX9" s="108"/>
      <c r="MUY9" s="108"/>
      <c r="MUZ9" s="108"/>
      <c r="MVA9" s="108"/>
      <c r="MVB9" s="108"/>
      <c r="MVC9" s="108"/>
      <c r="MVD9" s="108"/>
      <c r="MVE9" s="108"/>
      <c r="MVF9" s="108"/>
      <c r="MVG9" s="108"/>
      <c r="MVH9" s="108"/>
      <c r="MVI9" s="108"/>
      <c r="MVJ9" s="108"/>
      <c r="MVK9" s="108"/>
      <c r="MVL9" s="108"/>
      <c r="MVM9" s="108"/>
      <c r="MVN9" s="108"/>
      <c r="MVO9" s="108"/>
      <c r="MVP9" s="108"/>
      <c r="MVQ9" s="108"/>
      <c r="MVR9" s="108"/>
      <c r="MVS9" s="108"/>
      <c r="MVT9" s="108"/>
      <c r="MVU9" s="108"/>
      <c r="MVV9" s="108"/>
      <c r="MVW9" s="108"/>
      <c r="MVX9" s="108"/>
      <c r="MVY9" s="108"/>
      <c r="MVZ9" s="108"/>
      <c r="MWA9" s="108"/>
      <c r="MWB9" s="108"/>
      <c r="MWC9" s="108"/>
      <c r="MWD9" s="108"/>
      <c r="MWE9" s="108"/>
      <c r="MWF9" s="108"/>
      <c r="MWG9" s="108"/>
      <c r="MWH9" s="108"/>
      <c r="MWI9" s="108"/>
      <c r="MWJ9" s="108"/>
      <c r="MWK9" s="108"/>
      <c r="MWL9" s="108"/>
      <c r="MWM9" s="108"/>
      <c r="MWN9" s="108"/>
      <c r="MWO9" s="108"/>
      <c r="MWP9" s="108"/>
      <c r="MWQ9" s="108"/>
      <c r="MWR9" s="108"/>
      <c r="MWS9" s="108"/>
      <c r="MWT9" s="108"/>
      <c r="MWU9" s="108"/>
      <c r="MWV9" s="108"/>
      <c r="MWW9" s="108"/>
      <c r="MWX9" s="108"/>
      <c r="MWY9" s="108"/>
      <c r="MWZ9" s="108"/>
      <c r="MXA9" s="108"/>
      <c r="MXB9" s="108"/>
      <c r="MXC9" s="108"/>
      <c r="MXD9" s="108"/>
      <c r="MXE9" s="108"/>
      <c r="MXF9" s="108"/>
      <c r="MXG9" s="108"/>
      <c r="MXH9" s="108"/>
      <c r="MXI9" s="108"/>
      <c r="MXJ9" s="108"/>
      <c r="MXK9" s="108"/>
      <c r="MXL9" s="108"/>
      <c r="MXM9" s="108"/>
      <c r="MXN9" s="108"/>
      <c r="MXO9" s="108"/>
      <c r="MXP9" s="108"/>
      <c r="MXQ9" s="108"/>
      <c r="MXR9" s="108"/>
      <c r="MXS9" s="108"/>
      <c r="MXT9" s="108"/>
      <c r="MXU9" s="108"/>
      <c r="MXV9" s="108"/>
      <c r="MXW9" s="108"/>
      <c r="MXX9" s="108"/>
      <c r="MXY9" s="108"/>
      <c r="MXZ9" s="108"/>
      <c r="MYA9" s="108"/>
      <c r="MYB9" s="108"/>
      <c r="MYC9" s="108"/>
      <c r="MYD9" s="108"/>
      <c r="MYE9" s="108"/>
      <c r="MYF9" s="108"/>
      <c r="MYG9" s="108"/>
      <c r="MYH9" s="108"/>
      <c r="MYI9" s="108"/>
      <c r="MYJ9" s="108"/>
      <c r="MYK9" s="108"/>
      <c r="MYL9" s="108"/>
      <c r="MYM9" s="108"/>
      <c r="MYN9" s="108"/>
      <c r="MYO9" s="108"/>
      <c r="MYP9" s="108"/>
      <c r="MYQ9" s="108"/>
      <c r="MYR9" s="108"/>
      <c r="MYS9" s="108"/>
      <c r="MYT9" s="108"/>
      <c r="MYU9" s="108"/>
      <c r="MYV9" s="108"/>
      <c r="MYW9" s="108"/>
      <c r="MYX9" s="108"/>
      <c r="MYY9" s="108"/>
      <c r="MYZ9" s="108"/>
      <c r="MZA9" s="108"/>
      <c r="MZB9" s="108"/>
      <c r="MZC9" s="108"/>
      <c r="MZD9" s="108"/>
      <c r="MZE9" s="108"/>
      <c r="MZF9" s="108"/>
      <c r="MZG9" s="108"/>
      <c r="MZH9" s="108"/>
      <c r="MZI9" s="108"/>
      <c r="MZJ9" s="108"/>
      <c r="MZK9" s="108"/>
      <c r="MZL9" s="108"/>
      <c r="MZM9" s="108"/>
      <c r="MZN9" s="108"/>
      <c r="MZO9" s="108"/>
      <c r="MZP9" s="108"/>
      <c r="MZQ9" s="108"/>
      <c r="MZR9" s="108"/>
      <c r="MZS9" s="108"/>
      <c r="MZT9" s="108"/>
      <c r="MZU9" s="108"/>
      <c r="MZV9" s="108"/>
      <c r="MZW9" s="108"/>
      <c r="MZX9" s="108"/>
      <c r="MZY9" s="108"/>
      <c r="MZZ9" s="108"/>
      <c r="NAA9" s="108"/>
      <c r="NAB9" s="108"/>
      <c r="NAC9" s="108"/>
      <c r="NAD9" s="108"/>
      <c r="NAE9" s="108"/>
      <c r="NAF9" s="108"/>
      <c r="NAG9" s="108"/>
      <c r="NAH9" s="108"/>
      <c r="NAI9" s="108"/>
      <c r="NAJ9" s="108"/>
      <c r="NAK9" s="108"/>
      <c r="NAL9" s="108"/>
      <c r="NAM9" s="108"/>
      <c r="NAN9" s="108"/>
      <c r="NAO9" s="108"/>
      <c r="NAP9" s="108"/>
      <c r="NAQ9" s="108"/>
      <c r="NAR9" s="108"/>
      <c r="NAS9" s="108"/>
      <c r="NAT9" s="108"/>
      <c r="NAU9" s="108"/>
      <c r="NAV9" s="108"/>
      <c r="NAW9" s="108"/>
      <c r="NAX9" s="108"/>
      <c r="NAY9" s="108"/>
      <c r="NAZ9" s="108"/>
      <c r="NBA9" s="108"/>
      <c r="NBB9" s="108"/>
      <c r="NBC9" s="108"/>
      <c r="NBD9" s="108"/>
      <c r="NBE9" s="108"/>
      <c r="NBF9" s="108"/>
      <c r="NBG9" s="108"/>
      <c r="NBH9" s="108"/>
      <c r="NBI9" s="108"/>
      <c r="NBJ9" s="108"/>
      <c r="NBK9" s="108"/>
      <c r="NBL9" s="108"/>
      <c r="NBM9" s="108"/>
      <c r="NBN9" s="108"/>
      <c r="NBO9" s="108"/>
      <c r="NBP9" s="108"/>
      <c r="NBQ9" s="108"/>
      <c r="NBR9" s="108"/>
      <c r="NBS9" s="108"/>
      <c r="NBT9" s="108"/>
      <c r="NBU9" s="108"/>
      <c r="NBV9" s="108"/>
      <c r="NBW9" s="108"/>
      <c r="NBX9" s="108"/>
      <c r="NBY9" s="108"/>
      <c r="NBZ9" s="108"/>
      <c r="NCA9" s="108"/>
      <c r="NCB9" s="108"/>
      <c r="NCC9" s="108"/>
      <c r="NCD9" s="108"/>
      <c r="NCE9" s="108"/>
      <c r="NCF9" s="108"/>
      <c r="NCG9" s="108"/>
      <c r="NCH9" s="108"/>
      <c r="NCI9" s="108"/>
      <c r="NCJ9" s="108"/>
      <c r="NCK9" s="108"/>
      <c r="NCL9" s="108"/>
      <c r="NCM9" s="108"/>
      <c r="NCN9" s="108"/>
      <c r="NCO9" s="108"/>
      <c r="NCP9" s="108"/>
      <c r="NCQ9" s="108"/>
      <c r="NCR9" s="108"/>
      <c r="NCS9" s="108"/>
      <c r="NCT9" s="108"/>
      <c r="NCU9" s="108"/>
      <c r="NCV9" s="108"/>
      <c r="NCW9" s="108"/>
      <c r="NCX9" s="108"/>
      <c r="NCY9" s="108"/>
      <c r="NCZ9" s="108"/>
      <c r="NDA9" s="108"/>
      <c r="NDB9" s="108"/>
      <c r="NDC9" s="108"/>
      <c r="NDD9" s="108"/>
      <c r="NDE9" s="108"/>
      <c r="NDF9" s="108"/>
      <c r="NDG9" s="108"/>
      <c r="NDH9" s="108"/>
      <c r="NDI9" s="108"/>
      <c r="NDJ9" s="108"/>
      <c r="NDK9" s="108"/>
      <c r="NDL9" s="108"/>
      <c r="NDM9" s="108"/>
      <c r="NDN9" s="108"/>
      <c r="NDO9" s="108"/>
      <c r="NDP9" s="108"/>
      <c r="NDQ9" s="108"/>
      <c r="NDR9" s="108"/>
      <c r="NDS9" s="108"/>
      <c r="NDT9" s="108"/>
      <c r="NDU9" s="108"/>
      <c r="NDV9" s="108"/>
      <c r="NDW9" s="108"/>
      <c r="NDX9" s="108"/>
      <c r="NDY9" s="108"/>
      <c r="NDZ9" s="108"/>
      <c r="NEA9" s="108"/>
      <c r="NEB9" s="108"/>
      <c r="NEC9" s="108"/>
      <c r="NED9" s="108"/>
      <c r="NEE9" s="108"/>
      <c r="NEF9" s="108"/>
      <c r="NEG9" s="108"/>
      <c r="NEH9" s="108"/>
      <c r="NEI9" s="108"/>
      <c r="NEJ9" s="108"/>
      <c r="NEK9" s="108"/>
      <c r="NEL9" s="108"/>
      <c r="NEM9" s="108"/>
      <c r="NEN9" s="108"/>
      <c r="NEO9" s="108"/>
      <c r="NEP9" s="108"/>
      <c r="NEQ9" s="108"/>
      <c r="NER9" s="108"/>
      <c r="NES9" s="108"/>
      <c r="NET9" s="108"/>
      <c r="NEU9" s="108"/>
      <c r="NEV9" s="108"/>
      <c r="NEW9" s="108"/>
      <c r="NEX9" s="108"/>
      <c r="NEY9" s="108"/>
      <c r="NEZ9" s="108"/>
      <c r="NFA9" s="108"/>
      <c r="NFB9" s="108"/>
      <c r="NFC9" s="108"/>
      <c r="NFD9" s="108"/>
      <c r="NFE9" s="108"/>
      <c r="NFF9" s="108"/>
      <c r="NFG9" s="108"/>
      <c r="NFH9" s="108"/>
      <c r="NFI9" s="108"/>
      <c r="NFJ9" s="108"/>
      <c r="NFK9" s="108"/>
      <c r="NFL9" s="108"/>
      <c r="NFM9" s="108"/>
      <c r="NFN9" s="108"/>
      <c r="NFO9" s="108"/>
      <c r="NFP9" s="108"/>
      <c r="NFQ9" s="108"/>
      <c r="NFR9" s="108"/>
      <c r="NFS9" s="108"/>
      <c r="NFT9" s="108"/>
      <c r="NFU9" s="108"/>
      <c r="NFV9" s="108"/>
      <c r="NFW9" s="108"/>
      <c r="NFX9" s="108"/>
      <c r="NFY9" s="108"/>
      <c r="NFZ9" s="108"/>
      <c r="NGA9" s="108"/>
      <c r="NGB9" s="108"/>
      <c r="NGC9" s="108"/>
      <c r="NGD9" s="108"/>
      <c r="NGE9" s="108"/>
      <c r="NGF9" s="108"/>
      <c r="NGG9" s="108"/>
      <c r="NGH9" s="108"/>
      <c r="NGI9" s="108"/>
      <c r="NGJ9" s="108"/>
      <c r="NGK9" s="108"/>
      <c r="NGL9" s="108"/>
      <c r="NGM9" s="108"/>
      <c r="NGN9" s="108"/>
      <c r="NGO9" s="108"/>
      <c r="NGP9" s="108"/>
      <c r="NGQ9" s="108"/>
      <c r="NGR9" s="108"/>
      <c r="NGS9" s="108"/>
      <c r="NGT9" s="108"/>
      <c r="NGU9" s="108"/>
      <c r="NGV9" s="108"/>
      <c r="NGW9" s="108"/>
      <c r="NGX9" s="108"/>
      <c r="NGY9" s="108"/>
      <c r="NGZ9" s="108"/>
      <c r="NHA9" s="108"/>
      <c r="NHB9" s="108"/>
      <c r="NHC9" s="108"/>
      <c r="NHD9" s="108"/>
      <c r="NHE9" s="108"/>
      <c r="NHF9" s="108"/>
      <c r="NHG9" s="108"/>
      <c r="NHH9" s="108"/>
      <c r="NHI9" s="108"/>
      <c r="NHJ9" s="108"/>
      <c r="NHK9" s="108"/>
      <c r="NHL9" s="108"/>
      <c r="NHM9" s="108"/>
      <c r="NHN9" s="108"/>
      <c r="NHO9" s="108"/>
      <c r="NHP9" s="108"/>
      <c r="NHQ9" s="108"/>
      <c r="NHR9" s="108"/>
      <c r="NHS9" s="108"/>
      <c r="NHT9" s="108"/>
      <c r="NHU9" s="108"/>
      <c r="NHV9" s="108"/>
      <c r="NHW9" s="108"/>
      <c r="NHX9" s="108"/>
      <c r="NHY9" s="108"/>
      <c r="NHZ9" s="108"/>
      <c r="NIA9" s="108"/>
      <c r="NIB9" s="108"/>
      <c r="NIC9" s="108"/>
      <c r="NID9" s="108"/>
      <c r="NIE9" s="108"/>
      <c r="NIF9" s="108"/>
      <c r="NIG9" s="108"/>
      <c r="NIH9" s="108"/>
      <c r="NII9" s="108"/>
      <c r="NIJ9" s="108"/>
      <c r="NIK9" s="108"/>
      <c r="NIL9" s="108"/>
      <c r="NIM9" s="108"/>
      <c r="NIN9" s="108"/>
      <c r="NIO9" s="108"/>
      <c r="NIP9" s="108"/>
      <c r="NIQ9" s="108"/>
      <c r="NIR9" s="108"/>
      <c r="NIS9" s="108"/>
      <c r="NIT9" s="108"/>
      <c r="NIU9" s="108"/>
      <c r="NIV9" s="108"/>
      <c r="NIW9" s="108"/>
      <c r="NIX9" s="108"/>
      <c r="NIY9" s="108"/>
      <c r="NIZ9" s="108"/>
      <c r="NJA9" s="108"/>
      <c r="NJB9" s="108"/>
      <c r="NJC9" s="108"/>
      <c r="NJD9" s="108"/>
      <c r="NJE9" s="108"/>
      <c r="NJF9" s="108"/>
      <c r="NJG9" s="108"/>
      <c r="NJH9" s="108"/>
      <c r="NJI9" s="108"/>
      <c r="NJJ9" s="108"/>
      <c r="NJK9" s="108"/>
      <c r="NJL9" s="108"/>
      <c r="NJM9" s="108"/>
      <c r="NJN9" s="108"/>
      <c r="NJO9" s="108"/>
      <c r="NJP9" s="108"/>
      <c r="NJQ9" s="108"/>
      <c r="NJR9" s="108"/>
      <c r="NJS9" s="108"/>
      <c r="NJT9" s="108"/>
      <c r="NJU9" s="108"/>
      <c r="NJV9" s="108"/>
      <c r="NJW9" s="108"/>
      <c r="NJX9" s="108"/>
      <c r="NJY9" s="108"/>
      <c r="NJZ9" s="108"/>
      <c r="NKA9" s="108"/>
      <c r="NKB9" s="108"/>
      <c r="NKC9" s="108"/>
      <c r="NKD9" s="108"/>
      <c r="NKE9" s="108"/>
      <c r="NKF9" s="108"/>
      <c r="NKG9" s="108"/>
      <c r="NKH9" s="108"/>
      <c r="NKI9" s="108"/>
      <c r="NKJ9" s="108"/>
      <c r="NKK9" s="108"/>
      <c r="NKL9" s="108"/>
      <c r="NKM9" s="108"/>
      <c r="NKN9" s="108"/>
      <c r="NKO9" s="108"/>
      <c r="NKP9" s="108"/>
      <c r="NKQ9" s="108"/>
      <c r="NKR9" s="108"/>
      <c r="NKS9" s="108"/>
      <c r="NKT9" s="108"/>
      <c r="NKU9" s="108"/>
      <c r="NKV9" s="108"/>
      <c r="NKW9" s="108"/>
      <c r="NKX9" s="108"/>
      <c r="NKY9" s="108"/>
      <c r="NKZ9" s="108"/>
      <c r="NLA9" s="108"/>
      <c r="NLB9" s="108"/>
      <c r="NLC9" s="108"/>
      <c r="NLD9" s="108"/>
      <c r="NLE9" s="108"/>
      <c r="NLF9" s="108"/>
      <c r="NLG9" s="108"/>
      <c r="NLH9" s="108"/>
      <c r="NLI9" s="108"/>
      <c r="NLJ9" s="108"/>
      <c r="NLK9" s="108"/>
      <c r="NLL9" s="108"/>
      <c r="NLM9" s="108"/>
      <c r="NLN9" s="108"/>
      <c r="NLO9" s="108"/>
      <c r="NLP9" s="108"/>
      <c r="NLQ9" s="108"/>
      <c r="NLR9" s="108"/>
      <c r="NLS9" s="108"/>
      <c r="NLT9" s="108"/>
      <c r="NLU9" s="108"/>
      <c r="NLV9" s="108"/>
      <c r="NLW9" s="108"/>
      <c r="NLX9" s="108"/>
      <c r="NLY9" s="108"/>
      <c r="NLZ9" s="108"/>
      <c r="NMA9" s="108"/>
      <c r="NMB9" s="108"/>
      <c r="NMC9" s="108"/>
      <c r="NMD9" s="108"/>
      <c r="NME9" s="108"/>
      <c r="NMF9" s="108"/>
      <c r="NMG9" s="108"/>
      <c r="NMH9" s="108"/>
      <c r="NMI9" s="108"/>
      <c r="NMJ9" s="108"/>
      <c r="NMK9" s="108"/>
      <c r="NML9" s="108"/>
      <c r="NMM9" s="108"/>
      <c r="NMN9" s="108"/>
      <c r="NMO9" s="108"/>
      <c r="NMP9" s="108"/>
      <c r="NMQ9" s="108"/>
      <c r="NMR9" s="108"/>
      <c r="NMS9" s="108"/>
      <c r="NMT9" s="108"/>
      <c r="NMU9" s="108"/>
      <c r="NMV9" s="108"/>
      <c r="NMW9" s="108"/>
      <c r="NMX9" s="108"/>
      <c r="NMY9" s="108"/>
      <c r="NMZ9" s="108"/>
      <c r="NNA9" s="108"/>
      <c r="NNB9" s="108"/>
      <c r="NNC9" s="108"/>
      <c r="NND9" s="108"/>
      <c r="NNE9" s="108"/>
      <c r="NNF9" s="108"/>
      <c r="NNG9" s="108"/>
      <c r="NNH9" s="108"/>
      <c r="NNI9" s="108"/>
      <c r="NNJ9" s="108"/>
      <c r="NNK9" s="108"/>
      <c r="NNL9" s="108"/>
      <c r="NNM9" s="108"/>
      <c r="NNN9" s="108"/>
      <c r="NNO9" s="108"/>
      <c r="NNP9" s="108"/>
      <c r="NNQ9" s="108"/>
      <c r="NNR9" s="108"/>
      <c r="NNS9" s="108"/>
      <c r="NNT9" s="108"/>
      <c r="NNU9" s="108"/>
      <c r="NNV9" s="108"/>
      <c r="NNW9" s="108"/>
      <c r="NNX9" s="108"/>
      <c r="NNY9" s="108"/>
      <c r="NNZ9" s="108"/>
      <c r="NOA9" s="108"/>
      <c r="NOB9" s="108"/>
      <c r="NOC9" s="108"/>
      <c r="NOD9" s="108"/>
      <c r="NOE9" s="108"/>
      <c r="NOF9" s="108"/>
      <c r="NOG9" s="108"/>
      <c r="NOH9" s="108"/>
      <c r="NOI9" s="108"/>
      <c r="NOJ9" s="108"/>
      <c r="NOK9" s="108"/>
      <c r="NOL9" s="108"/>
      <c r="NOM9" s="108"/>
      <c r="NON9" s="108"/>
      <c r="NOO9" s="108"/>
      <c r="NOP9" s="108"/>
      <c r="NOQ9" s="108"/>
      <c r="NOR9" s="108"/>
      <c r="NOS9" s="108"/>
      <c r="NOT9" s="108"/>
      <c r="NOU9" s="108"/>
      <c r="NOV9" s="108"/>
      <c r="NOW9" s="108"/>
      <c r="NOX9" s="108"/>
      <c r="NOY9" s="108"/>
      <c r="NOZ9" s="108"/>
      <c r="NPA9" s="108"/>
      <c r="NPB9" s="108"/>
      <c r="NPC9" s="108"/>
      <c r="NPD9" s="108"/>
      <c r="NPE9" s="108"/>
      <c r="NPF9" s="108"/>
      <c r="NPG9" s="108"/>
      <c r="NPH9" s="108"/>
      <c r="NPI9" s="108"/>
      <c r="NPJ9" s="108"/>
      <c r="NPK9" s="108"/>
      <c r="NPL9" s="108"/>
      <c r="NPM9" s="108"/>
      <c r="NPN9" s="108"/>
      <c r="NPO9" s="108"/>
      <c r="NPP9" s="108"/>
      <c r="NPQ9" s="108"/>
      <c r="NPR9" s="108"/>
      <c r="NPS9" s="108"/>
      <c r="NPT9" s="108"/>
      <c r="NPU9" s="108"/>
      <c r="NPV9" s="108"/>
      <c r="NPW9" s="108"/>
      <c r="NPX9" s="108"/>
      <c r="NPY9" s="108"/>
      <c r="NPZ9" s="108"/>
      <c r="NQA9" s="108"/>
      <c r="NQB9" s="108"/>
      <c r="NQC9" s="108"/>
      <c r="NQD9" s="108"/>
      <c r="NQE9" s="108"/>
      <c r="NQF9" s="108"/>
      <c r="NQG9" s="108"/>
      <c r="NQH9" s="108"/>
      <c r="NQI9" s="108"/>
      <c r="NQJ9" s="108"/>
      <c r="NQK9" s="108"/>
      <c r="NQL9" s="108"/>
      <c r="NQM9" s="108"/>
      <c r="NQN9" s="108"/>
      <c r="NQO9" s="108"/>
      <c r="NQP9" s="108"/>
      <c r="NQQ9" s="108"/>
      <c r="NQR9" s="108"/>
      <c r="NQS9" s="108"/>
      <c r="NQT9" s="108"/>
      <c r="NQU9" s="108"/>
      <c r="NQV9" s="108"/>
      <c r="NQW9" s="108"/>
      <c r="NQX9" s="108"/>
      <c r="NQY9" s="108"/>
      <c r="NQZ9" s="108"/>
      <c r="NRA9" s="108"/>
      <c r="NRB9" s="108"/>
      <c r="NRC9" s="108"/>
      <c r="NRD9" s="108"/>
      <c r="NRE9" s="108"/>
      <c r="NRF9" s="108"/>
      <c r="NRG9" s="108"/>
      <c r="NRH9" s="108"/>
      <c r="NRI9" s="108"/>
      <c r="NRJ9" s="108"/>
      <c r="NRK9" s="108"/>
      <c r="NRL9" s="108"/>
      <c r="NRM9" s="108"/>
      <c r="NRN9" s="108"/>
      <c r="NRO9" s="108"/>
      <c r="NRP9" s="108"/>
      <c r="NRQ9" s="108"/>
      <c r="NRR9" s="108"/>
      <c r="NRS9" s="108"/>
      <c r="NRT9" s="108"/>
      <c r="NRU9" s="108"/>
      <c r="NRV9" s="108"/>
      <c r="NRW9" s="108"/>
      <c r="NRX9" s="108"/>
      <c r="NRY9" s="108"/>
      <c r="NRZ9" s="108"/>
      <c r="NSA9" s="108"/>
      <c r="NSB9" s="108"/>
      <c r="NSC9" s="108"/>
      <c r="NSD9" s="108"/>
      <c r="NSE9" s="108"/>
      <c r="NSF9" s="108"/>
      <c r="NSG9" s="108"/>
      <c r="NSH9" s="108"/>
      <c r="NSI9" s="108"/>
      <c r="NSJ9" s="108"/>
      <c r="NSK9" s="108"/>
      <c r="NSL9" s="108"/>
      <c r="NSM9" s="108"/>
      <c r="NSN9" s="108"/>
      <c r="NSO9" s="108"/>
      <c r="NSP9" s="108"/>
      <c r="NSQ9" s="108"/>
      <c r="NSR9" s="108"/>
      <c r="NSS9" s="108"/>
      <c r="NST9" s="108"/>
      <c r="NSU9" s="108"/>
      <c r="NSV9" s="108"/>
      <c r="NSW9" s="108"/>
      <c r="NSX9" s="108"/>
      <c r="NSY9" s="108"/>
      <c r="NSZ9" s="108"/>
      <c r="NTA9" s="108"/>
      <c r="NTB9" s="108"/>
      <c r="NTC9" s="108"/>
      <c r="NTD9" s="108"/>
      <c r="NTE9" s="108"/>
      <c r="NTF9" s="108"/>
      <c r="NTG9" s="108"/>
      <c r="NTH9" s="108"/>
      <c r="NTI9" s="108"/>
      <c r="NTJ9" s="108"/>
      <c r="NTK9" s="108"/>
      <c r="NTL9" s="108"/>
      <c r="NTM9" s="108"/>
      <c r="NTN9" s="108"/>
      <c r="NTO9" s="108"/>
      <c r="NTP9" s="108"/>
      <c r="NTQ9" s="108"/>
      <c r="NTR9" s="108"/>
      <c r="NTS9" s="108"/>
      <c r="NTT9" s="108"/>
      <c r="NTU9" s="108"/>
      <c r="NTV9" s="108"/>
      <c r="NTW9" s="108"/>
      <c r="NTX9" s="108"/>
      <c r="NTY9" s="108"/>
      <c r="NTZ9" s="108"/>
      <c r="NUA9" s="108"/>
      <c r="NUB9" s="108"/>
      <c r="NUC9" s="108"/>
      <c r="NUD9" s="108"/>
      <c r="NUE9" s="108"/>
      <c r="NUF9" s="108"/>
      <c r="NUG9" s="108"/>
      <c r="NUH9" s="108"/>
      <c r="NUI9" s="108"/>
      <c r="NUJ9" s="108"/>
      <c r="NUK9" s="108"/>
      <c r="NUL9" s="108"/>
      <c r="NUM9" s="108"/>
      <c r="NUN9" s="108"/>
      <c r="NUO9" s="108"/>
      <c r="NUP9" s="108"/>
      <c r="NUQ9" s="108"/>
      <c r="NUR9" s="108"/>
      <c r="NUS9" s="108"/>
      <c r="NUT9" s="108"/>
      <c r="NUU9" s="108"/>
      <c r="NUV9" s="108"/>
      <c r="NUW9" s="108"/>
      <c r="NUX9" s="108"/>
      <c r="NUY9" s="108"/>
      <c r="NUZ9" s="108"/>
      <c r="NVA9" s="108"/>
      <c r="NVB9" s="108"/>
      <c r="NVC9" s="108"/>
      <c r="NVD9" s="108"/>
      <c r="NVE9" s="108"/>
      <c r="NVF9" s="108"/>
      <c r="NVG9" s="108"/>
      <c r="NVH9" s="108"/>
      <c r="NVI9" s="108"/>
      <c r="NVJ9" s="108"/>
      <c r="NVK9" s="108"/>
      <c r="NVL9" s="108"/>
      <c r="NVM9" s="108"/>
      <c r="NVN9" s="108"/>
      <c r="NVO9" s="108"/>
      <c r="NVP9" s="108"/>
      <c r="NVQ9" s="108"/>
      <c r="NVR9" s="108"/>
      <c r="NVS9" s="108"/>
      <c r="NVT9" s="108"/>
      <c r="NVU9" s="108"/>
      <c r="NVV9" s="108"/>
      <c r="NVW9" s="108"/>
      <c r="NVX9" s="108"/>
      <c r="NVY9" s="108"/>
      <c r="NVZ9" s="108"/>
      <c r="NWA9" s="108"/>
      <c r="NWB9" s="108"/>
      <c r="NWC9" s="108"/>
      <c r="NWD9" s="108"/>
      <c r="NWE9" s="108"/>
      <c r="NWF9" s="108"/>
      <c r="NWG9" s="108"/>
      <c r="NWH9" s="108"/>
      <c r="NWI9" s="108"/>
      <c r="NWJ9" s="108"/>
      <c r="NWK9" s="108"/>
      <c r="NWL9" s="108"/>
      <c r="NWM9" s="108"/>
      <c r="NWN9" s="108"/>
      <c r="NWO9" s="108"/>
      <c r="NWP9" s="108"/>
      <c r="NWQ9" s="108"/>
      <c r="NWR9" s="108"/>
      <c r="NWS9" s="108"/>
      <c r="NWT9" s="108"/>
      <c r="NWU9" s="108"/>
      <c r="NWV9" s="108"/>
      <c r="NWW9" s="108"/>
      <c r="NWX9" s="108"/>
      <c r="NWY9" s="108"/>
      <c r="NWZ9" s="108"/>
      <c r="NXA9" s="108"/>
      <c r="NXB9" s="108"/>
      <c r="NXC9" s="108"/>
      <c r="NXD9" s="108"/>
      <c r="NXE9" s="108"/>
      <c r="NXF9" s="108"/>
      <c r="NXG9" s="108"/>
      <c r="NXH9" s="108"/>
      <c r="NXI9" s="108"/>
      <c r="NXJ9" s="108"/>
      <c r="NXK9" s="108"/>
      <c r="NXL9" s="108"/>
      <c r="NXM9" s="108"/>
      <c r="NXN9" s="108"/>
      <c r="NXO9" s="108"/>
      <c r="NXP9" s="108"/>
      <c r="NXQ9" s="108"/>
      <c r="NXR9" s="108"/>
      <c r="NXS9" s="108"/>
      <c r="NXT9" s="108"/>
      <c r="NXU9" s="108"/>
      <c r="NXV9" s="108"/>
      <c r="NXW9" s="108"/>
      <c r="NXX9" s="108"/>
      <c r="NXY9" s="108"/>
      <c r="NXZ9" s="108"/>
      <c r="NYA9" s="108"/>
      <c r="NYB9" s="108"/>
      <c r="NYC9" s="108"/>
      <c r="NYD9" s="108"/>
      <c r="NYE9" s="108"/>
      <c r="NYF9" s="108"/>
      <c r="NYG9" s="108"/>
      <c r="NYH9" s="108"/>
      <c r="NYI9" s="108"/>
      <c r="NYJ9" s="108"/>
      <c r="NYK9" s="108"/>
      <c r="NYL9" s="108"/>
      <c r="NYM9" s="108"/>
      <c r="NYN9" s="108"/>
      <c r="NYO9" s="108"/>
      <c r="NYP9" s="108"/>
      <c r="NYQ9" s="108"/>
      <c r="NYR9" s="108"/>
      <c r="NYS9" s="108"/>
      <c r="NYT9" s="108"/>
      <c r="NYU9" s="108"/>
      <c r="NYV9" s="108"/>
      <c r="NYW9" s="108"/>
      <c r="NYX9" s="108"/>
      <c r="NYY9" s="108"/>
      <c r="NYZ9" s="108"/>
      <c r="NZA9" s="108"/>
      <c r="NZB9" s="108"/>
      <c r="NZC9" s="108"/>
      <c r="NZD9" s="108"/>
      <c r="NZE9" s="108"/>
      <c r="NZF9" s="108"/>
      <c r="NZG9" s="108"/>
      <c r="NZH9" s="108"/>
      <c r="NZI9" s="108"/>
      <c r="NZJ9" s="108"/>
      <c r="NZK9" s="108"/>
      <c r="NZL9" s="108"/>
      <c r="NZM9" s="108"/>
      <c r="NZN9" s="108"/>
      <c r="NZO9" s="108"/>
      <c r="NZP9" s="108"/>
      <c r="NZQ9" s="108"/>
      <c r="NZR9" s="108"/>
      <c r="NZS9" s="108"/>
      <c r="NZT9" s="108"/>
      <c r="NZU9" s="108"/>
      <c r="NZV9" s="108"/>
      <c r="NZW9" s="108"/>
      <c r="NZX9" s="108"/>
      <c r="NZY9" s="108"/>
      <c r="NZZ9" s="108"/>
      <c r="OAA9" s="108"/>
      <c r="OAB9" s="108"/>
      <c r="OAC9" s="108"/>
      <c r="OAD9" s="108"/>
      <c r="OAE9" s="108"/>
      <c r="OAF9" s="108"/>
      <c r="OAG9" s="108"/>
      <c r="OAH9" s="108"/>
      <c r="OAI9" s="108"/>
      <c r="OAJ9" s="108"/>
      <c r="OAK9" s="108"/>
      <c r="OAL9" s="108"/>
      <c r="OAM9" s="108"/>
      <c r="OAN9" s="108"/>
      <c r="OAO9" s="108"/>
      <c r="OAP9" s="108"/>
      <c r="OAQ9" s="108"/>
      <c r="OAR9" s="108"/>
      <c r="OAS9" s="108"/>
      <c r="OAT9" s="108"/>
      <c r="OAU9" s="108"/>
      <c r="OAV9" s="108"/>
      <c r="OAW9" s="108"/>
      <c r="OAX9" s="108"/>
      <c r="OAY9" s="108"/>
      <c r="OAZ9" s="108"/>
      <c r="OBA9" s="108"/>
      <c r="OBB9" s="108"/>
      <c r="OBC9" s="108"/>
      <c r="OBD9" s="108"/>
      <c r="OBE9" s="108"/>
      <c r="OBF9" s="108"/>
      <c r="OBG9" s="108"/>
      <c r="OBH9" s="108"/>
      <c r="OBI9" s="108"/>
      <c r="OBJ9" s="108"/>
      <c r="OBK9" s="108"/>
      <c r="OBL9" s="108"/>
      <c r="OBM9" s="108"/>
      <c r="OBN9" s="108"/>
      <c r="OBO9" s="108"/>
      <c r="OBP9" s="108"/>
      <c r="OBQ9" s="108"/>
      <c r="OBR9" s="108"/>
      <c r="OBS9" s="108"/>
      <c r="OBT9" s="108"/>
      <c r="OBU9" s="108"/>
      <c r="OBV9" s="108"/>
      <c r="OBW9" s="108"/>
      <c r="OBX9" s="108"/>
      <c r="OBY9" s="108"/>
      <c r="OBZ9" s="108"/>
      <c r="OCA9" s="108"/>
      <c r="OCB9" s="108"/>
      <c r="OCC9" s="108"/>
      <c r="OCD9" s="108"/>
      <c r="OCE9" s="108"/>
      <c r="OCF9" s="108"/>
      <c r="OCG9" s="108"/>
      <c r="OCH9" s="108"/>
      <c r="OCI9" s="108"/>
      <c r="OCJ9" s="108"/>
      <c r="OCK9" s="108"/>
      <c r="OCL9" s="108"/>
      <c r="OCM9" s="108"/>
      <c r="OCN9" s="108"/>
      <c r="OCO9" s="108"/>
      <c r="OCP9" s="108"/>
      <c r="OCQ9" s="108"/>
      <c r="OCR9" s="108"/>
      <c r="OCS9" s="108"/>
      <c r="OCT9" s="108"/>
      <c r="OCU9" s="108"/>
      <c r="OCV9" s="108"/>
      <c r="OCW9" s="108"/>
      <c r="OCX9" s="108"/>
      <c r="OCY9" s="108"/>
      <c r="OCZ9" s="108"/>
      <c r="ODA9" s="108"/>
      <c r="ODB9" s="108"/>
      <c r="ODC9" s="108"/>
      <c r="ODD9" s="108"/>
      <c r="ODE9" s="108"/>
      <c r="ODF9" s="108"/>
      <c r="ODG9" s="108"/>
      <c r="ODH9" s="108"/>
      <c r="ODI9" s="108"/>
      <c r="ODJ9" s="108"/>
      <c r="ODK9" s="108"/>
      <c r="ODL9" s="108"/>
      <c r="ODM9" s="108"/>
      <c r="ODN9" s="108"/>
      <c r="ODO9" s="108"/>
      <c r="ODP9" s="108"/>
      <c r="ODQ9" s="108"/>
      <c r="ODR9" s="108"/>
      <c r="ODS9" s="108"/>
      <c r="ODT9" s="108"/>
      <c r="ODU9" s="108"/>
      <c r="ODV9" s="108"/>
      <c r="ODW9" s="108"/>
      <c r="ODX9" s="108"/>
      <c r="ODY9" s="108"/>
      <c r="ODZ9" s="108"/>
      <c r="OEA9" s="108"/>
      <c r="OEB9" s="108"/>
      <c r="OEC9" s="108"/>
      <c r="OED9" s="108"/>
      <c r="OEE9" s="108"/>
      <c r="OEF9" s="108"/>
      <c r="OEG9" s="108"/>
      <c r="OEH9" s="108"/>
      <c r="OEI9" s="108"/>
      <c r="OEJ9" s="108"/>
      <c r="OEK9" s="108"/>
      <c r="OEL9" s="108"/>
      <c r="OEM9" s="108"/>
      <c r="OEN9" s="108"/>
      <c r="OEO9" s="108"/>
      <c r="OEP9" s="108"/>
      <c r="OEQ9" s="108"/>
      <c r="OER9" s="108"/>
      <c r="OES9" s="108"/>
      <c r="OET9" s="108"/>
      <c r="OEU9" s="108"/>
      <c r="OEV9" s="108"/>
      <c r="OEW9" s="108"/>
      <c r="OEX9" s="108"/>
      <c r="OEY9" s="108"/>
      <c r="OEZ9" s="108"/>
      <c r="OFA9" s="108"/>
      <c r="OFB9" s="108"/>
      <c r="OFC9" s="108"/>
      <c r="OFD9" s="108"/>
      <c r="OFE9" s="108"/>
      <c r="OFF9" s="108"/>
      <c r="OFG9" s="108"/>
      <c r="OFH9" s="108"/>
      <c r="OFI9" s="108"/>
      <c r="OFJ9" s="108"/>
      <c r="OFK9" s="108"/>
      <c r="OFL9" s="108"/>
      <c r="OFM9" s="108"/>
      <c r="OFN9" s="108"/>
      <c r="OFO9" s="108"/>
      <c r="OFP9" s="108"/>
      <c r="OFQ9" s="108"/>
      <c r="OFR9" s="108"/>
      <c r="OFS9" s="108"/>
      <c r="OFT9" s="108"/>
      <c r="OFU9" s="108"/>
      <c r="OFV9" s="108"/>
      <c r="OFW9" s="108"/>
      <c r="OFX9" s="108"/>
      <c r="OFY9" s="108"/>
      <c r="OFZ9" s="108"/>
      <c r="OGA9" s="108"/>
      <c r="OGB9" s="108"/>
      <c r="OGC9" s="108"/>
      <c r="OGD9" s="108"/>
      <c r="OGE9" s="108"/>
      <c r="OGF9" s="108"/>
      <c r="OGG9" s="108"/>
      <c r="OGH9" s="108"/>
      <c r="OGI9" s="108"/>
      <c r="OGJ9" s="108"/>
      <c r="OGK9" s="108"/>
      <c r="OGL9" s="108"/>
      <c r="OGM9" s="108"/>
      <c r="OGN9" s="108"/>
      <c r="OGO9" s="108"/>
      <c r="OGP9" s="108"/>
      <c r="OGQ9" s="108"/>
      <c r="OGR9" s="108"/>
      <c r="OGS9" s="108"/>
      <c r="OGT9" s="108"/>
      <c r="OGU9" s="108"/>
      <c r="OGV9" s="108"/>
      <c r="OGW9" s="108"/>
      <c r="OGX9" s="108"/>
      <c r="OGY9" s="108"/>
      <c r="OGZ9" s="108"/>
      <c r="OHA9" s="108"/>
      <c r="OHB9" s="108"/>
      <c r="OHC9" s="108"/>
      <c r="OHD9" s="108"/>
      <c r="OHE9" s="108"/>
      <c r="OHF9" s="108"/>
      <c r="OHG9" s="108"/>
      <c r="OHH9" s="108"/>
      <c r="OHI9" s="108"/>
      <c r="OHJ9" s="108"/>
      <c r="OHK9" s="108"/>
      <c r="OHL9" s="108"/>
      <c r="OHM9" s="108"/>
      <c r="OHN9" s="108"/>
      <c r="OHO9" s="108"/>
      <c r="OHP9" s="108"/>
      <c r="OHQ9" s="108"/>
      <c r="OHR9" s="108"/>
      <c r="OHS9" s="108"/>
      <c r="OHT9" s="108"/>
      <c r="OHU9" s="108"/>
      <c r="OHV9" s="108"/>
      <c r="OHW9" s="108"/>
      <c r="OHX9" s="108"/>
      <c r="OHY9" s="108"/>
      <c r="OHZ9" s="108"/>
      <c r="OIA9" s="108"/>
      <c r="OIB9" s="108"/>
      <c r="OIC9" s="108"/>
      <c r="OID9" s="108"/>
      <c r="OIE9" s="108"/>
      <c r="OIF9" s="108"/>
      <c r="OIG9" s="108"/>
      <c r="OIH9" s="108"/>
      <c r="OII9" s="108"/>
      <c r="OIJ9" s="108"/>
      <c r="OIK9" s="108"/>
      <c r="OIL9" s="108"/>
      <c r="OIM9" s="108"/>
      <c r="OIN9" s="108"/>
      <c r="OIO9" s="108"/>
      <c r="OIP9" s="108"/>
      <c r="OIQ9" s="108"/>
      <c r="OIR9" s="108"/>
      <c r="OIS9" s="108"/>
      <c r="OIT9" s="108"/>
      <c r="OIU9" s="108"/>
      <c r="OIV9" s="108"/>
      <c r="OIW9" s="108"/>
      <c r="OIX9" s="108"/>
      <c r="OIY9" s="108"/>
      <c r="OIZ9" s="108"/>
      <c r="OJA9" s="108"/>
      <c r="OJB9" s="108"/>
      <c r="OJC9" s="108"/>
      <c r="OJD9" s="108"/>
      <c r="OJE9" s="108"/>
      <c r="OJF9" s="108"/>
      <c r="OJG9" s="108"/>
      <c r="OJH9" s="108"/>
      <c r="OJI9" s="108"/>
      <c r="OJJ9" s="108"/>
      <c r="OJK9" s="108"/>
      <c r="OJL9" s="108"/>
      <c r="OJM9" s="108"/>
      <c r="OJN9" s="108"/>
      <c r="OJO9" s="108"/>
      <c r="OJP9" s="108"/>
      <c r="OJQ9" s="108"/>
      <c r="OJR9" s="108"/>
      <c r="OJS9" s="108"/>
      <c r="OJT9" s="108"/>
      <c r="OJU9" s="108"/>
      <c r="OJV9" s="108"/>
      <c r="OJW9" s="108"/>
      <c r="OJX9" s="108"/>
      <c r="OJY9" s="108"/>
      <c r="OJZ9" s="108"/>
      <c r="OKA9" s="108"/>
      <c r="OKB9" s="108"/>
      <c r="OKC9" s="108"/>
      <c r="OKD9" s="108"/>
      <c r="OKE9" s="108"/>
      <c r="OKF9" s="108"/>
      <c r="OKG9" s="108"/>
      <c r="OKH9" s="108"/>
      <c r="OKI9" s="108"/>
      <c r="OKJ9" s="108"/>
      <c r="OKK9" s="108"/>
      <c r="OKL9" s="108"/>
      <c r="OKM9" s="108"/>
      <c r="OKN9" s="108"/>
      <c r="OKO9" s="108"/>
      <c r="OKP9" s="108"/>
      <c r="OKQ9" s="108"/>
      <c r="OKR9" s="108"/>
      <c r="OKS9" s="108"/>
      <c r="OKT9" s="108"/>
      <c r="OKU9" s="108"/>
      <c r="OKV9" s="108"/>
      <c r="OKW9" s="108"/>
      <c r="OKX9" s="108"/>
      <c r="OKY9" s="108"/>
      <c r="OKZ9" s="108"/>
      <c r="OLA9" s="108"/>
      <c r="OLB9" s="108"/>
      <c r="OLC9" s="108"/>
      <c r="OLD9" s="108"/>
      <c r="OLE9" s="108"/>
      <c r="OLF9" s="108"/>
      <c r="OLG9" s="108"/>
      <c r="OLH9" s="108"/>
      <c r="OLI9" s="108"/>
      <c r="OLJ9" s="108"/>
      <c r="OLK9" s="108"/>
      <c r="OLL9" s="108"/>
      <c r="OLM9" s="108"/>
      <c r="OLN9" s="108"/>
      <c r="OLO9" s="108"/>
      <c r="OLP9" s="108"/>
      <c r="OLQ9" s="108"/>
      <c r="OLR9" s="108"/>
      <c r="OLS9" s="108"/>
      <c r="OLT9" s="108"/>
      <c r="OLU9" s="108"/>
      <c r="OLV9" s="108"/>
      <c r="OLW9" s="108"/>
      <c r="OLX9" s="108"/>
      <c r="OLY9" s="108"/>
      <c r="OLZ9" s="108"/>
      <c r="OMA9" s="108"/>
      <c r="OMB9" s="108"/>
      <c r="OMC9" s="108"/>
      <c r="OMD9" s="108"/>
      <c r="OME9" s="108"/>
      <c r="OMF9" s="108"/>
      <c r="OMG9" s="108"/>
      <c r="OMH9" s="108"/>
      <c r="OMI9" s="108"/>
      <c r="OMJ9" s="108"/>
      <c r="OMK9" s="108"/>
      <c r="OML9" s="108"/>
      <c r="OMM9" s="108"/>
      <c r="OMN9" s="108"/>
      <c r="OMO9" s="108"/>
      <c r="OMP9" s="108"/>
      <c r="OMQ9" s="108"/>
      <c r="OMR9" s="108"/>
      <c r="OMS9" s="108"/>
      <c r="OMT9" s="108"/>
      <c r="OMU9" s="108"/>
      <c r="OMV9" s="108"/>
      <c r="OMW9" s="108"/>
      <c r="OMX9" s="108"/>
      <c r="OMY9" s="108"/>
      <c r="OMZ9" s="108"/>
      <c r="ONA9" s="108"/>
      <c r="ONB9" s="108"/>
      <c r="ONC9" s="108"/>
      <c r="OND9" s="108"/>
      <c r="ONE9" s="108"/>
      <c r="ONF9" s="108"/>
      <c r="ONG9" s="108"/>
      <c r="ONH9" s="108"/>
      <c r="ONI9" s="108"/>
      <c r="ONJ9" s="108"/>
      <c r="ONK9" s="108"/>
      <c r="ONL9" s="108"/>
      <c r="ONM9" s="108"/>
      <c r="ONN9" s="108"/>
      <c r="ONO9" s="108"/>
      <c r="ONP9" s="108"/>
      <c r="ONQ9" s="108"/>
      <c r="ONR9" s="108"/>
      <c r="ONS9" s="108"/>
      <c r="ONT9" s="108"/>
      <c r="ONU9" s="108"/>
      <c r="ONV9" s="108"/>
      <c r="ONW9" s="108"/>
      <c r="ONX9" s="108"/>
      <c r="ONY9" s="108"/>
      <c r="ONZ9" s="108"/>
      <c r="OOA9" s="108"/>
      <c r="OOB9" s="108"/>
      <c r="OOC9" s="108"/>
      <c r="OOD9" s="108"/>
      <c r="OOE9" s="108"/>
      <c r="OOF9" s="108"/>
      <c r="OOG9" s="108"/>
      <c r="OOH9" s="108"/>
      <c r="OOI9" s="108"/>
      <c r="OOJ9" s="108"/>
      <c r="OOK9" s="108"/>
      <c r="OOL9" s="108"/>
      <c r="OOM9" s="108"/>
      <c r="OON9" s="108"/>
      <c r="OOO9" s="108"/>
      <c r="OOP9" s="108"/>
      <c r="OOQ9" s="108"/>
      <c r="OOR9" s="108"/>
      <c r="OOS9" s="108"/>
      <c r="OOT9" s="108"/>
      <c r="OOU9" s="108"/>
      <c r="OOV9" s="108"/>
      <c r="OOW9" s="108"/>
      <c r="OOX9" s="108"/>
      <c r="OOY9" s="108"/>
      <c r="OOZ9" s="108"/>
      <c r="OPA9" s="108"/>
      <c r="OPB9" s="108"/>
      <c r="OPC9" s="108"/>
      <c r="OPD9" s="108"/>
      <c r="OPE9" s="108"/>
      <c r="OPF9" s="108"/>
      <c r="OPG9" s="108"/>
      <c r="OPH9" s="108"/>
      <c r="OPI9" s="108"/>
      <c r="OPJ9" s="108"/>
      <c r="OPK9" s="108"/>
      <c r="OPL9" s="108"/>
      <c r="OPM9" s="108"/>
      <c r="OPN9" s="108"/>
      <c r="OPO9" s="108"/>
      <c r="OPP9" s="108"/>
      <c r="OPQ9" s="108"/>
      <c r="OPR9" s="108"/>
      <c r="OPS9" s="108"/>
      <c r="OPT9" s="108"/>
      <c r="OPU9" s="108"/>
      <c r="OPV9" s="108"/>
      <c r="OPW9" s="108"/>
      <c r="OPX9" s="108"/>
      <c r="OPY9" s="108"/>
      <c r="OPZ9" s="108"/>
      <c r="OQA9" s="108"/>
      <c r="OQB9" s="108"/>
      <c r="OQC9" s="108"/>
      <c r="OQD9" s="108"/>
      <c r="OQE9" s="108"/>
      <c r="OQF9" s="108"/>
      <c r="OQG9" s="108"/>
      <c r="OQH9" s="108"/>
      <c r="OQI9" s="108"/>
      <c r="OQJ9" s="108"/>
      <c r="OQK9" s="108"/>
      <c r="OQL9" s="108"/>
      <c r="OQM9" s="108"/>
      <c r="OQN9" s="108"/>
      <c r="OQO9" s="108"/>
      <c r="OQP9" s="108"/>
      <c r="OQQ9" s="108"/>
      <c r="OQR9" s="108"/>
      <c r="OQS9" s="108"/>
      <c r="OQT9" s="108"/>
      <c r="OQU9" s="108"/>
      <c r="OQV9" s="108"/>
      <c r="OQW9" s="108"/>
      <c r="OQX9" s="108"/>
      <c r="OQY9" s="108"/>
      <c r="OQZ9" s="108"/>
      <c r="ORA9" s="108"/>
      <c r="ORB9" s="108"/>
      <c r="ORC9" s="108"/>
      <c r="ORD9" s="108"/>
      <c r="ORE9" s="108"/>
      <c r="ORF9" s="108"/>
      <c r="ORG9" s="108"/>
      <c r="ORH9" s="108"/>
      <c r="ORI9" s="108"/>
      <c r="ORJ9" s="108"/>
      <c r="ORK9" s="108"/>
      <c r="ORL9" s="108"/>
      <c r="ORM9" s="108"/>
      <c r="ORN9" s="108"/>
      <c r="ORO9" s="108"/>
      <c r="ORP9" s="108"/>
      <c r="ORQ9" s="108"/>
      <c r="ORR9" s="108"/>
      <c r="ORS9" s="108"/>
      <c r="ORT9" s="108"/>
      <c r="ORU9" s="108"/>
      <c r="ORV9" s="108"/>
      <c r="ORW9" s="108"/>
      <c r="ORX9" s="108"/>
      <c r="ORY9" s="108"/>
      <c r="ORZ9" s="108"/>
      <c r="OSA9" s="108"/>
      <c r="OSB9" s="108"/>
      <c r="OSC9" s="108"/>
      <c r="OSD9" s="108"/>
      <c r="OSE9" s="108"/>
      <c r="OSF9" s="108"/>
      <c r="OSG9" s="108"/>
      <c r="OSH9" s="108"/>
      <c r="OSI9" s="108"/>
      <c r="OSJ9" s="108"/>
      <c r="OSK9" s="108"/>
      <c r="OSL9" s="108"/>
      <c r="OSM9" s="108"/>
      <c r="OSN9" s="108"/>
      <c r="OSO9" s="108"/>
      <c r="OSP9" s="108"/>
      <c r="OSQ9" s="108"/>
      <c r="OSR9" s="108"/>
      <c r="OSS9" s="108"/>
      <c r="OST9" s="108"/>
      <c r="OSU9" s="108"/>
      <c r="OSV9" s="108"/>
      <c r="OSW9" s="108"/>
      <c r="OSX9" s="108"/>
      <c r="OSY9" s="108"/>
      <c r="OSZ9" s="108"/>
      <c r="OTA9" s="108"/>
      <c r="OTB9" s="108"/>
      <c r="OTC9" s="108"/>
      <c r="OTD9" s="108"/>
      <c r="OTE9" s="108"/>
      <c r="OTF9" s="108"/>
      <c r="OTG9" s="108"/>
      <c r="OTH9" s="108"/>
      <c r="OTI9" s="108"/>
      <c r="OTJ9" s="108"/>
      <c r="OTK9" s="108"/>
      <c r="OTL9" s="108"/>
      <c r="OTM9" s="108"/>
      <c r="OTN9" s="108"/>
      <c r="OTO9" s="108"/>
      <c r="OTP9" s="108"/>
      <c r="OTQ9" s="108"/>
      <c r="OTR9" s="108"/>
      <c r="OTS9" s="108"/>
      <c r="OTT9" s="108"/>
      <c r="OTU9" s="108"/>
      <c r="OTV9" s="108"/>
      <c r="OTW9" s="108"/>
      <c r="OTX9" s="108"/>
      <c r="OTY9" s="108"/>
      <c r="OTZ9" s="108"/>
      <c r="OUA9" s="108"/>
      <c r="OUB9" s="108"/>
      <c r="OUC9" s="108"/>
      <c r="OUD9" s="108"/>
      <c r="OUE9" s="108"/>
      <c r="OUF9" s="108"/>
      <c r="OUG9" s="108"/>
      <c r="OUH9" s="108"/>
      <c r="OUI9" s="108"/>
      <c r="OUJ9" s="108"/>
      <c r="OUK9" s="108"/>
      <c r="OUL9" s="108"/>
      <c r="OUM9" s="108"/>
      <c r="OUN9" s="108"/>
      <c r="OUO9" s="108"/>
      <c r="OUP9" s="108"/>
      <c r="OUQ9" s="108"/>
      <c r="OUR9" s="108"/>
      <c r="OUS9" s="108"/>
      <c r="OUT9" s="108"/>
      <c r="OUU9" s="108"/>
      <c r="OUV9" s="108"/>
      <c r="OUW9" s="108"/>
      <c r="OUX9" s="108"/>
      <c r="OUY9" s="108"/>
      <c r="OUZ9" s="108"/>
      <c r="OVA9" s="108"/>
      <c r="OVB9" s="108"/>
      <c r="OVC9" s="108"/>
      <c r="OVD9" s="108"/>
      <c r="OVE9" s="108"/>
      <c r="OVF9" s="108"/>
      <c r="OVG9" s="108"/>
      <c r="OVH9" s="108"/>
      <c r="OVI9" s="108"/>
      <c r="OVJ9" s="108"/>
      <c r="OVK9" s="108"/>
      <c r="OVL9" s="108"/>
      <c r="OVM9" s="108"/>
      <c r="OVN9" s="108"/>
      <c r="OVO9" s="108"/>
      <c r="OVP9" s="108"/>
      <c r="OVQ9" s="108"/>
      <c r="OVR9" s="108"/>
      <c r="OVS9" s="108"/>
      <c r="OVT9" s="108"/>
      <c r="OVU9" s="108"/>
      <c r="OVV9" s="108"/>
      <c r="OVW9" s="108"/>
      <c r="OVX9" s="108"/>
      <c r="OVY9" s="108"/>
      <c r="OVZ9" s="108"/>
      <c r="OWA9" s="108"/>
      <c r="OWB9" s="108"/>
      <c r="OWC9" s="108"/>
      <c r="OWD9" s="108"/>
      <c r="OWE9" s="108"/>
      <c r="OWF9" s="108"/>
      <c r="OWG9" s="108"/>
      <c r="OWH9" s="108"/>
      <c r="OWI9" s="108"/>
      <c r="OWJ9" s="108"/>
      <c r="OWK9" s="108"/>
      <c r="OWL9" s="108"/>
      <c r="OWM9" s="108"/>
      <c r="OWN9" s="108"/>
      <c r="OWO9" s="108"/>
      <c r="OWP9" s="108"/>
      <c r="OWQ9" s="108"/>
      <c r="OWR9" s="108"/>
      <c r="OWS9" s="108"/>
      <c r="OWT9" s="108"/>
      <c r="OWU9" s="108"/>
      <c r="OWV9" s="108"/>
      <c r="OWW9" s="108"/>
      <c r="OWX9" s="108"/>
      <c r="OWY9" s="108"/>
      <c r="OWZ9" s="108"/>
      <c r="OXA9" s="108"/>
      <c r="OXB9" s="108"/>
      <c r="OXC9" s="108"/>
      <c r="OXD9" s="108"/>
      <c r="OXE9" s="108"/>
      <c r="OXF9" s="108"/>
      <c r="OXG9" s="108"/>
      <c r="OXH9" s="108"/>
      <c r="OXI9" s="108"/>
      <c r="OXJ9" s="108"/>
      <c r="OXK9" s="108"/>
      <c r="OXL9" s="108"/>
      <c r="OXM9" s="108"/>
      <c r="OXN9" s="108"/>
      <c r="OXO9" s="108"/>
      <c r="OXP9" s="108"/>
      <c r="OXQ9" s="108"/>
      <c r="OXR9" s="108"/>
      <c r="OXS9" s="108"/>
      <c r="OXT9" s="108"/>
      <c r="OXU9" s="108"/>
      <c r="OXV9" s="108"/>
      <c r="OXW9" s="108"/>
      <c r="OXX9" s="108"/>
      <c r="OXY9" s="108"/>
      <c r="OXZ9" s="108"/>
      <c r="OYA9" s="108"/>
      <c r="OYB9" s="108"/>
      <c r="OYC9" s="108"/>
      <c r="OYD9" s="108"/>
      <c r="OYE9" s="108"/>
      <c r="OYF9" s="108"/>
      <c r="OYG9" s="108"/>
      <c r="OYH9" s="108"/>
      <c r="OYI9" s="108"/>
      <c r="OYJ9" s="108"/>
      <c r="OYK9" s="108"/>
      <c r="OYL9" s="108"/>
      <c r="OYM9" s="108"/>
      <c r="OYN9" s="108"/>
      <c r="OYO9" s="108"/>
      <c r="OYP9" s="108"/>
      <c r="OYQ9" s="108"/>
      <c r="OYR9" s="108"/>
      <c r="OYS9" s="108"/>
      <c r="OYT9" s="108"/>
      <c r="OYU9" s="108"/>
      <c r="OYV9" s="108"/>
      <c r="OYW9" s="108"/>
      <c r="OYX9" s="108"/>
      <c r="OYY9" s="108"/>
      <c r="OYZ9" s="108"/>
      <c r="OZA9" s="108"/>
      <c r="OZB9" s="108"/>
      <c r="OZC9" s="108"/>
      <c r="OZD9" s="108"/>
      <c r="OZE9" s="108"/>
      <c r="OZF9" s="108"/>
      <c r="OZG9" s="108"/>
      <c r="OZH9" s="108"/>
      <c r="OZI9" s="108"/>
      <c r="OZJ9" s="108"/>
      <c r="OZK9" s="108"/>
      <c r="OZL9" s="108"/>
      <c r="OZM9" s="108"/>
      <c r="OZN9" s="108"/>
      <c r="OZO9" s="108"/>
      <c r="OZP9" s="108"/>
      <c r="OZQ9" s="108"/>
      <c r="OZR9" s="108"/>
      <c r="OZS9" s="108"/>
      <c r="OZT9" s="108"/>
      <c r="OZU9" s="108"/>
      <c r="OZV9" s="108"/>
      <c r="OZW9" s="108"/>
      <c r="OZX9" s="108"/>
      <c r="OZY9" s="108"/>
      <c r="OZZ9" s="108"/>
      <c r="PAA9" s="108"/>
      <c r="PAB9" s="108"/>
      <c r="PAC9" s="108"/>
      <c r="PAD9" s="108"/>
      <c r="PAE9" s="108"/>
      <c r="PAF9" s="108"/>
      <c r="PAG9" s="108"/>
      <c r="PAH9" s="108"/>
      <c r="PAI9" s="108"/>
      <c r="PAJ9" s="108"/>
      <c r="PAK9" s="108"/>
      <c r="PAL9" s="108"/>
      <c r="PAM9" s="108"/>
      <c r="PAN9" s="108"/>
      <c r="PAO9" s="108"/>
      <c r="PAP9" s="108"/>
      <c r="PAQ9" s="108"/>
      <c r="PAR9" s="108"/>
      <c r="PAS9" s="108"/>
      <c r="PAT9" s="108"/>
      <c r="PAU9" s="108"/>
      <c r="PAV9" s="108"/>
      <c r="PAW9" s="108"/>
      <c r="PAX9" s="108"/>
      <c r="PAY9" s="108"/>
      <c r="PAZ9" s="108"/>
      <c r="PBA9" s="108"/>
      <c r="PBB9" s="108"/>
      <c r="PBC9" s="108"/>
      <c r="PBD9" s="108"/>
      <c r="PBE9" s="108"/>
      <c r="PBF9" s="108"/>
      <c r="PBG9" s="108"/>
      <c r="PBH9" s="108"/>
      <c r="PBI9" s="108"/>
      <c r="PBJ9" s="108"/>
      <c r="PBK9" s="108"/>
      <c r="PBL9" s="108"/>
      <c r="PBM9" s="108"/>
      <c r="PBN9" s="108"/>
      <c r="PBO9" s="108"/>
      <c r="PBP9" s="108"/>
      <c r="PBQ9" s="108"/>
      <c r="PBR9" s="108"/>
      <c r="PBS9" s="108"/>
      <c r="PBT9" s="108"/>
      <c r="PBU9" s="108"/>
      <c r="PBV9" s="108"/>
      <c r="PBW9" s="108"/>
      <c r="PBX9" s="108"/>
      <c r="PBY9" s="108"/>
      <c r="PBZ9" s="108"/>
      <c r="PCA9" s="108"/>
      <c r="PCB9" s="108"/>
      <c r="PCC9" s="108"/>
      <c r="PCD9" s="108"/>
      <c r="PCE9" s="108"/>
      <c r="PCF9" s="108"/>
      <c r="PCG9" s="108"/>
      <c r="PCH9" s="108"/>
      <c r="PCI9" s="108"/>
      <c r="PCJ9" s="108"/>
      <c r="PCK9" s="108"/>
      <c r="PCL9" s="108"/>
      <c r="PCM9" s="108"/>
      <c r="PCN9" s="108"/>
      <c r="PCO9" s="108"/>
      <c r="PCP9" s="108"/>
      <c r="PCQ9" s="108"/>
      <c r="PCR9" s="108"/>
      <c r="PCS9" s="108"/>
      <c r="PCT9" s="108"/>
      <c r="PCU9" s="108"/>
      <c r="PCV9" s="108"/>
      <c r="PCW9" s="108"/>
      <c r="PCX9" s="108"/>
      <c r="PCY9" s="108"/>
      <c r="PCZ9" s="108"/>
      <c r="PDA9" s="108"/>
      <c r="PDB9" s="108"/>
      <c r="PDC9" s="108"/>
      <c r="PDD9" s="108"/>
      <c r="PDE9" s="108"/>
      <c r="PDF9" s="108"/>
      <c r="PDG9" s="108"/>
      <c r="PDH9" s="108"/>
      <c r="PDI9" s="108"/>
      <c r="PDJ9" s="108"/>
      <c r="PDK9" s="108"/>
      <c r="PDL9" s="108"/>
      <c r="PDM9" s="108"/>
      <c r="PDN9" s="108"/>
      <c r="PDO9" s="108"/>
      <c r="PDP9" s="108"/>
      <c r="PDQ9" s="108"/>
      <c r="PDR9" s="108"/>
      <c r="PDS9" s="108"/>
      <c r="PDT9" s="108"/>
      <c r="PDU9" s="108"/>
      <c r="PDV9" s="108"/>
      <c r="PDW9" s="108"/>
      <c r="PDX9" s="108"/>
      <c r="PDY9" s="108"/>
      <c r="PDZ9" s="108"/>
      <c r="PEA9" s="108"/>
      <c r="PEB9" s="108"/>
      <c r="PEC9" s="108"/>
      <c r="PED9" s="108"/>
      <c r="PEE9" s="108"/>
      <c r="PEF9" s="108"/>
      <c r="PEG9" s="108"/>
      <c r="PEH9" s="108"/>
      <c r="PEI9" s="108"/>
      <c r="PEJ9" s="108"/>
      <c r="PEK9" s="108"/>
      <c r="PEL9" s="108"/>
      <c r="PEM9" s="108"/>
      <c r="PEN9" s="108"/>
      <c r="PEO9" s="108"/>
      <c r="PEP9" s="108"/>
      <c r="PEQ9" s="108"/>
      <c r="PER9" s="108"/>
      <c r="PES9" s="108"/>
      <c r="PET9" s="108"/>
      <c r="PEU9" s="108"/>
      <c r="PEV9" s="108"/>
      <c r="PEW9" s="108"/>
      <c r="PEX9" s="108"/>
      <c r="PEY9" s="108"/>
      <c r="PEZ9" s="108"/>
      <c r="PFA9" s="108"/>
      <c r="PFB9" s="108"/>
      <c r="PFC9" s="108"/>
      <c r="PFD9" s="108"/>
      <c r="PFE9" s="108"/>
      <c r="PFF9" s="108"/>
      <c r="PFG9" s="108"/>
      <c r="PFH9" s="108"/>
      <c r="PFI9" s="108"/>
      <c r="PFJ9" s="108"/>
      <c r="PFK9" s="108"/>
      <c r="PFL9" s="108"/>
      <c r="PFM9" s="108"/>
      <c r="PFN9" s="108"/>
      <c r="PFO9" s="108"/>
      <c r="PFP9" s="108"/>
      <c r="PFQ9" s="108"/>
      <c r="PFR9" s="108"/>
      <c r="PFS9" s="108"/>
      <c r="PFT9" s="108"/>
      <c r="PFU9" s="108"/>
      <c r="PFV9" s="108"/>
      <c r="PFW9" s="108"/>
      <c r="PFX9" s="108"/>
      <c r="PFY9" s="108"/>
      <c r="PFZ9" s="108"/>
      <c r="PGA9" s="108"/>
      <c r="PGB9" s="108"/>
      <c r="PGC9" s="108"/>
      <c r="PGD9" s="108"/>
      <c r="PGE9" s="108"/>
      <c r="PGF9" s="108"/>
      <c r="PGG9" s="108"/>
      <c r="PGH9" s="108"/>
      <c r="PGI9" s="108"/>
      <c r="PGJ9" s="108"/>
      <c r="PGK9" s="108"/>
      <c r="PGL9" s="108"/>
      <c r="PGM9" s="108"/>
      <c r="PGN9" s="108"/>
      <c r="PGO9" s="108"/>
      <c r="PGP9" s="108"/>
      <c r="PGQ9" s="108"/>
      <c r="PGR9" s="108"/>
      <c r="PGS9" s="108"/>
      <c r="PGT9" s="108"/>
      <c r="PGU9" s="108"/>
      <c r="PGV9" s="108"/>
      <c r="PGW9" s="108"/>
      <c r="PGX9" s="108"/>
      <c r="PGY9" s="108"/>
      <c r="PGZ9" s="108"/>
      <c r="PHA9" s="108"/>
      <c r="PHB9" s="108"/>
      <c r="PHC9" s="108"/>
      <c r="PHD9" s="108"/>
      <c r="PHE9" s="108"/>
      <c r="PHF9" s="108"/>
      <c r="PHG9" s="108"/>
      <c r="PHH9" s="108"/>
      <c r="PHI9" s="108"/>
      <c r="PHJ9" s="108"/>
      <c r="PHK9" s="108"/>
      <c r="PHL9" s="108"/>
      <c r="PHM9" s="108"/>
      <c r="PHN9" s="108"/>
      <c r="PHO9" s="108"/>
      <c r="PHP9" s="108"/>
      <c r="PHQ9" s="108"/>
      <c r="PHR9" s="108"/>
      <c r="PHS9" s="108"/>
      <c r="PHT9" s="108"/>
      <c r="PHU9" s="108"/>
      <c r="PHV9" s="108"/>
      <c r="PHW9" s="108"/>
      <c r="PHX9" s="108"/>
      <c r="PHY9" s="108"/>
      <c r="PHZ9" s="108"/>
      <c r="PIA9" s="108"/>
      <c r="PIB9" s="108"/>
      <c r="PIC9" s="108"/>
      <c r="PID9" s="108"/>
      <c r="PIE9" s="108"/>
      <c r="PIF9" s="108"/>
      <c r="PIG9" s="108"/>
      <c r="PIH9" s="108"/>
      <c r="PII9" s="108"/>
      <c r="PIJ9" s="108"/>
      <c r="PIK9" s="108"/>
      <c r="PIL9" s="108"/>
      <c r="PIM9" s="108"/>
      <c r="PIN9" s="108"/>
      <c r="PIO9" s="108"/>
      <c r="PIP9" s="108"/>
      <c r="PIQ9" s="108"/>
      <c r="PIR9" s="108"/>
      <c r="PIS9" s="108"/>
      <c r="PIT9" s="108"/>
      <c r="PIU9" s="108"/>
      <c r="PIV9" s="108"/>
      <c r="PIW9" s="108"/>
      <c r="PIX9" s="108"/>
      <c r="PIY9" s="108"/>
      <c r="PIZ9" s="108"/>
      <c r="PJA9" s="108"/>
      <c r="PJB9" s="108"/>
      <c r="PJC9" s="108"/>
      <c r="PJD9" s="108"/>
      <c r="PJE9" s="108"/>
      <c r="PJF9" s="108"/>
      <c r="PJG9" s="108"/>
      <c r="PJH9" s="108"/>
      <c r="PJI9" s="108"/>
      <c r="PJJ9" s="108"/>
      <c r="PJK9" s="108"/>
      <c r="PJL9" s="108"/>
      <c r="PJM9" s="108"/>
      <c r="PJN9" s="108"/>
      <c r="PJO9" s="108"/>
      <c r="PJP9" s="108"/>
      <c r="PJQ9" s="108"/>
      <c r="PJR9" s="108"/>
      <c r="PJS9" s="108"/>
      <c r="PJT9" s="108"/>
      <c r="PJU9" s="108"/>
      <c r="PJV9" s="108"/>
      <c r="PJW9" s="108"/>
      <c r="PJX9" s="108"/>
      <c r="PJY9" s="108"/>
      <c r="PJZ9" s="108"/>
      <c r="PKA9" s="108"/>
      <c r="PKB9" s="108"/>
      <c r="PKC9" s="108"/>
      <c r="PKD9" s="108"/>
      <c r="PKE9" s="108"/>
      <c r="PKF9" s="108"/>
      <c r="PKG9" s="108"/>
      <c r="PKH9" s="108"/>
      <c r="PKI9" s="108"/>
      <c r="PKJ9" s="108"/>
      <c r="PKK9" s="108"/>
      <c r="PKL9" s="108"/>
      <c r="PKM9" s="108"/>
      <c r="PKN9" s="108"/>
      <c r="PKO9" s="108"/>
      <c r="PKP9" s="108"/>
      <c r="PKQ9" s="108"/>
      <c r="PKR9" s="108"/>
      <c r="PKS9" s="108"/>
      <c r="PKT9" s="108"/>
      <c r="PKU9" s="108"/>
      <c r="PKV9" s="108"/>
      <c r="PKW9" s="108"/>
      <c r="PKX9" s="108"/>
      <c r="PKY9" s="108"/>
      <c r="PKZ9" s="108"/>
      <c r="PLA9" s="108"/>
      <c r="PLB9" s="108"/>
      <c r="PLC9" s="108"/>
      <c r="PLD9" s="108"/>
      <c r="PLE9" s="108"/>
      <c r="PLF9" s="108"/>
      <c r="PLG9" s="108"/>
      <c r="PLH9" s="108"/>
      <c r="PLI9" s="108"/>
      <c r="PLJ9" s="108"/>
      <c r="PLK9" s="108"/>
      <c r="PLL9" s="108"/>
      <c r="PLM9" s="108"/>
      <c r="PLN9" s="108"/>
      <c r="PLO9" s="108"/>
      <c r="PLP9" s="108"/>
      <c r="PLQ9" s="108"/>
      <c r="PLR9" s="108"/>
      <c r="PLS9" s="108"/>
      <c r="PLT9" s="108"/>
      <c r="PLU9" s="108"/>
      <c r="PLV9" s="108"/>
      <c r="PLW9" s="108"/>
      <c r="PLX9" s="108"/>
      <c r="PLY9" s="108"/>
      <c r="PLZ9" s="108"/>
      <c r="PMA9" s="108"/>
      <c r="PMB9" s="108"/>
      <c r="PMC9" s="108"/>
      <c r="PMD9" s="108"/>
      <c r="PME9" s="108"/>
      <c r="PMF9" s="108"/>
      <c r="PMG9" s="108"/>
      <c r="PMH9" s="108"/>
      <c r="PMI9" s="108"/>
      <c r="PMJ9" s="108"/>
      <c r="PMK9" s="108"/>
      <c r="PML9" s="108"/>
      <c r="PMM9" s="108"/>
      <c r="PMN9" s="108"/>
      <c r="PMO9" s="108"/>
      <c r="PMP9" s="108"/>
      <c r="PMQ9" s="108"/>
      <c r="PMR9" s="108"/>
      <c r="PMS9" s="108"/>
      <c r="PMT9" s="108"/>
      <c r="PMU9" s="108"/>
      <c r="PMV9" s="108"/>
      <c r="PMW9" s="108"/>
      <c r="PMX9" s="108"/>
      <c r="PMY9" s="108"/>
      <c r="PMZ9" s="108"/>
      <c r="PNA9" s="108"/>
      <c r="PNB9" s="108"/>
      <c r="PNC9" s="108"/>
      <c r="PND9" s="108"/>
      <c r="PNE9" s="108"/>
      <c r="PNF9" s="108"/>
      <c r="PNG9" s="108"/>
      <c r="PNH9" s="108"/>
      <c r="PNI9" s="108"/>
      <c r="PNJ9" s="108"/>
      <c r="PNK9" s="108"/>
      <c r="PNL9" s="108"/>
      <c r="PNM9" s="108"/>
      <c r="PNN9" s="108"/>
      <c r="PNO9" s="108"/>
      <c r="PNP9" s="108"/>
      <c r="PNQ9" s="108"/>
      <c r="PNR9" s="108"/>
      <c r="PNS9" s="108"/>
      <c r="PNT9" s="108"/>
      <c r="PNU9" s="108"/>
      <c r="PNV9" s="108"/>
      <c r="PNW9" s="108"/>
      <c r="PNX9" s="108"/>
      <c r="PNY9" s="108"/>
      <c r="PNZ9" s="108"/>
      <c r="POA9" s="108"/>
      <c r="POB9" s="108"/>
      <c r="POC9" s="108"/>
      <c r="POD9" s="108"/>
      <c r="POE9" s="108"/>
      <c r="POF9" s="108"/>
      <c r="POG9" s="108"/>
      <c r="POH9" s="108"/>
      <c r="POI9" s="108"/>
      <c r="POJ9" s="108"/>
      <c r="POK9" s="108"/>
      <c r="POL9" s="108"/>
      <c r="POM9" s="108"/>
      <c r="PON9" s="108"/>
      <c r="POO9" s="108"/>
      <c r="POP9" s="108"/>
      <c r="POQ9" s="108"/>
      <c r="POR9" s="108"/>
      <c r="POS9" s="108"/>
      <c r="POT9" s="108"/>
      <c r="POU9" s="108"/>
      <c r="POV9" s="108"/>
      <c r="POW9" s="108"/>
      <c r="POX9" s="108"/>
      <c r="POY9" s="108"/>
      <c r="POZ9" s="108"/>
      <c r="PPA9" s="108"/>
      <c r="PPB9" s="108"/>
      <c r="PPC9" s="108"/>
      <c r="PPD9" s="108"/>
      <c r="PPE9" s="108"/>
      <c r="PPF9" s="108"/>
      <c r="PPG9" s="108"/>
      <c r="PPH9" s="108"/>
      <c r="PPI9" s="108"/>
      <c r="PPJ9" s="108"/>
      <c r="PPK9" s="108"/>
      <c r="PPL9" s="108"/>
      <c r="PPM9" s="108"/>
      <c r="PPN9" s="108"/>
      <c r="PPO9" s="108"/>
      <c r="PPP9" s="108"/>
      <c r="PPQ9" s="108"/>
      <c r="PPR9" s="108"/>
      <c r="PPS9" s="108"/>
      <c r="PPT9" s="108"/>
      <c r="PPU9" s="108"/>
      <c r="PPV9" s="108"/>
      <c r="PPW9" s="108"/>
      <c r="PPX9" s="108"/>
      <c r="PPY9" s="108"/>
      <c r="PPZ9" s="108"/>
      <c r="PQA9" s="108"/>
      <c r="PQB9" s="108"/>
      <c r="PQC9" s="108"/>
      <c r="PQD9" s="108"/>
      <c r="PQE9" s="108"/>
      <c r="PQF9" s="108"/>
      <c r="PQG9" s="108"/>
      <c r="PQH9" s="108"/>
      <c r="PQI9" s="108"/>
      <c r="PQJ9" s="108"/>
      <c r="PQK9" s="108"/>
      <c r="PQL9" s="108"/>
      <c r="PQM9" s="108"/>
      <c r="PQN9" s="108"/>
      <c r="PQO9" s="108"/>
      <c r="PQP9" s="108"/>
      <c r="PQQ9" s="108"/>
      <c r="PQR9" s="108"/>
      <c r="PQS9" s="108"/>
      <c r="PQT9" s="108"/>
      <c r="PQU9" s="108"/>
      <c r="PQV9" s="108"/>
      <c r="PQW9" s="108"/>
      <c r="PQX9" s="108"/>
      <c r="PQY9" s="108"/>
      <c r="PQZ9" s="108"/>
      <c r="PRA9" s="108"/>
      <c r="PRB9" s="108"/>
      <c r="PRC9" s="108"/>
      <c r="PRD9" s="108"/>
      <c r="PRE9" s="108"/>
      <c r="PRF9" s="108"/>
      <c r="PRG9" s="108"/>
      <c r="PRH9" s="108"/>
      <c r="PRI9" s="108"/>
      <c r="PRJ9" s="108"/>
      <c r="PRK9" s="108"/>
      <c r="PRL9" s="108"/>
      <c r="PRM9" s="108"/>
      <c r="PRN9" s="108"/>
      <c r="PRO9" s="108"/>
      <c r="PRP9" s="108"/>
      <c r="PRQ9" s="108"/>
      <c r="PRR9" s="108"/>
      <c r="PRS9" s="108"/>
      <c r="PRT9" s="108"/>
      <c r="PRU9" s="108"/>
      <c r="PRV9" s="108"/>
      <c r="PRW9" s="108"/>
      <c r="PRX9" s="108"/>
      <c r="PRY9" s="108"/>
      <c r="PRZ9" s="108"/>
      <c r="PSA9" s="108"/>
      <c r="PSB9" s="108"/>
      <c r="PSC9" s="108"/>
      <c r="PSD9" s="108"/>
      <c r="PSE9" s="108"/>
      <c r="PSF9" s="108"/>
      <c r="PSG9" s="108"/>
      <c r="PSH9" s="108"/>
      <c r="PSI9" s="108"/>
      <c r="PSJ9" s="108"/>
      <c r="PSK9" s="108"/>
      <c r="PSL9" s="108"/>
      <c r="PSM9" s="108"/>
      <c r="PSN9" s="108"/>
      <c r="PSO9" s="108"/>
      <c r="PSP9" s="108"/>
      <c r="PSQ9" s="108"/>
      <c r="PSR9" s="108"/>
      <c r="PSS9" s="108"/>
      <c r="PST9" s="108"/>
      <c r="PSU9" s="108"/>
      <c r="PSV9" s="108"/>
      <c r="PSW9" s="108"/>
      <c r="PSX9" s="108"/>
      <c r="PSY9" s="108"/>
      <c r="PSZ9" s="108"/>
      <c r="PTA9" s="108"/>
      <c r="PTB9" s="108"/>
      <c r="PTC9" s="108"/>
      <c r="PTD9" s="108"/>
      <c r="PTE9" s="108"/>
      <c r="PTF9" s="108"/>
      <c r="PTG9" s="108"/>
      <c r="PTH9" s="108"/>
      <c r="PTI9" s="108"/>
      <c r="PTJ9" s="108"/>
      <c r="PTK9" s="108"/>
      <c r="PTL9" s="108"/>
      <c r="PTM9" s="108"/>
      <c r="PTN9" s="108"/>
      <c r="PTO9" s="108"/>
      <c r="PTP9" s="108"/>
      <c r="PTQ9" s="108"/>
      <c r="PTR9" s="108"/>
      <c r="PTS9" s="108"/>
      <c r="PTT9" s="108"/>
      <c r="PTU9" s="108"/>
      <c r="PTV9" s="108"/>
      <c r="PTW9" s="108"/>
      <c r="PTX9" s="108"/>
      <c r="PTY9" s="108"/>
      <c r="PTZ9" s="108"/>
      <c r="PUA9" s="108"/>
      <c r="PUB9" s="108"/>
      <c r="PUC9" s="108"/>
      <c r="PUD9" s="108"/>
      <c r="PUE9" s="108"/>
      <c r="PUF9" s="108"/>
      <c r="PUG9" s="108"/>
      <c r="PUH9" s="108"/>
      <c r="PUI9" s="108"/>
      <c r="PUJ9" s="108"/>
      <c r="PUK9" s="108"/>
      <c r="PUL9" s="108"/>
      <c r="PUM9" s="108"/>
      <c r="PUN9" s="108"/>
      <c r="PUO9" s="108"/>
      <c r="PUP9" s="108"/>
      <c r="PUQ9" s="108"/>
      <c r="PUR9" s="108"/>
      <c r="PUS9" s="108"/>
      <c r="PUT9" s="108"/>
      <c r="PUU9" s="108"/>
      <c r="PUV9" s="108"/>
      <c r="PUW9" s="108"/>
      <c r="PUX9" s="108"/>
      <c r="PUY9" s="108"/>
      <c r="PUZ9" s="108"/>
      <c r="PVA9" s="108"/>
      <c r="PVB9" s="108"/>
      <c r="PVC9" s="108"/>
      <c r="PVD9" s="108"/>
      <c r="PVE9" s="108"/>
      <c r="PVF9" s="108"/>
      <c r="PVG9" s="108"/>
      <c r="PVH9" s="108"/>
      <c r="PVI9" s="108"/>
      <c r="PVJ9" s="108"/>
      <c r="PVK9" s="108"/>
      <c r="PVL9" s="108"/>
      <c r="PVM9" s="108"/>
      <c r="PVN9" s="108"/>
      <c r="PVO9" s="108"/>
      <c r="PVP9" s="108"/>
      <c r="PVQ9" s="108"/>
      <c r="PVR9" s="108"/>
      <c r="PVS9" s="108"/>
      <c r="PVT9" s="108"/>
      <c r="PVU9" s="108"/>
      <c r="PVV9" s="108"/>
      <c r="PVW9" s="108"/>
      <c r="PVX9" s="108"/>
      <c r="PVY9" s="108"/>
      <c r="PVZ9" s="108"/>
      <c r="PWA9" s="108"/>
      <c r="PWB9" s="108"/>
      <c r="PWC9" s="108"/>
      <c r="PWD9" s="108"/>
      <c r="PWE9" s="108"/>
      <c r="PWF9" s="108"/>
      <c r="PWG9" s="108"/>
      <c r="PWH9" s="108"/>
      <c r="PWI9" s="108"/>
      <c r="PWJ9" s="108"/>
      <c r="PWK9" s="108"/>
      <c r="PWL9" s="108"/>
      <c r="PWM9" s="108"/>
      <c r="PWN9" s="108"/>
      <c r="PWO9" s="108"/>
      <c r="PWP9" s="108"/>
      <c r="PWQ9" s="108"/>
      <c r="PWR9" s="108"/>
      <c r="PWS9" s="108"/>
      <c r="PWT9" s="108"/>
      <c r="PWU9" s="108"/>
      <c r="PWV9" s="108"/>
      <c r="PWW9" s="108"/>
      <c r="PWX9" s="108"/>
      <c r="PWY9" s="108"/>
      <c r="PWZ9" s="108"/>
      <c r="PXA9" s="108"/>
      <c r="PXB9" s="108"/>
      <c r="PXC9" s="108"/>
      <c r="PXD9" s="108"/>
      <c r="PXE9" s="108"/>
      <c r="PXF9" s="108"/>
      <c r="PXG9" s="108"/>
      <c r="PXH9" s="108"/>
      <c r="PXI9" s="108"/>
      <c r="PXJ9" s="108"/>
      <c r="PXK9" s="108"/>
      <c r="PXL9" s="108"/>
      <c r="PXM9" s="108"/>
      <c r="PXN9" s="108"/>
      <c r="PXO9" s="108"/>
      <c r="PXP9" s="108"/>
      <c r="PXQ9" s="108"/>
      <c r="PXR9" s="108"/>
      <c r="PXS9" s="108"/>
      <c r="PXT9" s="108"/>
      <c r="PXU9" s="108"/>
      <c r="PXV9" s="108"/>
      <c r="PXW9" s="108"/>
      <c r="PXX9" s="108"/>
      <c r="PXY9" s="108"/>
      <c r="PXZ9" s="108"/>
      <c r="PYA9" s="108"/>
      <c r="PYB9" s="108"/>
      <c r="PYC9" s="108"/>
      <c r="PYD9" s="108"/>
      <c r="PYE9" s="108"/>
      <c r="PYF9" s="108"/>
      <c r="PYG9" s="108"/>
      <c r="PYH9" s="108"/>
      <c r="PYI9" s="108"/>
      <c r="PYJ9" s="108"/>
      <c r="PYK9" s="108"/>
      <c r="PYL9" s="108"/>
      <c r="PYM9" s="108"/>
      <c r="PYN9" s="108"/>
      <c r="PYO9" s="108"/>
      <c r="PYP9" s="108"/>
      <c r="PYQ9" s="108"/>
      <c r="PYR9" s="108"/>
      <c r="PYS9" s="108"/>
      <c r="PYT9" s="108"/>
      <c r="PYU9" s="108"/>
      <c r="PYV9" s="108"/>
      <c r="PYW9" s="108"/>
      <c r="PYX9" s="108"/>
      <c r="PYY9" s="108"/>
      <c r="PYZ9" s="108"/>
      <c r="PZA9" s="108"/>
      <c r="PZB9" s="108"/>
      <c r="PZC9" s="108"/>
      <c r="PZD9" s="108"/>
      <c r="PZE9" s="108"/>
      <c r="PZF9" s="108"/>
      <c r="PZG9" s="108"/>
      <c r="PZH9" s="108"/>
      <c r="PZI9" s="108"/>
      <c r="PZJ9" s="108"/>
      <c r="PZK9" s="108"/>
      <c r="PZL9" s="108"/>
      <c r="PZM9" s="108"/>
      <c r="PZN9" s="108"/>
      <c r="PZO9" s="108"/>
      <c r="PZP9" s="108"/>
      <c r="PZQ9" s="108"/>
      <c r="PZR9" s="108"/>
      <c r="PZS9" s="108"/>
      <c r="PZT9" s="108"/>
      <c r="PZU9" s="108"/>
      <c r="PZV9" s="108"/>
      <c r="PZW9" s="108"/>
      <c r="PZX9" s="108"/>
      <c r="PZY9" s="108"/>
      <c r="PZZ9" s="108"/>
      <c r="QAA9" s="108"/>
      <c r="QAB9" s="108"/>
      <c r="QAC9" s="108"/>
      <c r="QAD9" s="108"/>
      <c r="QAE9" s="108"/>
      <c r="QAF9" s="108"/>
      <c r="QAG9" s="108"/>
      <c r="QAH9" s="108"/>
      <c r="QAI9" s="108"/>
      <c r="QAJ9" s="108"/>
      <c r="QAK9" s="108"/>
      <c r="QAL9" s="108"/>
      <c r="QAM9" s="108"/>
      <c r="QAN9" s="108"/>
      <c r="QAO9" s="108"/>
      <c r="QAP9" s="108"/>
      <c r="QAQ9" s="108"/>
      <c r="QAR9" s="108"/>
      <c r="QAS9" s="108"/>
      <c r="QAT9" s="108"/>
      <c r="QAU9" s="108"/>
      <c r="QAV9" s="108"/>
      <c r="QAW9" s="108"/>
      <c r="QAX9" s="108"/>
      <c r="QAY9" s="108"/>
      <c r="QAZ9" s="108"/>
      <c r="QBA9" s="108"/>
      <c r="QBB9" s="108"/>
      <c r="QBC9" s="108"/>
      <c r="QBD9" s="108"/>
      <c r="QBE9" s="108"/>
      <c r="QBF9" s="108"/>
      <c r="QBG9" s="108"/>
      <c r="QBH9" s="108"/>
      <c r="QBI9" s="108"/>
      <c r="QBJ9" s="108"/>
      <c r="QBK9" s="108"/>
      <c r="QBL9" s="108"/>
      <c r="QBM9" s="108"/>
      <c r="QBN9" s="108"/>
      <c r="QBO9" s="108"/>
      <c r="QBP9" s="108"/>
      <c r="QBQ9" s="108"/>
      <c r="QBR9" s="108"/>
      <c r="QBS9" s="108"/>
      <c r="QBT9" s="108"/>
      <c r="QBU9" s="108"/>
      <c r="QBV9" s="108"/>
      <c r="QBW9" s="108"/>
      <c r="QBX9" s="108"/>
      <c r="QBY9" s="108"/>
      <c r="QBZ9" s="108"/>
      <c r="QCA9" s="108"/>
      <c r="QCB9" s="108"/>
      <c r="QCC9" s="108"/>
      <c r="QCD9" s="108"/>
      <c r="QCE9" s="108"/>
      <c r="QCF9" s="108"/>
      <c r="QCG9" s="108"/>
      <c r="QCH9" s="108"/>
      <c r="QCI9" s="108"/>
      <c r="QCJ9" s="108"/>
      <c r="QCK9" s="108"/>
      <c r="QCL9" s="108"/>
      <c r="QCM9" s="108"/>
      <c r="QCN9" s="108"/>
      <c r="QCO9" s="108"/>
      <c r="QCP9" s="108"/>
      <c r="QCQ9" s="108"/>
      <c r="QCR9" s="108"/>
      <c r="QCS9" s="108"/>
      <c r="QCT9" s="108"/>
      <c r="QCU9" s="108"/>
      <c r="QCV9" s="108"/>
      <c r="QCW9" s="108"/>
      <c r="QCX9" s="108"/>
      <c r="QCY9" s="108"/>
      <c r="QCZ9" s="108"/>
      <c r="QDA9" s="108"/>
      <c r="QDB9" s="108"/>
      <c r="QDC9" s="108"/>
      <c r="QDD9" s="108"/>
      <c r="QDE9" s="108"/>
      <c r="QDF9" s="108"/>
      <c r="QDG9" s="108"/>
      <c r="QDH9" s="108"/>
      <c r="QDI9" s="108"/>
      <c r="QDJ9" s="108"/>
      <c r="QDK9" s="108"/>
      <c r="QDL9" s="108"/>
      <c r="QDM9" s="108"/>
      <c r="QDN9" s="108"/>
      <c r="QDO9" s="108"/>
      <c r="QDP9" s="108"/>
      <c r="QDQ9" s="108"/>
      <c r="QDR9" s="108"/>
      <c r="QDS9" s="108"/>
      <c r="QDT9" s="108"/>
      <c r="QDU9" s="108"/>
      <c r="QDV9" s="108"/>
      <c r="QDW9" s="108"/>
      <c r="QDX9" s="108"/>
      <c r="QDY9" s="108"/>
      <c r="QDZ9" s="108"/>
      <c r="QEA9" s="108"/>
      <c r="QEB9" s="108"/>
      <c r="QEC9" s="108"/>
      <c r="QED9" s="108"/>
      <c r="QEE9" s="108"/>
      <c r="QEF9" s="108"/>
      <c r="QEG9" s="108"/>
      <c r="QEH9" s="108"/>
      <c r="QEI9" s="108"/>
      <c r="QEJ9" s="108"/>
      <c r="QEK9" s="108"/>
      <c r="QEL9" s="108"/>
      <c r="QEM9" s="108"/>
      <c r="QEN9" s="108"/>
      <c r="QEO9" s="108"/>
      <c r="QEP9" s="108"/>
      <c r="QEQ9" s="108"/>
      <c r="QER9" s="108"/>
      <c r="QES9" s="108"/>
      <c r="QET9" s="108"/>
      <c r="QEU9" s="108"/>
      <c r="QEV9" s="108"/>
      <c r="QEW9" s="108"/>
      <c r="QEX9" s="108"/>
      <c r="QEY9" s="108"/>
      <c r="QEZ9" s="108"/>
      <c r="QFA9" s="108"/>
      <c r="QFB9" s="108"/>
      <c r="QFC9" s="108"/>
      <c r="QFD9" s="108"/>
      <c r="QFE9" s="108"/>
      <c r="QFF9" s="108"/>
      <c r="QFG9" s="108"/>
      <c r="QFH9" s="108"/>
      <c r="QFI9" s="108"/>
      <c r="QFJ9" s="108"/>
      <c r="QFK9" s="108"/>
      <c r="QFL9" s="108"/>
      <c r="QFM9" s="108"/>
      <c r="QFN9" s="108"/>
      <c r="QFO9" s="108"/>
      <c r="QFP9" s="108"/>
      <c r="QFQ9" s="108"/>
      <c r="QFR9" s="108"/>
      <c r="QFS9" s="108"/>
      <c r="QFT9" s="108"/>
      <c r="QFU9" s="108"/>
      <c r="QFV9" s="108"/>
      <c r="QFW9" s="108"/>
      <c r="QFX9" s="108"/>
      <c r="QFY9" s="108"/>
      <c r="QFZ9" s="108"/>
      <c r="QGA9" s="108"/>
      <c r="QGB9" s="108"/>
      <c r="QGC9" s="108"/>
      <c r="QGD9" s="108"/>
      <c r="QGE9" s="108"/>
      <c r="QGF9" s="108"/>
      <c r="QGG9" s="108"/>
      <c r="QGH9" s="108"/>
      <c r="QGI9" s="108"/>
      <c r="QGJ9" s="108"/>
      <c r="QGK9" s="108"/>
      <c r="QGL9" s="108"/>
      <c r="QGM9" s="108"/>
      <c r="QGN9" s="108"/>
      <c r="QGO9" s="108"/>
      <c r="QGP9" s="108"/>
      <c r="QGQ9" s="108"/>
      <c r="QGR9" s="108"/>
      <c r="QGS9" s="108"/>
      <c r="QGT9" s="108"/>
      <c r="QGU9" s="108"/>
      <c r="QGV9" s="108"/>
      <c r="QGW9" s="108"/>
      <c r="QGX9" s="108"/>
      <c r="QGY9" s="108"/>
      <c r="QGZ9" s="108"/>
      <c r="QHA9" s="108"/>
      <c r="QHB9" s="108"/>
      <c r="QHC9" s="108"/>
      <c r="QHD9" s="108"/>
      <c r="QHE9" s="108"/>
      <c r="QHF9" s="108"/>
      <c r="QHG9" s="108"/>
      <c r="QHH9" s="108"/>
      <c r="QHI9" s="108"/>
      <c r="QHJ9" s="108"/>
      <c r="QHK9" s="108"/>
      <c r="QHL9" s="108"/>
      <c r="QHM9" s="108"/>
      <c r="QHN9" s="108"/>
      <c r="QHO9" s="108"/>
      <c r="QHP9" s="108"/>
      <c r="QHQ9" s="108"/>
      <c r="QHR9" s="108"/>
      <c r="QHS9" s="108"/>
      <c r="QHT9" s="108"/>
      <c r="QHU9" s="108"/>
      <c r="QHV9" s="108"/>
      <c r="QHW9" s="108"/>
      <c r="QHX9" s="108"/>
      <c r="QHY9" s="108"/>
      <c r="QHZ9" s="108"/>
      <c r="QIA9" s="108"/>
      <c r="QIB9" s="108"/>
      <c r="QIC9" s="108"/>
      <c r="QID9" s="108"/>
      <c r="QIE9" s="108"/>
      <c r="QIF9" s="108"/>
      <c r="QIG9" s="108"/>
      <c r="QIH9" s="108"/>
      <c r="QII9" s="108"/>
      <c r="QIJ9" s="108"/>
      <c r="QIK9" s="108"/>
      <c r="QIL9" s="108"/>
      <c r="QIM9" s="108"/>
      <c r="QIN9" s="108"/>
      <c r="QIO9" s="108"/>
      <c r="QIP9" s="108"/>
      <c r="QIQ9" s="108"/>
      <c r="QIR9" s="108"/>
      <c r="QIS9" s="108"/>
      <c r="QIT9" s="108"/>
      <c r="QIU9" s="108"/>
      <c r="QIV9" s="108"/>
      <c r="QIW9" s="108"/>
      <c r="QIX9" s="108"/>
      <c r="QIY9" s="108"/>
      <c r="QIZ9" s="108"/>
      <c r="QJA9" s="108"/>
      <c r="QJB9" s="108"/>
      <c r="QJC9" s="108"/>
      <c r="QJD9" s="108"/>
      <c r="QJE9" s="108"/>
      <c r="QJF9" s="108"/>
      <c r="QJG9" s="108"/>
      <c r="QJH9" s="108"/>
      <c r="QJI9" s="108"/>
      <c r="QJJ9" s="108"/>
      <c r="QJK9" s="108"/>
      <c r="QJL9" s="108"/>
      <c r="QJM9" s="108"/>
      <c r="QJN9" s="108"/>
      <c r="QJO9" s="108"/>
      <c r="QJP9" s="108"/>
      <c r="QJQ9" s="108"/>
      <c r="QJR9" s="108"/>
      <c r="QJS9" s="108"/>
      <c r="QJT9" s="108"/>
      <c r="QJU9" s="108"/>
      <c r="QJV9" s="108"/>
      <c r="QJW9" s="108"/>
      <c r="QJX9" s="108"/>
      <c r="QJY9" s="108"/>
      <c r="QJZ9" s="108"/>
      <c r="QKA9" s="108"/>
      <c r="QKB9" s="108"/>
      <c r="QKC9" s="108"/>
      <c r="QKD9" s="108"/>
      <c r="QKE9" s="108"/>
      <c r="QKF9" s="108"/>
      <c r="QKG9" s="108"/>
      <c r="QKH9" s="108"/>
      <c r="QKI9" s="108"/>
      <c r="QKJ9" s="108"/>
      <c r="QKK9" s="108"/>
      <c r="QKL9" s="108"/>
      <c r="QKM9" s="108"/>
      <c r="QKN9" s="108"/>
      <c r="QKO9" s="108"/>
      <c r="QKP9" s="108"/>
      <c r="QKQ9" s="108"/>
      <c r="QKR9" s="108"/>
      <c r="QKS9" s="108"/>
      <c r="QKT9" s="108"/>
      <c r="QKU9" s="108"/>
      <c r="QKV9" s="108"/>
      <c r="QKW9" s="108"/>
      <c r="QKX9" s="108"/>
      <c r="QKY9" s="108"/>
      <c r="QKZ9" s="108"/>
      <c r="QLA9" s="108"/>
      <c r="QLB9" s="108"/>
      <c r="QLC9" s="108"/>
      <c r="QLD9" s="108"/>
      <c r="QLE9" s="108"/>
      <c r="QLF9" s="108"/>
      <c r="QLG9" s="108"/>
      <c r="QLH9" s="108"/>
      <c r="QLI9" s="108"/>
      <c r="QLJ9" s="108"/>
      <c r="QLK9" s="108"/>
      <c r="QLL9" s="108"/>
      <c r="QLM9" s="108"/>
      <c r="QLN9" s="108"/>
      <c r="QLO9" s="108"/>
      <c r="QLP9" s="108"/>
      <c r="QLQ9" s="108"/>
      <c r="QLR9" s="108"/>
      <c r="QLS9" s="108"/>
      <c r="QLT9" s="108"/>
      <c r="QLU9" s="108"/>
      <c r="QLV9" s="108"/>
      <c r="QLW9" s="108"/>
      <c r="QLX9" s="108"/>
      <c r="QLY9" s="108"/>
      <c r="QLZ9" s="108"/>
      <c r="QMA9" s="108"/>
      <c r="QMB9" s="108"/>
      <c r="QMC9" s="108"/>
      <c r="QMD9" s="108"/>
      <c r="QME9" s="108"/>
      <c r="QMF9" s="108"/>
      <c r="QMG9" s="108"/>
      <c r="QMH9" s="108"/>
      <c r="QMI9" s="108"/>
      <c r="QMJ9" s="108"/>
      <c r="QMK9" s="108"/>
      <c r="QML9" s="108"/>
      <c r="QMM9" s="108"/>
      <c r="QMN9" s="108"/>
      <c r="QMO9" s="108"/>
      <c r="QMP9" s="108"/>
      <c r="QMQ9" s="108"/>
      <c r="QMR9" s="108"/>
      <c r="QMS9" s="108"/>
      <c r="QMT9" s="108"/>
      <c r="QMU9" s="108"/>
      <c r="QMV9" s="108"/>
      <c r="QMW9" s="108"/>
      <c r="QMX9" s="108"/>
      <c r="QMY9" s="108"/>
      <c r="QMZ9" s="108"/>
      <c r="QNA9" s="108"/>
      <c r="QNB9" s="108"/>
      <c r="QNC9" s="108"/>
      <c r="QND9" s="108"/>
      <c r="QNE9" s="108"/>
      <c r="QNF9" s="108"/>
      <c r="QNG9" s="108"/>
      <c r="QNH9" s="108"/>
      <c r="QNI9" s="108"/>
      <c r="QNJ9" s="108"/>
      <c r="QNK9" s="108"/>
      <c r="QNL9" s="108"/>
      <c r="QNM9" s="108"/>
      <c r="QNN9" s="108"/>
      <c r="QNO9" s="108"/>
      <c r="QNP9" s="108"/>
      <c r="QNQ9" s="108"/>
      <c r="QNR9" s="108"/>
      <c r="QNS9" s="108"/>
      <c r="QNT9" s="108"/>
      <c r="QNU9" s="108"/>
      <c r="QNV9" s="108"/>
      <c r="QNW9" s="108"/>
      <c r="QNX9" s="108"/>
      <c r="QNY9" s="108"/>
      <c r="QNZ9" s="108"/>
      <c r="QOA9" s="108"/>
      <c r="QOB9" s="108"/>
      <c r="QOC9" s="108"/>
      <c r="QOD9" s="108"/>
      <c r="QOE9" s="108"/>
      <c r="QOF9" s="108"/>
      <c r="QOG9" s="108"/>
      <c r="QOH9" s="108"/>
      <c r="QOI9" s="108"/>
      <c r="QOJ9" s="108"/>
      <c r="QOK9" s="108"/>
      <c r="QOL9" s="108"/>
      <c r="QOM9" s="108"/>
      <c r="QON9" s="108"/>
      <c r="QOO9" s="108"/>
      <c r="QOP9" s="108"/>
      <c r="QOQ9" s="108"/>
      <c r="QOR9" s="108"/>
      <c r="QOS9" s="108"/>
      <c r="QOT9" s="108"/>
      <c r="QOU9" s="108"/>
      <c r="QOV9" s="108"/>
      <c r="QOW9" s="108"/>
      <c r="QOX9" s="108"/>
      <c r="QOY9" s="108"/>
      <c r="QOZ9" s="108"/>
      <c r="QPA9" s="108"/>
      <c r="QPB9" s="108"/>
      <c r="QPC9" s="108"/>
      <c r="QPD9" s="108"/>
      <c r="QPE9" s="108"/>
      <c r="QPF9" s="108"/>
      <c r="QPG9" s="108"/>
      <c r="QPH9" s="108"/>
      <c r="QPI9" s="108"/>
      <c r="QPJ9" s="108"/>
      <c r="QPK9" s="108"/>
      <c r="QPL9" s="108"/>
      <c r="QPM9" s="108"/>
      <c r="QPN9" s="108"/>
      <c r="QPO9" s="108"/>
      <c r="QPP9" s="108"/>
      <c r="QPQ9" s="108"/>
      <c r="QPR9" s="108"/>
      <c r="QPS9" s="108"/>
      <c r="QPT9" s="108"/>
      <c r="QPU9" s="108"/>
      <c r="QPV9" s="108"/>
      <c r="QPW9" s="108"/>
      <c r="QPX9" s="108"/>
      <c r="QPY9" s="108"/>
      <c r="QPZ9" s="108"/>
      <c r="QQA9" s="108"/>
      <c r="QQB9" s="108"/>
      <c r="QQC9" s="108"/>
      <c r="QQD9" s="108"/>
      <c r="QQE9" s="108"/>
      <c r="QQF9" s="108"/>
      <c r="QQG9" s="108"/>
      <c r="QQH9" s="108"/>
      <c r="QQI9" s="108"/>
      <c r="QQJ9" s="108"/>
      <c r="QQK9" s="108"/>
      <c r="QQL9" s="108"/>
      <c r="QQM9" s="108"/>
      <c r="QQN9" s="108"/>
      <c r="QQO9" s="108"/>
      <c r="QQP9" s="108"/>
      <c r="QQQ9" s="108"/>
      <c r="QQR9" s="108"/>
      <c r="QQS9" s="108"/>
      <c r="QQT9" s="108"/>
      <c r="QQU9" s="108"/>
      <c r="QQV9" s="108"/>
      <c r="QQW9" s="108"/>
      <c r="QQX9" s="108"/>
      <c r="QQY9" s="108"/>
      <c r="QQZ9" s="108"/>
      <c r="QRA9" s="108"/>
      <c r="QRB9" s="108"/>
      <c r="QRC9" s="108"/>
      <c r="QRD9" s="108"/>
      <c r="QRE9" s="108"/>
      <c r="QRF9" s="108"/>
      <c r="QRG9" s="108"/>
      <c r="QRH9" s="108"/>
      <c r="QRI9" s="108"/>
      <c r="QRJ9" s="108"/>
      <c r="QRK9" s="108"/>
      <c r="QRL9" s="108"/>
      <c r="QRM9" s="108"/>
      <c r="QRN9" s="108"/>
      <c r="QRO9" s="108"/>
      <c r="QRP9" s="108"/>
      <c r="QRQ9" s="108"/>
      <c r="QRR9" s="108"/>
      <c r="QRS9" s="108"/>
      <c r="QRT9" s="108"/>
      <c r="QRU9" s="108"/>
      <c r="QRV9" s="108"/>
      <c r="QRW9" s="108"/>
      <c r="QRX9" s="108"/>
      <c r="QRY9" s="108"/>
      <c r="QRZ9" s="108"/>
      <c r="QSA9" s="108"/>
      <c r="QSB9" s="108"/>
      <c r="QSC9" s="108"/>
      <c r="QSD9" s="108"/>
      <c r="QSE9" s="108"/>
      <c r="QSF9" s="108"/>
      <c r="QSG9" s="108"/>
      <c r="QSH9" s="108"/>
      <c r="QSI9" s="108"/>
      <c r="QSJ9" s="108"/>
      <c r="QSK9" s="108"/>
      <c r="QSL9" s="108"/>
      <c r="QSM9" s="108"/>
      <c r="QSN9" s="108"/>
      <c r="QSO9" s="108"/>
      <c r="QSP9" s="108"/>
      <c r="QSQ9" s="108"/>
      <c r="QSR9" s="108"/>
      <c r="QSS9" s="108"/>
      <c r="QST9" s="108"/>
      <c r="QSU9" s="108"/>
      <c r="QSV9" s="108"/>
      <c r="QSW9" s="108"/>
      <c r="QSX9" s="108"/>
      <c r="QSY9" s="108"/>
      <c r="QSZ9" s="108"/>
      <c r="QTA9" s="108"/>
      <c r="QTB9" s="108"/>
      <c r="QTC9" s="108"/>
      <c r="QTD9" s="108"/>
      <c r="QTE9" s="108"/>
      <c r="QTF9" s="108"/>
      <c r="QTG9" s="108"/>
      <c r="QTH9" s="108"/>
      <c r="QTI9" s="108"/>
      <c r="QTJ9" s="108"/>
      <c r="QTK9" s="108"/>
      <c r="QTL9" s="108"/>
      <c r="QTM9" s="108"/>
      <c r="QTN9" s="108"/>
      <c r="QTO9" s="108"/>
      <c r="QTP9" s="108"/>
      <c r="QTQ9" s="108"/>
      <c r="QTR9" s="108"/>
      <c r="QTS9" s="108"/>
      <c r="QTT9" s="108"/>
      <c r="QTU9" s="108"/>
      <c r="QTV9" s="108"/>
      <c r="QTW9" s="108"/>
      <c r="QTX9" s="108"/>
      <c r="QTY9" s="108"/>
      <c r="QTZ9" s="108"/>
      <c r="QUA9" s="108"/>
      <c r="QUB9" s="108"/>
      <c r="QUC9" s="108"/>
      <c r="QUD9" s="108"/>
      <c r="QUE9" s="108"/>
      <c r="QUF9" s="108"/>
      <c r="QUG9" s="108"/>
      <c r="QUH9" s="108"/>
      <c r="QUI9" s="108"/>
      <c r="QUJ9" s="108"/>
      <c r="QUK9" s="108"/>
      <c r="QUL9" s="108"/>
      <c r="QUM9" s="108"/>
      <c r="QUN9" s="108"/>
      <c r="QUO9" s="108"/>
      <c r="QUP9" s="108"/>
      <c r="QUQ9" s="108"/>
      <c r="QUR9" s="108"/>
      <c r="QUS9" s="108"/>
      <c r="QUT9" s="108"/>
      <c r="QUU9" s="108"/>
      <c r="QUV9" s="108"/>
      <c r="QUW9" s="108"/>
      <c r="QUX9" s="108"/>
      <c r="QUY9" s="108"/>
      <c r="QUZ9" s="108"/>
      <c r="QVA9" s="108"/>
      <c r="QVB9" s="108"/>
      <c r="QVC9" s="108"/>
      <c r="QVD9" s="108"/>
      <c r="QVE9" s="108"/>
      <c r="QVF9" s="108"/>
      <c r="QVG9" s="108"/>
      <c r="QVH9" s="108"/>
      <c r="QVI9" s="108"/>
      <c r="QVJ9" s="108"/>
      <c r="QVK9" s="108"/>
      <c r="QVL9" s="108"/>
      <c r="QVM9" s="108"/>
      <c r="QVN9" s="108"/>
      <c r="QVO9" s="108"/>
      <c r="QVP9" s="108"/>
      <c r="QVQ9" s="108"/>
      <c r="QVR9" s="108"/>
      <c r="QVS9" s="108"/>
      <c r="QVT9" s="108"/>
      <c r="QVU9" s="108"/>
      <c r="QVV9" s="108"/>
      <c r="QVW9" s="108"/>
      <c r="QVX9" s="108"/>
      <c r="QVY9" s="108"/>
      <c r="QVZ9" s="108"/>
      <c r="QWA9" s="108"/>
      <c r="QWB9" s="108"/>
      <c r="QWC9" s="108"/>
      <c r="QWD9" s="108"/>
      <c r="QWE9" s="108"/>
      <c r="QWF9" s="108"/>
      <c r="QWG9" s="108"/>
      <c r="QWH9" s="108"/>
      <c r="QWI9" s="108"/>
      <c r="QWJ9" s="108"/>
      <c r="QWK9" s="108"/>
      <c r="QWL9" s="108"/>
      <c r="QWM9" s="108"/>
      <c r="QWN9" s="108"/>
      <c r="QWO9" s="108"/>
      <c r="QWP9" s="108"/>
      <c r="QWQ9" s="108"/>
      <c r="QWR9" s="108"/>
      <c r="QWS9" s="108"/>
      <c r="QWT9" s="108"/>
      <c r="QWU9" s="108"/>
      <c r="QWV9" s="108"/>
      <c r="QWW9" s="108"/>
      <c r="QWX9" s="108"/>
      <c r="QWY9" s="108"/>
      <c r="QWZ9" s="108"/>
      <c r="QXA9" s="108"/>
      <c r="QXB9" s="108"/>
      <c r="QXC9" s="108"/>
      <c r="QXD9" s="108"/>
      <c r="QXE9" s="108"/>
      <c r="QXF9" s="108"/>
      <c r="QXG9" s="108"/>
      <c r="QXH9" s="108"/>
      <c r="QXI9" s="108"/>
      <c r="QXJ9" s="108"/>
      <c r="QXK9" s="108"/>
      <c r="QXL9" s="108"/>
      <c r="QXM9" s="108"/>
      <c r="QXN9" s="108"/>
      <c r="QXO9" s="108"/>
      <c r="QXP9" s="108"/>
      <c r="QXQ9" s="108"/>
      <c r="QXR9" s="108"/>
      <c r="QXS9" s="108"/>
      <c r="QXT9" s="108"/>
      <c r="QXU9" s="108"/>
      <c r="QXV9" s="108"/>
      <c r="QXW9" s="108"/>
      <c r="QXX9" s="108"/>
      <c r="QXY9" s="108"/>
      <c r="QXZ9" s="108"/>
      <c r="QYA9" s="108"/>
      <c r="QYB9" s="108"/>
      <c r="QYC9" s="108"/>
      <c r="QYD9" s="108"/>
      <c r="QYE9" s="108"/>
      <c r="QYF9" s="108"/>
      <c r="QYG9" s="108"/>
      <c r="QYH9" s="108"/>
      <c r="QYI9" s="108"/>
      <c r="QYJ9" s="108"/>
      <c r="QYK9" s="108"/>
      <c r="QYL9" s="108"/>
      <c r="QYM9" s="108"/>
      <c r="QYN9" s="108"/>
      <c r="QYO9" s="108"/>
      <c r="QYP9" s="108"/>
      <c r="QYQ9" s="108"/>
      <c r="QYR9" s="108"/>
      <c r="QYS9" s="108"/>
      <c r="QYT9" s="108"/>
      <c r="QYU9" s="108"/>
      <c r="QYV9" s="108"/>
      <c r="QYW9" s="108"/>
      <c r="QYX9" s="108"/>
      <c r="QYY9" s="108"/>
      <c r="QYZ9" s="108"/>
      <c r="QZA9" s="108"/>
      <c r="QZB9" s="108"/>
      <c r="QZC9" s="108"/>
      <c r="QZD9" s="108"/>
      <c r="QZE9" s="108"/>
      <c r="QZF9" s="108"/>
      <c r="QZG9" s="108"/>
      <c r="QZH9" s="108"/>
      <c r="QZI9" s="108"/>
      <c r="QZJ9" s="108"/>
      <c r="QZK9" s="108"/>
      <c r="QZL9" s="108"/>
      <c r="QZM9" s="108"/>
      <c r="QZN9" s="108"/>
      <c r="QZO9" s="108"/>
      <c r="QZP9" s="108"/>
      <c r="QZQ9" s="108"/>
      <c r="QZR9" s="108"/>
      <c r="QZS9" s="108"/>
      <c r="QZT9" s="108"/>
      <c r="QZU9" s="108"/>
      <c r="QZV9" s="108"/>
      <c r="QZW9" s="108"/>
      <c r="QZX9" s="108"/>
      <c r="QZY9" s="108"/>
      <c r="QZZ9" s="108"/>
      <c r="RAA9" s="108"/>
      <c r="RAB9" s="108"/>
      <c r="RAC9" s="108"/>
      <c r="RAD9" s="108"/>
      <c r="RAE9" s="108"/>
      <c r="RAF9" s="108"/>
      <c r="RAG9" s="108"/>
      <c r="RAH9" s="108"/>
      <c r="RAI9" s="108"/>
      <c r="RAJ9" s="108"/>
      <c r="RAK9" s="108"/>
      <c r="RAL9" s="108"/>
      <c r="RAM9" s="108"/>
      <c r="RAN9" s="108"/>
      <c r="RAO9" s="108"/>
      <c r="RAP9" s="108"/>
      <c r="RAQ9" s="108"/>
      <c r="RAR9" s="108"/>
      <c r="RAS9" s="108"/>
      <c r="RAT9" s="108"/>
      <c r="RAU9" s="108"/>
      <c r="RAV9" s="108"/>
      <c r="RAW9" s="108"/>
      <c r="RAX9" s="108"/>
      <c r="RAY9" s="108"/>
      <c r="RAZ9" s="108"/>
      <c r="RBA9" s="108"/>
      <c r="RBB9" s="108"/>
      <c r="RBC9" s="108"/>
      <c r="RBD9" s="108"/>
      <c r="RBE9" s="108"/>
      <c r="RBF9" s="108"/>
      <c r="RBG9" s="108"/>
      <c r="RBH9" s="108"/>
      <c r="RBI9" s="108"/>
      <c r="RBJ9" s="108"/>
      <c r="RBK9" s="108"/>
      <c r="RBL9" s="108"/>
      <c r="RBM9" s="108"/>
      <c r="RBN9" s="108"/>
      <c r="RBO9" s="108"/>
      <c r="RBP9" s="108"/>
      <c r="RBQ9" s="108"/>
      <c r="RBR9" s="108"/>
      <c r="RBS9" s="108"/>
      <c r="RBT9" s="108"/>
      <c r="RBU9" s="108"/>
      <c r="RBV9" s="108"/>
      <c r="RBW9" s="108"/>
      <c r="RBX9" s="108"/>
      <c r="RBY9" s="108"/>
      <c r="RBZ9" s="108"/>
      <c r="RCA9" s="108"/>
      <c r="RCB9" s="108"/>
      <c r="RCC9" s="108"/>
      <c r="RCD9" s="108"/>
      <c r="RCE9" s="108"/>
      <c r="RCF9" s="108"/>
      <c r="RCG9" s="108"/>
      <c r="RCH9" s="108"/>
      <c r="RCI9" s="108"/>
      <c r="RCJ9" s="108"/>
      <c r="RCK9" s="108"/>
      <c r="RCL9" s="108"/>
      <c r="RCM9" s="108"/>
      <c r="RCN9" s="108"/>
      <c r="RCO9" s="108"/>
      <c r="RCP9" s="108"/>
      <c r="RCQ9" s="108"/>
      <c r="RCR9" s="108"/>
      <c r="RCS9" s="108"/>
      <c r="RCT9" s="108"/>
      <c r="RCU9" s="108"/>
      <c r="RCV9" s="108"/>
      <c r="RCW9" s="108"/>
      <c r="RCX9" s="108"/>
      <c r="RCY9" s="108"/>
      <c r="RCZ9" s="108"/>
      <c r="RDA9" s="108"/>
      <c r="RDB9" s="108"/>
      <c r="RDC9" s="108"/>
      <c r="RDD9" s="108"/>
      <c r="RDE9" s="108"/>
      <c r="RDF9" s="108"/>
      <c r="RDG9" s="108"/>
      <c r="RDH9" s="108"/>
      <c r="RDI9" s="108"/>
      <c r="RDJ9" s="108"/>
      <c r="RDK9" s="108"/>
      <c r="RDL9" s="108"/>
      <c r="RDM9" s="108"/>
      <c r="RDN9" s="108"/>
      <c r="RDO9" s="108"/>
      <c r="RDP9" s="108"/>
      <c r="RDQ9" s="108"/>
      <c r="RDR9" s="108"/>
      <c r="RDS9" s="108"/>
      <c r="RDT9" s="108"/>
      <c r="RDU9" s="108"/>
      <c r="RDV9" s="108"/>
      <c r="RDW9" s="108"/>
      <c r="RDX9" s="108"/>
      <c r="RDY9" s="108"/>
      <c r="RDZ9" s="108"/>
      <c r="REA9" s="108"/>
      <c r="REB9" s="108"/>
      <c r="REC9" s="108"/>
      <c r="RED9" s="108"/>
      <c r="REE9" s="108"/>
      <c r="REF9" s="108"/>
      <c r="REG9" s="108"/>
      <c r="REH9" s="108"/>
      <c r="REI9" s="108"/>
      <c r="REJ9" s="108"/>
      <c r="REK9" s="108"/>
      <c r="REL9" s="108"/>
      <c r="REM9" s="108"/>
      <c r="REN9" s="108"/>
      <c r="REO9" s="108"/>
      <c r="REP9" s="108"/>
      <c r="REQ9" s="108"/>
      <c r="RER9" s="108"/>
      <c r="RES9" s="108"/>
      <c r="RET9" s="108"/>
      <c r="REU9" s="108"/>
      <c r="REV9" s="108"/>
      <c r="REW9" s="108"/>
      <c r="REX9" s="108"/>
      <c r="REY9" s="108"/>
      <c r="REZ9" s="108"/>
      <c r="RFA9" s="108"/>
      <c r="RFB9" s="108"/>
      <c r="RFC9" s="108"/>
      <c r="RFD9" s="108"/>
      <c r="RFE9" s="108"/>
      <c r="RFF9" s="108"/>
      <c r="RFG9" s="108"/>
      <c r="RFH9" s="108"/>
      <c r="RFI9" s="108"/>
      <c r="RFJ9" s="108"/>
      <c r="RFK9" s="108"/>
      <c r="RFL9" s="108"/>
      <c r="RFM9" s="108"/>
      <c r="RFN9" s="108"/>
      <c r="RFO9" s="108"/>
      <c r="RFP9" s="108"/>
      <c r="RFQ9" s="108"/>
      <c r="RFR9" s="108"/>
      <c r="RFS9" s="108"/>
      <c r="RFT9" s="108"/>
      <c r="RFU9" s="108"/>
      <c r="RFV9" s="108"/>
      <c r="RFW9" s="108"/>
      <c r="RFX9" s="108"/>
      <c r="RFY9" s="108"/>
      <c r="RFZ9" s="108"/>
      <c r="RGA9" s="108"/>
      <c r="RGB9" s="108"/>
      <c r="RGC9" s="108"/>
      <c r="RGD9" s="108"/>
      <c r="RGE9" s="108"/>
      <c r="RGF9" s="108"/>
      <c r="RGG9" s="108"/>
      <c r="RGH9" s="108"/>
      <c r="RGI9" s="108"/>
      <c r="RGJ9" s="108"/>
      <c r="RGK9" s="108"/>
      <c r="RGL9" s="108"/>
      <c r="RGM9" s="108"/>
      <c r="RGN9" s="108"/>
      <c r="RGO9" s="108"/>
      <c r="RGP9" s="108"/>
      <c r="RGQ9" s="108"/>
      <c r="RGR9" s="108"/>
      <c r="RGS9" s="108"/>
      <c r="RGT9" s="108"/>
      <c r="RGU9" s="108"/>
      <c r="RGV9" s="108"/>
      <c r="RGW9" s="108"/>
      <c r="RGX9" s="108"/>
      <c r="RGY9" s="108"/>
      <c r="RGZ9" s="108"/>
      <c r="RHA9" s="108"/>
      <c r="RHB9" s="108"/>
      <c r="RHC9" s="108"/>
      <c r="RHD9" s="108"/>
      <c r="RHE9" s="108"/>
      <c r="RHF9" s="108"/>
      <c r="RHG9" s="108"/>
      <c r="RHH9" s="108"/>
      <c r="RHI9" s="108"/>
      <c r="RHJ9" s="108"/>
      <c r="RHK9" s="108"/>
      <c r="RHL9" s="108"/>
      <c r="RHM9" s="108"/>
      <c r="RHN9" s="108"/>
      <c r="RHO9" s="108"/>
      <c r="RHP9" s="108"/>
      <c r="RHQ9" s="108"/>
      <c r="RHR9" s="108"/>
      <c r="RHS9" s="108"/>
      <c r="RHT9" s="108"/>
      <c r="RHU9" s="108"/>
      <c r="RHV9" s="108"/>
      <c r="RHW9" s="108"/>
      <c r="RHX9" s="108"/>
      <c r="RHY9" s="108"/>
      <c r="RHZ9" s="108"/>
      <c r="RIA9" s="108"/>
      <c r="RIB9" s="108"/>
      <c r="RIC9" s="108"/>
      <c r="RID9" s="108"/>
      <c r="RIE9" s="108"/>
      <c r="RIF9" s="108"/>
      <c r="RIG9" s="108"/>
      <c r="RIH9" s="108"/>
      <c r="RII9" s="108"/>
      <c r="RIJ9" s="108"/>
      <c r="RIK9" s="108"/>
      <c r="RIL9" s="108"/>
      <c r="RIM9" s="108"/>
      <c r="RIN9" s="108"/>
      <c r="RIO9" s="108"/>
      <c r="RIP9" s="108"/>
      <c r="RIQ9" s="108"/>
      <c r="RIR9" s="108"/>
      <c r="RIS9" s="108"/>
      <c r="RIT9" s="108"/>
      <c r="RIU9" s="108"/>
      <c r="RIV9" s="108"/>
      <c r="RIW9" s="108"/>
      <c r="RIX9" s="108"/>
      <c r="RIY9" s="108"/>
      <c r="RIZ9" s="108"/>
      <c r="RJA9" s="108"/>
      <c r="RJB9" s="108"/>
      <c r="RJC9" s="108"/>
      <c r="RJD9" s="108"/>
      <c r="RJE9" s="108"/>
      <c r="RJF9" s="108"/>
      <c r="RJG9" s="108"/>
      <c r="RJH9" s="108"/>
      <c r="RJI9" s="108"/>
      <c r="RJJ9" s="108"/>
      <c r="RJK9" s="108"/>
      <c r="RJL9" s="108"/>
      <c r="RJM9" s="108"/>
      <c r="RJN9" s="108"/>
      <c r="RJO9" s="108"/>
      <c r="RJP9" s="108"/>
      <c r="RJQ9" s="108"/>
      <c r="RJR9" s="108"/>
      <c r="RJS9" s="108"/>
      <c r="RJT9" s="108"/>
      <c r="RJU9" s="108"/>
      <c r="RJV9" s="108"/>
      <c r="RJW9" s="108"/>
      <c r="RJX9" s="108"/>
      <c r="RJY9" s="108"/>
      <c r="RJZ9" s="108"/>
      <c r="RKA9" s="108"/>
      <c r="RKB9" s="108"/>
      <c r="RKC9" s="108"/>
      <c r="RKD9" s="108"/>
      <c r="RKE9" s="108"/>
      <c r="RKF9" s="108"/>
      <c r="RKG9" s="108"/>
      <c r="RKH9" s="108"/>
      <c r="RKI9" s="108"/>
      <c r="RKJ9" s="108"/>
      <c r="RKK9" s="108"/>
      <c r="RKL9" s="108"/>
      <c r="RKM9" s="108"/>
      <c r="RKN9" s="108"/>
      <c r="RKO9" s="108"/>
      <c r="RKP9" s="108"/>
      <c r="RKQ9" s="108"/>
      <c r="RKR9" s="108"/>
      <c r="RKS9" s="108"/>
      <c r="RKT9" s="108"/>
      <c r="RKU9" s="108"/>
      <c r="RKV9" s="108"/>
      <c r="RKW9" s="108"/>
      <c r="RKX9" s="108"/>
      <c r="RKY9" s="108"/>
      <c r="RKZ9" s="108"/>
      <c r="RLA9" s="108"/>
      <c r="RLB9" s="108"/>
      <c r="RLC9" s="108"/>
      <c r="RLD9" s="108"/>
      <c r="RLE9" s="108"/>
      <c r="RLF9" s="108"/>
      <c r="RLG9" s="108"/>
      <c r="RLH9" s="108"/>
      <c r="RLI9" s="108"/>
      <c r="RLJ9" s="108"/>
      <c r="RLK9" s="108"/>
      <c r="RLL9" s="108"/>
      <c r="RLM9" s="108"/>
      <c r="RLN9" s="108"/>
      <c r="RLO9" s="108"/>
      <c r="RLP9" s="108"/>
      <c r="RLQ9" s="108"/>
      <c r="RLR9" s="108"/>
      <c r="RLS9" s="108"/>
      <c r="RLT9" s="108"/>
      <c r="RLU9" s="108"/>
      <c r="RLV9" s="108"/>
      <c r="RLW9" s="108"/>
      <c r="RLX9" s="108"/>
      <c r="RLY9" s="108"/>
      <c r="RLZ9" s="108"/>
      <c r="RMA9" s="108"/>
      <c r="RMB9" s="108"/>
      <c r="RMC9" s="108"/>
      <c r="RMD9" s="108"/>
      <c r="RME9" s="108"/>
      <c r="RMF9" s="108"/>
      <c r="RMG9" s="108"/>
      <c r="RMH9" s="108"/>
      <c r="RMI9" s="108"/>
      <c r="RMJ9" s="108"/>
      <c r="RMK9" s="108"/>
      <c r="RML9" s="108"/>
      <c r="RMM9" s="108"/>
      <c r="RMN9" s="108"/>
      <c r="RMO9" s="108"/>
      <c r="RMP9" s="108"/>
      <c r="RMQ9" s="108"/>
      <c r="RMR9" s="108"/>
      <c r="RMS9" s="108"/>
      <c r="RMT9" s="108"/>
      <c r="RMU9" s="108"/>
      <c r="RMV9" s="108"/>
      <c r="RMW9" s="108"/>
      <c r="RMX9" s="108"/>
      <c r="RMY9" s="108"/>
      <c r="RMZ9" s="108"/>
      <c r="RNA9" s="108"/>
      <c r="RNB9" s="108"/>
      <c r="RNC9" s="108"/>
      <c r="RND9" s="108"/>
      <c r="RNE9" s="108"/>
      <c r="RNF9" s="108"/>
      <c r="RNG9" s="108"/>
      <c r="RNH9" s="108"/>
      <c r="RNI9" s="108"/>
      <c r="RNJ9" s="108"/>
      <c r="RNK9" s="108"/>
      <c r="RNL9" s="108"/>
      <c r="RNM9" s="108"/>
      <c r="RNN9" s="108"/>
      <c r="RNO9" s="108"/>
      <c r="RNP9" s="108"/>
      <c r="RNQ9" s="108"/>
      <c r="RNR9" s="108"/>
      <c r="RNS9" s="108"/>
      <c r="RNT9" s="108"/>
      <c r="RNU9" s="108"/>
      <c r="RNV9" s="108"/>
      <c r="RNW9" s="108"/>
      <c r="RNX9" s="108"/>
      <c r="RNY9" s="108"/>
      <c r="RNZ9" s="108"/>
      <c r="ROA9" s="108"/>
      <c r="ROB9" s="108"/>
      <c r="ROC9" s="108"/>
      <c r="ROD9" s="108"/>
      <c r="ROE9" s="108"/>
      <c r="ROF9" s="108"/>
      <c r="ROG9" s="108"/>
      <c r="ROH9" s="108"/>
      <c r="ROI9" s="108"/>
      <c r="ROJ9" s="108"/>
      <c r="ROK9" s="108"/>
      <c r="ROL9" s="108"/>
      <c r="ROM9" s="108"/>
      <c r="RON9" s="108"/>
      <c r="ROO9" s="108"/>
      <c r="ROP9" s="108"/>
      <c r="ROQ9" s="108"/>
      <c r="ROR9" s="108"/>
      <c r="ROS9" s="108"/>
      <c r="ROT9" s="108"/>
      <c r="ROU9" s="108"/>
      <c r="ROV9" s="108"/>
      <c r="ROW9" s="108"/>
      <c r="ROX9" s="108"/>
      <c r="ROY9" s="108"/>
      <c r="ROZ9" s="108"/>
      <c r="RPA9" s="108"/>
      <c r="RPB9" s="108"/>
      <c r="RPC9" s="108"/>
      <c r="RPD9" s="108"/>
      <c r="RPE9" s="108"/>
      <c r="RPF9" s="108"/>
      <c r="RPG9" s="108"/>
      <c r="RPH9" s="108"/>
      <c r="RPI9" s="108"/>
      <c r="RPJ9" s="108"/>
      <c r="RPK9" s="108"/>
      <c r="RPL9" s="108"/>
      <c r="RPM9" s="108"/>
      <c r="RPN9" s="108"/>
      <c r="RPO9" s="108"/>
      <c r="RPP9" s="108"/>
      <c r="RPQ9" s="108"/>
      <c r="RPR9" s="108"/>
      <c r="RPS9" s="108"/>
      <c r="RPT9" s="108"/>
      <c r="RPU9" s="108"/>
      <c r="RPV9" s="108"/>
      <c r="RPW9" s="108"/>
      <c r="RPX9" s="108"/>
      <c r="RPY9" s="108"/>
      <c r="RPZ9" s="108"/>
      <c r="RQA9" s="108"/>
      <c r="RQB9" s="108"/>
      <c r="RQC9" s="108"/>
      <c r="RQD9" s="108"/>
      <c r="RQE9" s="108"/>
      <c r="RQF9" s="108"/>
      <c r="RQG9" s="108"/>
      <c r="RQH9" s="108"/>
      <c r="RQI9" s="108"/>
      <c r="RQJ9" s="108"/>
      <c r="RQK9" s="108"/>
      <c r="RQL9" s="108"/>
      <c r="RQM9" s="108"/>
      <c r="RQN9" s="108"/>
      <c r="RQO9" s="108"/>
      <c r="RQP9" s="108"/>
      <c r="RQQ9" s="108"/>
      <c r="RQR9" s="108"/>
      <c r="RQS9" s="108"/>
      <c r="RQT9" s="108"/>
      <c r="RQU9" s="108"/>
      <c r="RQV9" s="108"/>
      <c r="RQW9" s="108"/>
      <c r="RQX9" s="108"/>
      <c r="RQY9" s="108"/>
      <c r="RQZ9" s="108"/>
      <c r="RRA9" s="108"/>
      <c r="RRB9" s="108"/>
      <c r="RRC9" s="108"/>
      <c r="RRD9" s="108"/>
      <c r="RRE9" s="108"/>
      <c r="RRF9" s="108"/>
      <c r="RRG9" s="108"/>
      <c r="RRH9" s="108"/>
      <c r="RRI9" s="108"/>
      <c r="RRJ9" s="108"/>
      <c r="RRK9" s="108"/>
      <c r="RRL9" s="108"/>
      <c r="RRM9" s="108"/>
      <c r="RRN9" s="108"/>
      <c r="RRO9" s="108"/>
      <c r="RRP9" s="108"/>
      <c r="RRQ9" s="108"/>
      <c r="RRR9" s="108"/>
      <c r="RRS9" s="108"/>
      <c r="RRT9" s="108"/>
      <c r="RRU9" s="108"/>
      <c r="RRV9" s="108"/>
      <c r="RRW9" s="108"/>
      <c r="RRX9" s="108"/>
      <c r="RRY9" s="108"/>
      <c r="RRZ9" s="108"/>
      <c r="RSA9" s="108"/>
      <c r="RSB9" s="108"/>
      <c r="RSC9" s="108"/>
      <c r="RSD9" s="108"/>
      <c r="RSE9" s="108"/>
      <c r="RSF9" s="108"/>
      <c r="RSG9" s="108"/>
      <c r="RSH9" s="108"/>
      <c r="RSI9" s="108"/>
      <c r="RSJ9" s="108"/>
      <c r="RSK9" s="108"/>
      <c r="RSL9" s="108"/>
      <c r="RSM9" s="108"/>
      <c r="RSN9" s="108"/>
      <c r="RSO9" s="108"/>
      <c r="RSP9" s="108"/>
      <c r="RSQ9" s="108"/>
      <c r="RSR9" s="108"/>
      <c r="RSS9" s="108"/>
      <c r="RST9" s="108"/>
      <c r="RSU9" s="108"/>
      <c r="RSV9" s="108"/>
      <c r="RSW9" s="108"/>
      <c r="RSX9" s="108"/>
      <c r="RSY9" s="108"/>
      <c r="RSZ9" s="108"/>
      <c r="RTA9" s="108"/>
      <c r="RTB9" s="108"/>
      <c r="RTC9" s="108"/>
      <c r="RTD9" s="108"/>
      <c r="RTE9" s="108"/>
      <c r="RTF9" s="108"/>
      <c r="RTG9" s="108"/>
      <c r="RTH9" s="108"/>
      <c r="RTI9" s="108"/>
      <c r="RTJ9" s="108"/>
      <c r="RTK9" s="108"/>
      <c r="RTL9" s="108"/>
      <c r="RTM9" s="108"/>
      <c r="RTN9" s="108"/>
      <c r="RTO9" s="108"/>
      <c r="RTP9" s="108"/>
      <c r="RTQ9" s="108"/>
      <c r="RTR9" s="108"/>
      <c r="RTS9" s="108"/>
      <c r="RTT9" s="108"/>
      <c r="RTU9" s="108"/>
      <c r="RTV9" s="108"/>
      <c r="RTW9" s="108"/>
      <c r="RTX9" s="108"/>
      <c r="RTY9" s="108"/>
      <c r="RTZ9" s="108"/>
      <c r="RUA9" s="108"/>
      <c r="RUB9" s="108"/>
      <c r="RUC9" s="108"/>
      <c r="RUD9" s="108"/>
      <c r="RUE9" s="108"/>
      <c r="RUF9" s="108"/>
      <c r="RUG9" s="108"/>
      <c r="RUH9" s="108"/>
      <c r="RUI9" s="108"/>
      <c r="RUJ9" s="108"/>
      <c r="RUK9" s="108"/>
      <c r="RUL9" s="108"/>
      <c r="RUM9" s="108"/>
      <c r="RUN9" s="108"/>
      <c r="RUO9" s="108"/>
      <c r="RUP9" s="108"/>
      <c r="RUQ9" s="108"/>
      <c r="RUR9" s="108"/>
      <c r="RUS9" s="108"/>
      <c r="RUT9" s="108"/>
      <c r="RUU9" s="108"/>
      <c r="RUV9" s="108"/>
      <c r="RUW9" s="108"/>
      <c r="RUX9" s="108"/>
      <c r="RUY9" s="108"/>
      <c r="RUZ9" s="108"/>
      <c r="RVA9" s="108"/>
      <c r="RVB9" s="108"/>
      <c r="RVC9" s="108"/>
      <c r="RVD9" s="108"/>
      <c r="RVE9" s="108"/>
      <c r="RVF9" s="108"/>
      <c r="RVG9" s="108"/>
      <c r="RVH9" s="108"/>
      <c r="RVI9" s="108"/>
      <c r="RVJ9" s="108"/>
      <c r="RVK9" s="108"/>
      <c r="RVL9" s="108"/>
      <c r="RVM9" s="108"/>
      <c r="RVN9" s="108"/>
      <c r="RVO9" s="108"/>
      <c r="RVP9" s="108"/>
      <c r="RVQ9" s="108"/>
      <c r="RVR9" s="108"/>
      <c r="RVS9" s="108"/>
      <c r="RVT9" s="108"/>
      <c r="RVU9" s="108"/>
      <c r="RVV9" s="108"/>
      <c r="RVW9" s="108"/>
      <c r="RVX9" s="108"/>
      <c r="RVY9" s="108"/>
      <c r="RVZ9" s="108"/>
      <c r="RWA9" s="108"/>
      <c r="RWB9" s="108"/>
      <c r="RWC9" s="108"/>
      <c r="RWD9" s="108"/>
      <c r="RWE9" s="108"/>
      <c r="RWF9" s="108"/>
      <c r="RWG9" s="108"/>
      <c r="RWH9" s="108"/>
      <c r="RWI9" s="108"/>
      <c r="RWJ9" s="108"/>
      <c r="RWK9" s="108"/>
      <c r="RWL9" s="108"/>
      <c r="RWM9" s="108"/>
      <c r="RWN9" s="108"/>
      <c r="RWO9" s="108"/>
      <c r="RWP9" s="108"/>
      <c r="RWQ9" s="108"/>
      <c r="RWR9" s="108"/>
      <c r="RWS9" s="108"/>
      <c r="RWT9" s="108"/>
      <c r="RWU9" s="108"/>
      <c r="RWV9" s="108"/>
      <c r="RWW9" s="108"/>
      <c r="RWX9" s="108"/>
      <c r="RWY9" s="108"/>
      <c r="RWZ9" s="108"/>
      <c r="RXA9" s="108"/>
      <c r="RXB9" s="108"/>
      <c r="RXC9" s="108"/>
      <c r="RXD9" s="108"/>
      <c r="RXE9" s="108"/>
      <c r="RXF9" s="108"/>
      <c r="RXG9" s="108"/>
      <c r="RXH9" s="108"/>
      <c r="RXI9" s="108"/>
      <c r="RXJ9" s="108"/>
      <c r="RXK9" s="108"/>
      <c r="RXL9" s="108"/>
      <c r="RXM9" s="108"/>
      <c r="RXN9" s="108"/>
      <c r="RXO9" s="108"/>
      <c r="RXP9" s="108"/>
      <c r="RXQ9" s="108"/>
      <c r="RXR9" s="108"/>
      <c r="RXS9" s="108"/>
      <c r="RXT9" s="108"/>
      <c r="RXU9" s="108"/>
      <c r="RXV9" s="108"/>
      <c r="RXW9" s="108"/>
      <c r="RXX9" s="108"/>
      <c r="RXY9" s="108"/>
      <c r="RXZ9" s="108"/>
      <c r="RYA9" s="108"/>
      <c r="RYB9" s="108"/>
      <c r="RYC9" s="108"/>
      <c r="RYD9" s="108"/>
      <c r="RYE9" s="108"/>
      <c r="RYF9" s="108"/>
      <c r="RYG9" s="108"/>
      <c r="RYH9" s="108"/>
      <c r="RYI9" s="108"/>
      <c r="RYJ9" s="108"/>
      <c r="RYK9" s="108"/>
      <c r="RYL9" s="108"/>
      <c r="RYM9" s="108"/>
      <c r="RYN9" s="108"/>
      <c r="RYO9" s="108"/>
      <c r="RYP9" s="108"/>
      <c r="RYQ9" s="108"/>
      <c r="RYR9" s="108"/>
      <c r="RYS9" s="108"/>
      <c r="RYT9" s="108"/>
      <c r="RYU9" s="108"/>
      <c r="RYV9" s="108"/>
      <c r="RYW9" s="108"/>
      <c r="RYX9" s="108"/>
      <c r="RYY9" s="108"/>
      <c r="RYZ9" s="108"/>
      <c r="RZA9" s="108"/>
      <c r="RZB9" s="108"/>
      <c r="RZC9" s="108"/>
      <c r="RZD9" s="108"/>
      <c r="RZE9" s="108"/>
      <c r="RZF9" s="108"/>
      <c r="RZG9" s="108"/>
      <c r="RZH9" s="108"/>
      <c r="RZI9" s="108"/>
      <c r="RZJ9" s="108"/>
      <c r="RZK9" s="108"/>
      <c r="RZL9" s="108"/>
      <c r="RZM9" s="108"/>
      <c r="RZN9" s="108"/>
      <c r="RZO9" s="108"/>
      <c r="RZP9" s="108"/>
      <c r="RZQ9" s="108"/>
      <c r="RZR9" s="108"/>
      <c r="RZS9" s="108"/>
      <c r="RZT9" s="108"/>
      <c r="RZU9" s="108"/>
      <c r="RZV9" s="108"/>
      <c r="RZW9" s="108"/>
      <c r="RZX9" s="108"/>
      <c r="RZY9" s="108"/>
      <c r="RZZ9" s="108"/>
      <c r="SAA9" s="108"/>
      <c r="SAB9" s="108"/>
      <c r="SAC9" s="108"/>
      <c r="SAD9" s="108"/>
      <c r="SAE9" s="108"/>
      <c r="SAF9" s="108"/>
      <c r="SAG9" s="108"/>
      <c r="SAH9" s="108"/>
      <c r="SAI9" s="108"/>
      <c r="SAJ9" s="108"/>
      <c r="SAK9" s="108"/>
      <c r="SAL9" s="108"/>
      <c r="SAM9" s="108"/>
      <c r="SAN9" s="108"/>
      <c r="SAO9" s="108"/>
      <c r="SAP9" s="108"/>
      <c r="SAQ9" s="108"/>
      <c r="SAR9" s="108"/>
      <c r="SAS9" s="108"/>
      <c r="SAT9" s="108"/>
      <c r="SAU9" s="108"/>
      <c r="SAV9" s="108"/>
      <c r="SAW9" s="108"/>
      <c r="SAX9" s="108"/>
      <c r="SAY9" s="108"/>
      <c r="SAZ9" s="108"/>
      <c r="SBA9" s="108"/>
      <c r="SBB9" s="108"/>
      <c r="SBC9" s="108"/>
      <c r="SBD9" s="108"/>
      <c r="SBE9" s="108"/>
      <c r="SBF9" s="108"/>
      <c r="SBG9" s="108"/>
      <c r="SBH9" s="108"/>
      <c r="SBI9" s="108"/>
      <c r="SBJ9" s="108"/>
      <c r="SBK9" s="108"/>
      <c r="SBL9" s="108"/>
      <c r="SBM9" s="108"/>
      <c r="SBN9" s="108"/>
      <c r="SBO9" s="108"/>
      <c r="SBP9" s="108"/>
      <c r="SBQ9" s="108"/>
      <c r="SBR9" s="108"/>
      <c r="SBS9" s="108"/>
      <c r="SBT9" s="108"/>
      <c r="SBU9" s="108"/>
      <c r="SBV9" s="108"/>
      <c r="SBW9" s="108"/>
      <c r="SBX9" s="108"/>
      <c r="SBY9" s="108"/>
      <c r="SBZ9" s="108"/>
      <c r="SCA9" s="108"/>
      <c r="SCB9" s="108"/>
      <c r="SCC9" s="108"/>
      <c r="SCD9" s="108"/>
      <c r="SCE9" s="108"/>
      <c r="SCF9" s="108"/>
      <c r="SCG9" s="108"/>
      <c r="SCH9" s="108"/>
      <c r="SCI9" s="108"/>
      <c r="SCJ9" s="108"/>
      <c r="SCK9" s="108"/>
      <c r="SCL9" s="108"/>
      <c r="SCM9" s="108"/>
      <c r="SCN9" s="108"/>
      <c r="SCO9" s="108"/>
      <c r="SCP9" s="108"/>
      <c r="SCQ9" s="108"/>
      <c r="SCR9" s="108"/>
      <c r="SCS9" s="108"/>
      <c r="SCT9" s="108"/>
      <c r="SCU9" s="108"/>
      <c r="SCV9" s="108"/>
      <c r="SCW9" s="108"/>
      <c r="SCX9" s="108"/>
      <c r="SCY9" s="108"/>
      <c r="SCZ9" s="108"/>
      <c r="SDA9" s="108"/>
      <c r="SDB9" s="108"/>
      <c r="SDC9" s="108"/>
      <c r="SDD9" s="108"/>
      <c r="SDE9" s="108"/>
      <c r="SDF9" s="108"/>
      <c r="SDG9" s="108"/>
      <c r="SDH9" s="108"/>
      <c r="SDI9" s="108"/>
      <c r="SDJ9" s="108"/>
      <c r="SDK9" s="108"/>
      <c r="SDL9" s="108"/>
      <c r="SDM9" s="108"/>
      <c r="SDN9" s="108"/>
      <c r="SDO9" s="108"/>
      <c r="SDP9" s="108"/>
      <c r="SDQ9" s="108"/>
      <c r="SDR9" s="108"/>
      <c r="SDS9" s="108"/>
      <c r="SDT9" s="108"/>
      <c r="SDU9" s="108"/>
      <c r="SDV9" s="108"/>
      <c r="SDW9" s="108"/>
      <c r="SDX9" s="108"/>
      <c r="SDY9" s="108"/>
      <c r="SDZ9" s="108"/>
      <c r="SEA9" s="108"/>
      <c r="SEB9" s="108"/>
      <c r="SEC9" s="108"/>
      <c r="SED9" s="108"/>
      <c r="SEE9" s="108"/>
      <c r="SEF9" s="108"/>
      <c r="SEG9" s="108"/>
      <c r="SEH9" s="108"/>
      <c r="SEI9" s="108"/>
      <c r="SEJ9" s="108"/>
      <c r="SEK9" s="108"/>
      <c r="SEL9" s="108"/>
      <c r="SEM9" s="108"/>
      <c r="SEN9" s="108"/>
      <c r="SEO9" s="108"/>
      <c r="SEP9" s="108"/>
      <c r="SEQ9" s="108"/>
      <c r="SER9" s="108"/>
      <c r="SES9" s="108"/>
      <c r="SET9" s="108"/>
      <c r="SEU9" s="108"/>
      <c r="SEV9" s="108"/>
      <c r="SEW9" s="108"/>
      <c r="SEX9" s="108"/>
      <c r="SEY9" s="108"/>
      <c r="SEZ9" s="108"/>
      <c r="SFA9" s="108"/>
      <c r="SFB9" s="108"/>
      <c r="SFC9" s="108"/>
      <c r="SFD9" s="108"/>
      <c r="SFE9" s="108"/>
      <c r="SFF9" s="108"/>
      <c r="SFG9" s="108"/>
      <c r="SFH9" s="108"/>
      <c r="SFI9" s="108"/>
      <c r="SFJ9" s="108"/>
      <c r="SFK9" s="108"/>
      <c r="SFL9" s="108"/>
      <c r="SFM9" s="108"/>
      <c r="SFN9" s="108"/>
      <c r="SFO9" s="108"/>
      <c r="SFP9" s="108"/>
      <c r="SFQ9" s="108"/>
      <c r="SFR9" s="108"/>
      <c r="SFS9" s="108"/>
      <c r="SFT9" s="108"/>
      <c r="SFU9" s="108"/>
      <c r="SFV9" s="108"/>
      <c r="SFW9" s="108"/>
      <c r="SFX9" s="108"/>
      <c r="SFY9" s="108"/>
      <c r="SFZ9" s="108"/>
      <c r="SGA9" s="108"/>
      <c r="SGB9" s="108"/>
      <c r="SGC9" s="108"/>
      <c r="SGD9" s="108"/>
      <c r="SGE9" s="108"/>
      <c r="SGF9" s="108"/>
      <c r="SGG9" s="108"/>
      <c r="SGH9" s="108"/>
      <c r="SGI9" s="108"/>
      <c r="SGJ9" s="108"/>
      <c r="SGK9" s="108"/>
      <c r="SGL9" s="108"/>
      <c r="SGM9" s="108"/>
      <c r="SGN9" s="108"/>
      <c r="SGO9" s="108"/>
      <c r="SGP9" s="108"/>
      <c r="SGQ9" s="108"/>
      <c r="SGR9" s="108"/>
      <c r="SGS9" s="108"/>
      <c r="SGT9" s="108"/>
      <c r="SGU9" s="108"/>
      <c r="SGV9" s="108"/>
      <c r="SGW9" s="108"/>
      <c r="SGX9" s="108"/>
      <c r="SGY9" s="108"/>
      <c r="SGZ9" s="108"/>
      <c r="SHA9" s="108"/>
      <c r="SHB9" s="108"/>
      <c r="SHC9" s="108"/>
      <c r="SHD9" s="108"/>
      <c r="SHE9" s="108"/>
      <c r="SHF9" s="108"/>
      <c r="SHG9" s="108"/>
      <c r="SHH9" s="108"/>
      <c r="SHI9" s="108"/>
      <c r="SHJ9" s="108"/>
      <c r="SHK9" s="108"/>
      <c r="SHL9" s="108"/>
      <c r="SHM9" s="108"/>
      <c r="SHN9" s="108"/>
      <c r="SHO9" s="108"/>
      <c r="SHP9" s="108"/>
      <c r="SHQ9" s="108"/>
      <c r="SHR9" s="108"/>
      <c r="SHS9" s="108"/>
      <c r="SHT9" s="108"/>
      <c r="SHU9" s="108"/>
      <c r="SHV9" s="108"/>
      <c r="SHW9" s="108"/>
      <c r="SHX9" s="108"/>
      <c r="SHY9" s="108"/>
      <c r="SHZ9" s="108"/>
      <c r="SIA9" s="108"/>
      <c r="SIB9" s="108"/>
      <c r="SIC9" s="108"/>
      <c r="SID9" s="108"/>
      <c r="SIE9" s="108"/>
      <c r="SIF9" s="108"/>
      <c r="SIG9" s="108"/>
      <c r="SIH9" s="108"/>
      <c r="SII9" s="108"/>
      <c r="SIJ9" s="108"/>
      <c r="SIK9" s="108"/>
      <c r="SIL9" s="108"/>
      <c r="SIM9" s="108"/>
      <c r="SIN9" s="108"/>
      <c r="SIO9" s="108"/>
      <c r="SIP9" s="108"/>
      <c r="SIQ9" s="108"/>
      <c r="SIR9" s="108"/>
      <c r="SIS9" s="108"/>
      <c r="SIT9" s="108"/>
      <c r="SIU9" s="108"/>
      <c r="SIV9" s="108"/>
      <c r="SIW9" s="108"/>
      <c r="SIX9" s="108"/>
      <c r="SIY9" s="108"/>
      <c r="SIZ9" s="108"/>
      <c r="SJA9" s="108"/>
      <c r="SJB9" s="108"/>
      <c r="SJC9" s="108"/>
      <c r="SJD9" s="108"/>
      <c r="SJE9" s="108"/>
      <c r="SJF9" s="108"/>
      <c r="SJG9" s="108"/>
      <c r="SJH9" s="108"/>
      <c r="SJI9" s="108"/>
      <c r="SJJ9" s="108"/>
      <c r="SJK9" s="108"/>
      <c r="SJL9" s="108"/>
      <c r="SJM9" s="108"/>
      <c r="SJN9" s="108"/>
      <c r="SJO9" s="108"/>
      <c r="SJP9" s="108"/>
      <c r="SJQ9" s="108"/>
      <c r="SJR9" s="108"/>
      <c r="SJS9" s="108"/>
      <c r="SJT9" s="108"/>
      <c r="SJU9" s="108"/>
      <c r="SJV9" s="108"/>
      <c r="SJW9" s="108"/>
      <c r="SJX9" s="108"/>
      <c r="SJY9" s="108"/>
      <c r="SJZ9" s="108"/>
      <c r="SKA9" s="108"/>
      <c r="SKB9" s="108"/>
      <c r="SKC9" s="108"/>
      <c r="SKD9" s="108"/>
      <c r="SKE9" s="108"/>
      <c r="SKF9" s="108"/>
      <c r="SKG9" s="108"/>
      <c r="SKH9" s="108"/>
      <c r="SKI9" s="108"/>
      <c r="SKJ9" s="108"/>
      <c r="SKK9" s="108"/>
      <c r="SKL9" s="108"/>
      <c r="SKM9" s="108"/>
      <c r="SKN9" s="108"/>
      <c r="SKO9" s="108"/>
      <c r="SKP9" s="108"/>
      <c r="SKQ9" s="108"/>
      <c r="SKR9" s="108"/>
      <c r="SKS9" s="108"/>
      <c r="SKT9" s="108"/>
      <c r="SKU9" s="108"/>
      <c r="SKV9" s="108"/>
      <c r="SKW9" s="108"/>
      <c r="SKX9" s="108"/>
      <c r="SKY9" s="108"/>
      <c r="SKZ9" s="108"/>
      <c r="SLA9" s="108"/>
      <c r="SLB9" s="108"/>
      <c r="SLC9" s="108"/>
      <c r="SLD9" s="108"/>
      <c r="SLE9" s="108"/>
      <c r="SLF9" s="108"/>
      <c r="SLG9" s="108"/>
      <c r="SLH9" s="108"/>
      <c r="SLI9" s="108"/>
      <c r="SLJ9" s="108"/>
      <c r="SLK9" s="108"/>
      <c r="SLL9" s="108"/>
      <c r="SLM9" s="108"/>
      <c r="SLN9" s="108"/>
      <c r="SLO9" s="108"/>
      <c r="SLP9" s="108"/>
      <c r="SLQ9" s="108"/>
      <c r="SLR9" s="108"/>
      <c r="SLS9" s="108"/>
      <c r="SLT9" s="108"/>
      <c r="SLU9" s="108"/>
      <c r="SLV9" s="108"/>
      <c r="SLW9" s="108"/>
      <c r="SLX9" s="108"/>
      <c r="SLY9" s="108"/>
      <c r="SLZ9" s="108"/>
      <c r="SMA9" s="108"/>
      <c r="SMB9" s="108"/>
      <c r="SMC9" s="108"/>
      <c r="SMD9" s="108"/>
      <c r="SME9" s="108"/>
      <c r="SMF9" s="108"/>
      <c r="SMG9" s="108"/>
      <c r="SMH9" s="108"/>
      <c r="SMI9" s="108"/>
      <c r="SMJ9" s="108"/>
      <c r="SMK9" s="108"/>
      <c r="SML9" s="108"/>
      <c r="SMM9" s="108"/>
      <c r="SMN9" s="108"/>
      <c r="SMO9" s="108"/>
      <c r="SMP9" s="108"/>
      <c r="SMQ9" s="108"/>
      <c r="SMR9" s="108"/>
      <c r="SMS9" s="108"/>
      <c r="SMT9" s="108"/>
      <c r="SMU9" s="108"/>
      <c r="SMV9" s="108"/>
      <c r="SMW9" s="108"/>
      <c r="SMX9" s="108"/>
      <c r="SMY9" s="108"/>
      <c r="SMZ9" s="108"/>
      <c r="SNA9" s="108"/>
      <c r="SNB9" s="108"/>
      <c r="SNC9" s="108"/>
      <c r="SND9" s="108"/>
      <c r="SNE9" s="108"/>
      <c r="SNF9" s="108"/>
      <c r="SNG9" s="108"/>
      <c r="SNH9" s="108"/>
      <c r="SNI9" s="108"/>
      <c r="SNJ9" s="108"/>
      <c r="SNK9" s="108"/>
      <c r="SNL9" s="108"/>
      <c r="SNM9" s="108"/>
      <c r="SNN9" s="108"/>
      <c r="SNO9" s="108"/>
      <c r="SNP9" s="108"/>
      <c r="SNQ9" s="108"/>
      <c r="SNR9" s="108"/>
      <c r="SNS9" s="108"/>
      <c r="SNT9" s="108"/>
      <c r="SNU9" s="108"/>
      <c r="SNV9" s="108"/>
      <c r="SNW9" s="108"/>
      <c r="SNX9" s="108"/>
      <c r="SNY9" s="108"/>
      <c r="SNZ9" s="108"/>
      <c r="SOA9" s="108"/>
      <c r="SOB9" s="108"/>
      <c r="SOC9" s="108"/>
      <c r="SOD9" s="108"/>
      <c r="SOE9" s="108"/>
      <c r="SOF9" s="108"/>
      <c r="SOG9" s="108"/>
      <c r="SOH9" s="108"/>
      <c r="SOI9" s="108"/>
      <c r="SOJ9" s="108"/>
      <c r="SOK9" s="108"/>
      <c r="SOL9" s="108"/>
      <c r="SOM9" s="108"/>
      <c r="SON9" s="108"/>
      <c r="SOO9" s="108"/>
      <c r="SOP9" s="108"/>
      <c r="SOQ9" s="108"/>
      <c r="SOR9" s="108"/>
      <c r="SOS9" s="108"/>
      <c r="SOT9" s="108"/>
      <c r="SOU9" s="108"/>
      <c r="SOV9" s="108"/>
      <c r="SOW9" s="108"/>
      <c r="SOX9" s="108"/>
      <c r="SOY9" s="108"/>
      <c r="SOZ9" s="108"/>
      <c r="SPA9" s="108"/>
      <c r="SPB9" s="108"/>
      <c r="SPC9" s="108"/>
      <c r="SPD9" s="108"/>
      <c r="SPE9" s="108"/>
      <c r="SPF9" s="108"/>
      <c r="SPG9" s="108"/>
      <c r="SPH9" s="108"/>
      <c r="SPI9" s="108"/>
      <c r="SPJ9" s="108"/>
      <c r="SPK9" s="108"/>
      <c r="SPL9" s="108"/>
      <c r="SPM9" s="108"/>
      <c r="SPN9" s="108"/>
      <c r="SPO9" s="108"/>
      <c r="SPP9" s="108"/>
      <c r="SPQ9" s="108"/>
      <c r="SPR9" s="108"/>
      <c r="SPS9" s="108"/>
      <c r="SPT9" s="108"/>
      <c r="SPU9" s="108"/>
      <c r="SPV9" s="108"/>
      <c r="SPW9" s="108"/>
      <c r="SPX9" s="108"/>
      <c r="SPY9" s="108"/>
      <c r="SPZ9" s="108"/>
      <c r="SQA9" s="108"/>
      <c r="SQB9" s="108"/>
      <c r="SQC9" s="108"/>
      <c r="SQD9" s="108"/>
      <c r="SQE9" s="108"/>
      <c r="SQF9" s="108"/>
      <c r="SQG9" s="108"/>
      <c r="SQH9" s="108"/>
      <c r="SQI9" s="108"/>
      <c r="SQJ9" s="108"/>
      <c r="SQK9" s="108"/>
      <c r="SQL9" s="108"/>
      <c r="SQM9" s="108"/>
      <c r="SQN9" s="108"/>
      <c r="SQO9" s="108"/>
      <c r="SQP9" s="108"/>
      <c r="SQQ9" s="108"/>
      <c r="SQR9" s="108"/>
      <c r="SQS9" s="108"/>
      <c r="SQT9" s="108"/>
      <c r="SQU9" s="108"/>
      <c r="SQV9" s="108"/>
      <c r="SQW9" s="108"/>
      <c r="SQX9" s="108"/>
      <c r="SQY9" s="108"/>
      <c r="SQZ9" s="108"/>
      <c r="SRA9" s="108"/>
      <c r="SRB9" s="108"/>
      <c r="SRC9" s="108"/>
      <c r="SRD9" s="108"/>
      <c r="SRE9" s="108"/>
      <c r="SRF9" s="108"/>
      <c r="SRG9" s="108"/>
      <c r="SRH9" s="108"/>
      <c r="SRI9" s="108"/>
      <c r="SRJ9" s="108"/>
      <c r="SRK9" s="108"/>
      <c r="SRL9" s="108"/>
      <c r="SRM9" s="108"/>
      <c r="SRN9" s="108"/>
      <c r="SRO9" s="108"/>
      <c r="SRP9" s="108"/>
      <c r="SRQ9" s="108"/>
      <c r="SRR9" s="108"/>
      <c r="SRS9" s="108"/>
      <c r="SRT9" s="108"/>
      <c r="SRU9" s="108"/>
      <c r="SRV9" s="108"/>
      <c r="SRW9" s="108"/>
      <c r="SRX9" s="108"/>
      <c r="SRY9" s="108"/>
      <c r="SRZ9" s="108"/>
      <c r="SSA9" s="108"/>
      <c r="SSB9" s="108"/>
      <c r="SSC9" s="108"/>
      <c r="SSD9" s="108"/>
      <c r="SSE9" s="108"/>
      <c r="SSF9" s="108"/>
      <c r="SSG9" s="108"/>
      <c r="SSH9" s="108"/>
      <c r="SSI9" s="108"/>
      <c r="SSJ9" s="108"/>
      <c r="SSK9" s="108"/>
      <c r="SSL9" s="108"/>
      <c r="SSM9" s="108"/>
      <c r="SSN9" s="108"/>
      <c r="SSO9" s="108"/>
      <c r="SSP9" s="108"/>
      <c r="SSQ9" s="108"/>
      <c r="SSR9" s="108"/>
      <c r="SSS9" s="108"/>
      <c r="SST9" s="108"/>
      <c r="SSU9" s="108"/>
      <c r="SSV9" s="108"/>
      <c r="SSW9" s="108"/>
      <c r="SSX9" s="108"/>
      <c r="SSY9" s="108"/>
      <c r="SSZ9" s="108"/>
      <c r="STA9" s="108"/>
      <c r="STB9" s="108"/>
      <c r="STC9" s="108"/>
      <c r="STD9" s="108"/>
      <c r="STE9" s="108"/>
      <c r="STF9" s="108"/>
      <c r="STG9" s="108"/>
      <c r="STH9" s="108"/>
      <c r="STI9" s="108"/>
      <c r="STJ9" s="108"/>
      <c r="STK9" s="108"/>
      <c r="STL9" s="108"/>
      <c r="STM9" s="108"/>
      <c r="STN9" s="108"/>
      <c r="STO9" s="108"/>
      <c r="STP9" s="108"/>
      <c r="STQ9" s="108"/>
      <c r="STR9" s="108"/>
      <c r="STS9" s="108"/>
      <c r="STT9" s="108"/>
      <c r="STU9" s="108"/>
      <c r="STV9" s="108"/>
      <c r="STW9" s="108"/>
      <c r="STX9" s="108"/>
      <c r="STY9" s="108"/>
      <c r="STZ9" s="108"/>
      <c r="SUA9" s="108"/>
      <c r="SUB9" s="108"/>
      <c r="SUC9" s="108"/>
      <c r="SUD9" s="108"/>
      <c r="SUE9" s="108"/>
      <c r="SUF9" s="108"/>
      <c r="SUG9" s="108"/>
      <c r="SUH9" s="108"/>
      <c r="SUI9" s="108"/>
      <c r="SUJ9" s="108"/>
      <c r="SUK9" s="108"/>
      <c r="SUL9" s="108"/>
      <c r="SUM9" s="108"/>
      <c r="SUN9" s="108"/>
      <c r="SUO9" s="108"/>
      <c r="SUP9" s="108"/>
      <c r="SUQ9" s="108"/>
      <c r="SUR9" s="108"/>
      <c r="SUS9" s="108"/>
      <c r="SUT9" s="108"/>
      <c r="SUU9" s="108"/>
      <c r="SUV9" s="108"/>
      <c r="SUW9" s="108"/>
      <c r="SUX9" s="108"/>
      <c r="SUY9" s="108"/>
      <c r="SUZ9" s="108"/>
      <c r="SVA9" s="108"/>
      <c r="SVB9" s="108"/>
      <c r="SVC9" s="108"/>
      <c r="SVD9" s="108"/>
      <c r="SVE9" s="108"/>
      <c r="SVF9" s="108"/>
      <c r="SVG9" s="108"/>
      <c r="SVH9" s="108"/>
      <c r="SVI9" s="108"/>
      <c r="SVJ9" s="108"/>
      <c r="SVK9" s="108"/>
      <c r="SVL9" s="108"/>
      <c r="SVM9" s="108"/>
      <c r="SVN9" s="108"/>
      <c r="SVO9" s="108"/>
      <c r="SVP9" s="108"/>
      <c r="SVQ9" s="108"/>
      <c r="SVR9" s="108"/>
      <c r="SVS9" s="108"/>
      <c r="SVT9" s="108"/>
      <c r="SVU9" s="108"/>
      <c r="SVV9" s="108"/>
      <c r="SVW9" s="108"/>
      <c r="SVX9" s="108"/>
      <c r="SVY9" s="108"/>
      <c r="SVZ9" s="108"/>
      <c r="SWA9" s="108"/>
      <c r="SWB9" s="108"/>
      <c r="SWC9" s="108"/>
      <c r="SWD9" s="108"/>
      <c r="SWE9" s="108"/>
      <c r="SWF9" s="108"/>
      <c r="SWG9" s="108"/>
      <c r="SWH9" s="108"/>
      <c r="SWI9" s="108"/>
      <c r="SWJ9" s="108"/>
      <c r="SWK9" s="108"/>
      <c r="SWL9" s="108"/>
      <c r="SWM9" s="108"/>
      <c r="SWN9" s="108"/>
      <c r="SWO9" s="108"/>
      <c r="SWP9" s="108"/>
      <c r="SWQ9" s="108"/>
      <c r="SWR9" s="108"/>
      <c r="SWS9" s="108"/>
      <c r="SWT9" s="108"/>
      <c r="SWU9" s="108"/>
      <c r="SWV9" s="108"/>
      <c r="SWW9" s="108"/>
      <c r="SWX9" s="108"/>
      <c r="SWY9" s="108"/>
      <c r="SWZ9" s="108"/>
      <c r="SXA9" s="108"/>
      <c r="SXB9" s="108"/>
      <c r="SXC9" s="108"/>
      <c r="SXD9" s="108"/>
      <c r="SXE9" s="108"/>
      <c r="SXF9" s="108"/>
      <c r="SXG9" s="108"/>
      <c r="SXH9" s="108"/>
      <c r="SXI9" s="108"/>
      <c r="SXJ9" s="108"/>
      <c r="SXK9" s="108"/>
      <c r="SXL9" s="108"/>
      <c r="SXM9" s="108"/>
      <c r="SXN9" s="108"/>
      <c r="SXO9" s="108"/>
      <c r="SXP9" s="108"/>
      <c r="SXQ9" s="108"/>
      <c r="SXR9" s="108"/>
      <c r="SXS9" s="108"/>
      <c r="SXT9" s="108"/>
      <c r="SXU9" s="108"/>
      <c r="SXV9" s="108"/>
      <c r="SXW9" s="108"/>
      <c r="SXX9" s="108"/>
      <c r="SXY9" s="108"/>
      <c r="SXZ9" s="108"/>
      <c r="SYA9" s="108"/>
      <c r="SYB9" s="108"/>
      <c r="SYC9" s="108"/>
      <c r="SYD9" s="108"/>
      <c r="SYE9" s="108"/>
      <c r="SYF9" s="108"/>
      <c r="SYG9" s="108"/>
      <c r="SYH9" s="108"/>
      <c r="SYI9" s="108"/>
      <c r="SYJ9" s="108"/>
      <c r="SYK9" s="108"/>
      <c r="SYL9" s="108"/>
      <c r="SYM9" s="108"/>
      <c r="SYN9" s="108"/>
      <c r="SYO9" s="108"/>
      <c r="SYP9" s="108"/>
      <c r="SYQ9" s="108"/>
      <c r="SYR9" s="108"/>
      <c r="SYS9" s="108"/>
      <c r="SYT9" s="108"/>
      <c r="SYU9" s="108"/>
      <c r="SYV9" s="108"/>
      <c r="SYW9" s="108"/>
      <c r="SYX9" s="108"/>
      <c r="SYY9" s="108"/>
      <c r="SYZ9" s="108"/>
      <c r="SZA9" s="108"/>
      <c r="SZB9" s="108"/>
      <c r="SZC9" s="108"/>
      <c r="SZD9" s="108"/>
      <c r="SZE9" s="108"/>
      <c r="SZF9" s="108"/>
      <c r="SZG9" s="108"/>
      <c r="SZH9" s="108"/>
      <c r="SZI9" s="108"/>
      <c r="SZJ9" s="108"/>
      <c r="SZK9" s="108"/>
      <c r="SZL9" s="108"/>
      <c r="SZM9" s="108"/>
      <c r="SZN9" s="108"/>
      <c r="SZO9" s="108"/>
      <c r="SZP9" s="108"/>
      <c r="SZQ9" s="108"/>
      <c r="SZR9" s="108"/>
      <c r="SZS9" s="108"/>
      <c r="SZT9" s="108"/>
      <c r="SZU9" s="108"/>
      <c r="SZV9" s="108"/>
      <c r="SZW9" s="108"/>
      <c r="SZX9" s="108"/>
      <c r="SZY9" s="108"/>
      <c r="SZZ9" s="108"/>
      <c r="TAA9" s="108"/>
      <c r="TAB9" s="108"/>
      <c r="TAC9" s="108"/>
      <c r="TAD9" s="108"/>
      <c r="TAE9" s="108"/>
      <c r="TAF9" s="108"/>
      <c r="TAG9" s="108"/>
      <c r="TAH9" s="108"/>
      <c r="TAI9" s="108"/>
      <c r="TAJ9" s="108"/>
      <c r="TAK9" s="108"/>
      <c r="TAL9" s="108"/>
      <c r="TAM9" s="108"/>
      <c r="TAN9" s="108"/>
      <c r="TAO9" s="108"/>
      <c r="TAP9" s="108"/>
      <c r="TAQ9" s="108"/>
      <c r="TAR9" s="108"/>
      <c r="TAS9" s="108"/>
      <c r="TAT9" s="108"/>
      <c r="TAU9" s="108"/>
      <c r="TAV9" s="108"/>
      <c r="TAW9" s="108"/>
      <c r="TAX9" s="108"/>
      <c r="TAY9" s="108"/>
      <c r="TAZ9" s="108"/>
      <c r="TBA9" s="108"/>
      <c r="TBB9" s="108"/>
      <c r="TBC9" s="108"/>
      <c r="TBD9" s="108"/>
      <c r="TBE9" s="108"/>
      <c r="TBF9" s="108"/>
      <c r="TBG9" s="108"/>
      <c r="TBH9" s="108"/>
      <c r="TBI9" s="108"/>
      <c r="TBJ9" s="108"/>
      <c r="TBK9" s="108"/>
      <c r="TBL9" s="108"/>
      <c r="TBM9" s="108"/>
      <c r="TBN9" s="108"/>
      <c r="TBO9" s="108"/>
      <c r="TBP9" s="108"/>
      <c r="TBQ9" s="108"/>
      <c r="TBR9" s="108"/>
      <c r="TBS9" s="108"/>
      <c r="TBT9" s="108"/>
      <c r="TBU9" s="108"/>
      <c r="TBV9" s="108"/>
      <c r="TBW9" s="108"/>
      <c r="TBX9" s="108"/>
      <c r="TBY9" s="108"/>
      <c r="TBZ9" s="108"/>
      <c r="TCA9" s="108"/>
      <c r="TCB9" s="108"/>
      <c r="TCC9" s="108"/>
      <c r="TCD9" s="108"/>
      <c r="TCE9" s="108"/>
      <c r="TCF9" s="108"/>
      <c r="TCG9" s="108"/>
      <c r="TCH9" s="108"/>
      <c r="TCI9" s="108"/>
      <c r="TCJ9" s="108"/>
      <c r="TCK9" s="108"/>
      <c r="TCL9" s="108"/>
      <c r="TCM9" s="108"/>
      <c r="TCN9" s="108"/>
      <c r="TCO9" s="108"/>
      <c r="TCP9" s="108"/>
      <c r="TCQ9" s="108"/>
      <c r="TCR9" s="108"/>
      <c r="TCS9" s="108"/>
      <c r="TCT9" s="108"/>
      <c r="TCU9" s="108"/>
      <c r="TCV9" s="108"/>
      <c r="TCW9" s="108"/>
      <c r="TCX9" s="108"/>
      <c r="TCY9" s="108"/>
      <c r="TCZ9" s="108"/>
      <c r="TDA9" s="108"/>
      <c r="TDB9" s="108"/>
      <c r="TDC9" s="108"/>
      <c r="TDD9" s="108"/>
      <c r="TDE9" s="108"/>
      <c r="TDF9" s="108"/>
      <c r="TDG9" s="108"/>
      <c r="TDH9" s="108"/>
      <c r="TDI9" s="108"/>
      <c r="TDJ9" s="108"/>
      <c r="TDK9" s="108"/>
      <c r="TDL9" s="108"/>
      <c r="TDM9" s="108"/>
      <c r="TDN9" s="108"/>
      <c r="TDO9" s="108"/>
      <c r="TDP9" s="108"/>
      <c r="TDQ9" s="108"/>
      <c r="TDR9" s="108"/>
      <c r="TDS9" s="108"/>
      <c r="TDT9" s="108"/>
      <c r="TDU9" s="108"/>
      <c r="TDV9" s="108"/>
      <c r="TDW9" s="108"/>
      <c r="TDX9" s="108"/>
      <c r="TDY9" s="108"/>
      <c r="TDZ9" s="108"/>
      <c r="TEA9" s="108"/>
      <c r="TEB9" s="108"/>
      <c r="TEC9" s="108"/>
      <c r="TED9" s="108"/>
      <c r="TEE9" s="108"/>
      <c r="TEF9" s="108"/>
      <c r="TEG9" s="108"/>
      <c r="TEH9" s="108"/>
      <c r="TEI9" s="108"/>
      <c r="TEJ9" s="108"/>
      <c r="TEK9" s="108"/>
      <c r="TEL9" s="108"/>
      <c r="TEM9" s="108"/>
      <c r="TEN9" s="108"/>
      <c r="TEO9" s="108"/>
      <c r="TEP9" s="108"/>
      <c r="TEQ9" s="108"/>
      <c r="TER9" s="108"/>
      <c r="TES9" s="108"/>
      <c r="TET9" s="108"/>
      <c r="TEU9" s="108"/>
      <c r="TEV9" s="108"/>
      <c r="TEW9" s="108"/>
      <c r="TEX9" s="108"/>
      <c r="TEY9" s="108"/>
      <c r="TEZ9" s="108"/>
      <c r="TFA9" s="108"/>
      <c r="TFB9" s="108"/>
      <c r="TFC9" s="108"/>
      <c r="TFD9" s="108"/>
      <c r="TFE9" s="108"/>
      <c r="TFF9" s="108"/>
      <c r="TFG9" s="108"/>
      <c r="TFH9" s="108"/>
      <c r="TFI9" s="108"/>
      <c r="TFJ9" s="108"/>
      <c r="TFK9" s="108"/>
      <c r="TFL9" s="108"/>
      <c r="TFM9" s="108"/>
      <c r="TFN9" s="108"/>
      <c r="TFO9" s="108"/>
      <c r="TFP9" s="108"/>
      <c r="TFQ9" s="108"/>
      <c r="TFR9" s="108"/>
      <c r="TFS9" s="108"/>
      <c r="TFT9" s="108"/>
      <c r="TFU9" s="108"/>
      <c r="TFV9" s="108"/>
      <c r="TFW9" s="108"/>
      <c r="TFX9" s="108"/>
      <c r="TFY9" s="108"/>
      <c r="TFZ9" s="108"/>
      <c r="TGA9" s="108"/>
      <c r="TGB9" s="108"/>
      <c r="TGC9" s="108"/>
      <c r="TGD9" s="108"/>
      <c r="TGE9" s="108"/>
      <c r="TGF9" s="108"/>
      <c r="TGG9" s="108"/>
      <c r="TGH9" s="108"/>
      <c r="TGI9" s="108"/>
      <c r="TGJ9" s="108"/>
      <c r="TGK9" s="108"/>
      <c r="TGL9" s="108"/>
      <c r="TGM9" s="108"/>
      <c r="TGN9" s="108"/>
      <c r="TGO9" s="108"/>
      <c r="TGP9" s="108"/>
      <c r="TGQ9" s="108"/>
      <c r="TGR9" s="108"/>
      <c r="TGS9" s="108"/>
      <c r="TGT9" s="108"/>
      <c r="TGU9" s="108"/>
      <c r="TGV9" s="108"/>
      <c r="TGW9" s="108"/>
      <c r="TGX9" s="108"/>
      <c r="TGY9" s="108"/>
      <c r="TGZ9" s="108"/>
      <c r="THA9" s="108"/>
      <c r="THB9" s="108"/>
      <c r="THC9" s="108"/>
      <c r="THD9" s="108"/>
      <c r="THE9" s="108"/>
      <c r="THF9" s="108"/>
      <c r="THG9" s="108"/>
      <c r="THH9" s="108"/>
      <c r="THI9" s="108"/>
      <c r="THJ9" s="108"/>
      <c r="THK9" s="108"/>
      <c r="THL9" s="108"/>
      <c r="THM9" s="108"/>
      <c r="THN9" s="108"/>
      <c r="THO9" s="108"/>
      <c r="THP9" s="108"/>
      <c r="THQ9" s="108"/>
      <c r="THR9" s="108"/>
      <c r="THS9" s="108"/>
      <c r="THT9" s="108"/>
      <c r="THU9" s="108"/>
      <c r="THV9" s="108"/>
      <c r="THW9" s="108"/>
      <c r="THX9" s="108"/>
      <c r="THY9" s="108"/>
      <c r="THZ9" s="108"/>
      <c r="TIA9" s="108"/>
      <c r="TIB9" s="108"/>
      <c r="TIC9" s="108"/>
      <c r="TID9" s="108"/>
      <c r="TIE9" s="108"/>
      <c r="TIF9" s="108"/>
      <c r="TIG9" s="108"/>
      <c r="TIH9" s="108"/>
      <c r="TII9" s="108"/>
      <c r="TIJ9" s="108"/>
      <c r="TIK9" s="108"/>
      <c r="TIL9" s="108"/>
      <c r="TIM9" s="108"/>
      <c r="TIN9" s="108"/>
      <c r="TIO9" s="108"/>
      <c r="TIP9" s="108"/>
      <c r="TIQ9" s="108"/>
      <c r="TIR9" s="108"/>
      <c r="TIS9" s="108"/>
      <c r="TIT9" s="108"/>
      <c r="TIU9" s="108"/>
      <c r="TIV9" s="108"/>
      <c r="TIW9" s="108"/>
      <c r="TIX9" s="108"/>
      <c r="TIY9" s="108"/>
      <c r="TIZ9" s="108"/>
      <c r="TJA9" s="108"/>
      <c r="TJB9" s="108"/>
      <c r="TJC9" s="108"/>
      <c r="TJD9" s="108"/>
      <c r="TJE9" s="108"/>
      <c r="TJF9" s="108"/>
      <c r="TJG9" s="108"/>
      <c r="TJH9" s="108"/>
      <c r="TJI9" s="108"/>
      <c r="TJJ9" s="108"/>
      <c r="TJK9" s="108"/>
      <c r="TJL9" s="108"/>
      <c r="TJM9" s="108"/>
      <c r="TJN9" s="108"/>
      <c r="TJO9" s="108"/>
      <c r="TJP9" s="108"/>
      <c r="TJQ9" s="108"/>
      <c r="TJR9" s="108"/>
      <c r="TJS9" s="108"/>
      <c r="TJT9" s="108"/>
      <c r="TJU9" s="108"/>
      <c r="TJV9" s="108"/>
      <c r="TJW9" s="108"/>
      <c r="TJX9" s="108"/>
      <c r="TJY9" s="108"/>
      <c r="TJZ9" s="108"/>
      <c r="TKA9" s="108"/>
      <c r="TKB9" s="108"/>
      <c r="TKC9" s="108"/>
      <c r="TKD9" s="108"/>
      <c r="TKE9" s="108"/>
      <c r="TKF9" s="108"/>
      <c r="TKG9" s="108"/>
      <c r="TKH9" s="108"/>
      <c r="TKI9" s="108"/>
      <c r="TKJ9" s="108"/>
      <c r="TKK9" s="108"/>
      <c r="TKL9" s="108"/>
      <c r="TKM9" s="108"/>
      <c r="TKN9" s="108"/>
      <c r="TKO9" s="108"/>
      <c r="TKP9" s="108"/>
      <c r="TKQ9" s="108"/>
      <c r="TKR9" s="108"/>
      <c r="TKS9" s="108"/>
      <c r="TKT9" s="108"/>
      <c r="TKU9" s="108"/>
      <c r="TKV9" s="108"/>
      <c r="TKW9" s="108"/>
      <c r="TKX9" s="108"/>
      <c r="TKY9" s="108"/>
      <c r="TKZ9" s="108"/>
      <c r="TLA9" s="108"/>
      <c r="TLB9" s="108"/>
      <c r="TLC9" s="108"/>
      <c r="TLD9" s="108"/>
      <c r="TLE9" s="108"/>
      <c r="TLF9" s="108"/>
      <c r="TLG9" s="108"/>
      <c r="TLH9" s="108"/>
      <c r="TLI9" s="108"/>
      <c r="TLJ9" s="108"/>
      <c r="TLK9" s="108"/>
      <c r="TLL9" s="108"/>
      <c r="TLM9" s="108"/>
      <c r="TLN9" s="108"/>
      <c r="TLO9" s="108"/>
      <c r="TLP9" s="108"/>
      <c r="TLQ9" s="108"/>
      <c r="TLR9" s="108"/>
      <c r="TLS9" s="108"/>
      <c r="TLT9" s="108"/>
      <c r="TLU9" s="108"/>
      <c r="TLV9" s="108"/>
      <c r="TLW9" s="108"/>
      <c r="TLX9" s="108"/>
      <c r="TLY9" s="108"/>
      <c r="TLZ9" s="108"/>
      <c r="TMA9" s="108"/>
      <c r="TMB9" s="108"/>
      <c r="TMC9" s="108"/>
      <c r="TMD9" s="108"/>
      <c r="TME9" s="108"/>
      <c r="TMF9" s="108"/>
      <c r="TMG9" s="108"/>
      <c r="TMH9" s="108"/>
      <c r="TMI9" s="108"/>
      <c r="TMJ9" s="108"/>
      <c r="TMK9" s="108"/>
      <c r="TML9" s="108"/>
      <c r="TMM9" s="108"/>
      <c r="TMN9" s="108"/>
      <c r="TMO9" s="108"/>
      <c r="TMP9" s="108"/>
      <c r="TMQ9" s="108"/>
      <c r="TMR9" s="108"/>
      <c r="TMS9" s="108"/>
      <c r="TMT9" s="108"/>
      <c r="TMU9" s="108"/>
      <c r="TMV9" s="108"/>
      <c r="TMW9" s="108"/>
      <c r="TMX9" s="108"/>
      <c r="TMY9" s="108"/>
      <c r="TMZ9" s="108"/>
      <c r="TNA9" s="108"/>
      <c r="TNB9" s="108"/>
      <c r="TNC9" s="108"/>
      <c r="TND9" s="108"/>
      <c r="TNE9" s="108"/>
      <c r="TNF9" s="108"/>
      <c r="TNG9" s="108"/>
      <c r="TNH9" s="108"/>
      <c r="TNI9" s="108"/>
      <c r="TNJ9" s="108"/>
      <c r="TNK9" s="108"/>
      <c r="TNL9" s="108"/>
      <c r="TNM9" s="108"/>
      <c r="TNN9" s="108"/>
      <c r="TNO9" s="108"/>
      <c r="TNP9" s="108"/>
      <c r="TNQ9" s="108"/>
      <c r="TNR9" s="108"/>
      <c r="TNS9" s="108"/>
      <c r="TNT9" s="108"/>
      <c r="TNU9" s="108"/>
      <c r="TNV9" s="108"/>
      <c r="TNW9" s="108"/>
      <c r="TNX9" s="108"/>
      <c r="TNY9" s="108"/>
      <c r="TNZ9" s="108"/>
      <c r="TOA9" s="108"/>
      <c r="TOB9" s="108"/>
      <c r="TOC9" s="108"/>
      <c r="TOD9" s="108"/>
      <c r="TOE9" s="108"/>
      <c r="TOF9" s="108"/>
      <c r="TOG9" s="108"/>
      <c r="TOH9" s="108"/>
      <c r="TOI9" s="108"/>
      <c r="TOJ9" s="108"/>
      <c r="TOK9" s="108"/>
      <c r="TOL9" s="108"/>
      <c r="TOM9" s="108"/>
      <c r="TON9" s="108"/>
      <c r="TOO9" s="108"/>
      <c r="TOP9" s="108"/>
      <c r="TOQ9" s="108"/>
      <c r="TOR9" s="108"/>
      <c r="TOS9" s="108"/>
      <c r="TOT9" s="108"/>
      <c r="TOU9" s="108"/>
      <c r="TOV9" s="108"/>
      <c r="TOW9" s="108"/>
      <c r="TOX9" s="108"/>
      <c r="TOY9" s="108"/>
      <c r="TOZ9" s="108"/>
      <c r="TPA9" s="108"/>
      <c r="TPB9" s="108"/>
      <c r="TPC9" s="108"/>
      <c r="TPD9" s="108"/>
      <c r="TPE9" s="108"/>
      <c r="TPF9" s="108"/>
      <c r="TPG9" s="108"/>
      <c r="TPH9" s="108"/>
      <c r="TPI9" s="108"/>
      <c r="TPJ9" s="108"/>
      <c r="TPK9" s="108"/>
      <c r="TPL9" s="108"/>
      <c r="TPM9" s="108"/>
      <c r="TPN9" s="108"/>
      <c r="TPO9" s="108"/>
      <c r="TPP9" s="108"/>
      <c r="TPQ9" s="108"/>
      <c r="TPR9" s="108"/>
      <c r="TPS9" s="108"/>
      <c r="TPT9" s="108"/>
      <c r="TPU9" s="108"/>
      <c r="TPV9" s="108"/>
      <c r="TPW9" s="108"/>
      <c r="TPX9" s="108"/>
      <c r="TPY9" s="108"/>
      <c r="TPZ9" s="108"/>
      <c r="TQA9" s="108"/>
      <c r="TQB9" s="108"/>
      <c r="TQC9" s="108"/>
      <c r="TQD9" s="108"/>
      <c r="TQE9" s="108"/>
      <c r="TQF9" s="108"/>
      <c r="TQG9" s="108"/>
      <c r="TQH9" s="108"/>
      <c r="TQI9" s="108"/>
      <c r="TQJ9" s="108"/>
      <c r="TQK9" s="108"/>
      <c r="TQL9" s="108"/>
      <c r="TQM9" s="108"/>
      <c r="TQN9" s="108"/>
      <c r="TQO9" s="108"/>
      <c r="TQP9" s="108"/>
      <c r="TQQ9" s="108"/>
      <c r="TQR9" s="108"/>
      <c r="TQS9" s="108"/>
      <c r="TQT9" s="108"/>
      <c r="TQU9" s="108"/>
      <c r="TQV9" s="108"/>
      <c r="TQW9" s="108"/>
      <c r="TQX9" s="108"/>
      <c r="TQY9" s="108"/>
      <c r="TQZ9" s="108"/>
      <c r="TRA9" s="108"/>
      <c r="TRB9" s="108"/>
      <c r="TRC9" s="108"/>
      <c r="TRD9" s="108"/>
      <c r="TRE9" s="108"/>
      <c r="TRF9" s="108"/>
      <c r="TRG9" s="108"/>
      <c r="TRH9" s="108"/>
      <c r="TRI9" s="108"/>
      <c r="TRJ9" s="108"/>
      <c r="TRK9" s="108"/>
      <c r="TRL9" s="108"/>
      <c r="TRM9" s="108"/>
      <c r="TRN9" s="108"/>
      <c r="TRO9" s="108"/>
      <c r="TRP9" s="108"/>
      <c r="TRQ9" s="108"/>
      <c r="TRR9" s="108"/>
      <c r="TRS9" s="108"/>
      <c r="TRT9" s="108"/>
      <c r="TRU9" s="108"/>
      <c r="TRV9" s="108"/>
      <c r="TRW9" s="108"/>
      <c r="TRX9" s="108"/>
      <c r="TRY9" s="108"/>
      <c r="TRZ9" s="108"/>
      <c r="TSA9" s="108"/>
      <c r="TSB9" s="108"/>
      <c r="TSC9" s="108"/>
      <c r="TSD9" s="108"/>
      <c r="TSE9" s="108"/>
      <c r="TSF9" s="108"/>
      <c r="TSG9" s="108"/>
      <c r="TSH9" s="108"/>
      <c r="TSI9" s="108"/>
      <c r="TSJ9" s="108"/>
      <c r="TSK9" s="108"/>
      <c r="TSL9" s="108"/>
      <c r="TSM9" s="108"/>
      <c r="TSN9" s="108"/>
      <c r="TSO9" s="108"/>
      <c r="TSP9" s="108"/>
      <c r="TSQ9" s="108"/>
      <c r="TSR9" s="108"/>
      <c r="TSS9" s="108"/>
      <c r="TST9" s="108"/>
      <c r="TSU9" s="108"/>
      <c r="TSV9" s="108"/>
      <c r="TSW9" s="108"/>
      <c r="TSX9" s="108"/>
      <c r="TSY9" s="108"/>
      <c r="TSZ9" s="108"/>
      <c r="TTA9" s="108"/>
      <c r="TTB9" s="108"/>
      <c r="TTC9" s="108"/>
      <c r="TTD9" s="108"/>
      <c r="TTE9" s="108"/>
      <c r="TTF9" s="108"/>
      <c r="TTG9" s="108"/>
      <c r="TTH9" s="108"/>
      <c r="TTI9" s="108"/>
      <c r="TTJ9" s="108"/>
      <c r="TTK9" s="108"/>
      <c r="TTL9" s="108"/>
      <c r="TTM9" s="108"/>
      <c r="TTN9" s="108"/>
      <c r="TTO9" s="108"/>
      <c r="TTP9" s="108"/>
      <c r="TTQ9" s="108"/>
      <c r="TTR9" s="108"/>
      <c r="TTS9" s="108"/>
      <c r="TTT9" s="108"/>
      <c r="TTU9" s="108"/>
      <c r="TTV9" s="108"/>
      <c r="TTW9" s="108"/>
      <c r="TTX9" s="108"/>
      <c r="TTY9" s="108"/>
      <c r="TTZ9" s="108"/>
      <c r="TUA9" s="108"/>
      <c r="TUB9" s="108"/>
      <c r="TUC9" s="108"/>
      <c r="TUD9" s="108"/>
      <c r="TUE9" s="108"/>
      <c r="TUF9" s="108"/>
      <c r="TUG9" s="108"/>
      <c r="TUH9" s="108"/>
      <c r="TUI9" s="108"/>
      <c r="TUJ9" s="108"/>
      <c r="TUK9" s="108"/>
      <c r="TUL9" s="108"/>
      <c r="TUM9" s="108"/>
      <c r="TUN9" s="108"/>
      <c r="TUO9" s="108"/>
      <c r="TUP9" s="108"/>
      <c r="TUQ9" s="108"/>
      <c r="TUR9" s="108"/>
      <c r="TUS9" s="108"/>
      <c r="TUT9" s="108"/>
      <c r="TUU9" s="108"/>
      <c r="TUV9" s="108"/>
      <c r="TUW9" s="108"/>
      <c r="TUX9" s="108"/>
      <c r="TUY9" s="108"/>
      <c r="TUZ9" s="108"/>
      <c r="TVA9" s="108"/>
      <c r="TVB9" s="108"/>
      <c r="TVC9" s="108"/>
      <c r="TVD9" s="108"/>
      <c r="TVE9" s="108"/>
      <c r="TVF9" s="108"/>
      <c r="TVG9" s="108"/>
      <c r="TVH9" s="108"/>
      <c r="TVI9" s="108"/>
      <c r="TVJ9" s="108"/>
      <c r="TVK9" s="108"/>
      <c r="TVL9" s="108"/>
      <c r="TVM9" s="108"/>
      <c r="TVN9" s="108"/>
      <c r="TVO9" s="108"/>
      <c r="TVP9" s="108"/>
      <c r="TVQ9" s="108"/>
      <c r="TVR9" s="108"/>
      <c r="TVS9" s="108"/>
      <c r="TVT9" s="108"/>
      <c r="TVU9" s="108"/>
      <c r="TVV9" s="108"/>
      <c r="TVW9" s="108"/>
      <c r="TVX9" s="108"/>
      <c r="TVY9" s="108"/>
      <c r="TVZ9" s="108"/>
      <c r="TWA9" s="108"/>
      <c r="TWB9" s="108"/>
      <c r="TWC9" s="108"/>
      <c r="TWD9" s="108"/>
      <c r="TWE9" s="108"/>
      <c r="TWF9" s="108"/>
      <c r="TWG9" s="108"/>
      <c r="TWH9" s="108"/>
      <c r="TWI9" s="108"/>
      <c r="TWJ9" s="108"/>
      <c r="TWK9" s="108"/>
      <c r="TWL9" s="108"/>
      <c r="TWM9" s="108"/>
      <c r="TWN9" s="108"/>
      <c r="TWO9" s="108"/>
      <c r="TWP9" s="108"/>
      <c r="TWQ9" s="108"/>
      <c r="TWR9" s="108"/>
      <c r="TWS9" s="108"/>
      <c r="TWT9" s="108"/>
      <c r="TWU9" s="108"/>
      <c r="TWV9" s="108"/>
      <c r="TWW9" s="108"/>
      <c r="TWX9" s="108"/>
      <c r="TWY9" s="108"/>
      <c r="TWZ9" s="108"/>
      <c r="TXA9" s="108"/>
      <c r="TXB9" s="108"/>
      <c r="TXC9" s="108"/>
      <c r="TXD9" s="108"/>
      <c r="TXE9" s="108"/>
      <c r="TXF9" s="108"/>
      <c r="TXG9" s="108"/>
      <c r="TXH9" s="108"/>
      <c r="TXI9" s="108"/>
      <c r="TXJ9" s="108"/>
      <c r="TXK9" s="108"/>
      <c r="TXL9" s="108"/>
      <c r="TXM9" s="108"/>
      <c r="TXN9" s="108"/>
      <c r="TXO9" s="108"/>
      <c r="TXP9" s="108"/>
      <c r="TXQ9" s="108"/>
      <c r="TXR9" s="108"/>
      <c r="TXS9" s="108"/>
      <c r="TXT9" s="108"/>
      <c r="TXU9" s="108"/>
      <c r="TXV9" s="108"/>
      <c r="TXW9" s="108"/>
      <c r="TXX9" s="108"/>
      <c r="TXY9" s="108"/>
      <c r="TXZ9" s="108"/>
      <c r="TYA9" s="108"/>
      <c r="TYB9" s="108"/>
      <c r="TYC9" s="108"/>
      <c r="TYD9" s="108"/>
      <c r="TYE9" s="108"/>
      <c r="TYF9" s="108"/>
      <c r="TYG9" s="108"/>
      <c r="TYH9" s="108"/>
      <c r="TYI9" s="108"/>
      <c r="TYJ9" s="108"/>
      <c r="TYK9" s="108"/>
      <c r="TYL9" s="108"/>
      <c r="TYM9" s="108"/>
      <c r="TYN9" s="108"/>
      <c r="TYO9" s="108"/>
      <c r="TYP9" s="108"/>
      <c r="TYQ9" s="108"/>
      <c r="TYR9" s="108"/>
      <c r="TYS9" s="108"/>
      <c r="TYT9" s="108"/>
      <c r="TYU9" s="108"/>
      <c r="TYV9" s="108"/>
      <c r="TYW9" s="108"/>
      <c r="TYX9" s="108"/>
      <c r="TYY9" s="108"/>
      <c r="TYZ9" s="108"/>
      <c r="TZA9" s="108"/>
      <c r="TZB9" s="108"/>
      <c r="TZC9" s="108"/>
      <c r="TZD9" s="108"/>
      <c r="TZE9" s="108"/>
      <c r="TZF9" s="108"/>
      <c r="TZG9" s="108"/>
      <c r="TZH9" s="108"/>
      <c r="TZI9" s="108"/>
      <c r="TZJ9" s="108"/>
      <c r="TZK9" s="108"/>
      <c r="TZL9" s="108"/>
      <c r="TZM9" s="108"/>
      <c r="TZN9" s="108"/>
      <c r="TZO9" s="108"/>
      <c r="TZP9" s="108"/>
      <c r="TZQ9" s="108"/>
      <c r="TZR9" s="108"/>
      <c r="TZS9" s="108"/>
      <c r="TZT9" s="108"/>
      <c r="TZU9" s="108"/>
      <c r="TZV9" s="108"/>
      <c r="TZW9" s="108"/>
      <c r="TZX9" s="108"/>
      <c r="TZY9" s="108"/>
      <c r="TZZ9" s="108"/>
      <c r="UAA9" s="108"/>
      <c r="UAB9" s="108"/>
      <c r="UAC9" s="108"/>
      <c r="UAD9" s="108"/>
      <c r="UAE9" s="108"/>
      <c r="UAF9" s="108"/>
      <c r="UAG9" s="108"/>
      <c r="UAH9" s="108"/>
      <c r="UAI9" s="108"/>
      <c r="UAJ9" s="108"/>
      <c r="UAK9" s="108"/>
      <c r="UAL9" s="108"/>
      <c r="UAM9" s="108"/>
      <c r="UAN9" s="108"/>
      <c r="UAO9" s="108"/>
      <c r="UAP9" s="108"/>
      <c r="UAQ9" s="108"/>
      <c r="UAR9" s="108"/>
      <c r="UAS9" s="108"/>
      <c r="UAT9" s="108"/>
      <c r="UAU9" s="108"/>
      <c r="UAV9" s="108"/>
      <c r="UAW9" s="108"/>
      <c r="UAX9" s="108"/>
      <c r="UAY9" s="108"/>
      <c r="UAZ9" s="108"/>
      <c r="UBA9" s="108"/>
      <c r="UBB9" s="108"/>
      <c r="UBC9" s="108"/>
      <c r="UBD9" s="108"/>
      <c r="UBE9" s="108"/>
      <c r="UBF9" s="108"/>
      <c r="UBG9" s="108"/>
      <c r="UBH9" s="108"/>
      <c r="UBI9" s="108"/>
      <c r="UBJ9" s="108"/>
      <c r="UBK9" s="108"/>
      <c r="UBL9" s="108"/>
      <c r="UBM9" s="108"/>
      <c r="UBN9" s="108"/>
      <c r="UBO9" s="108"/>
      <c r="UBP9" s="108"/>
      <c r="UBQ9" s="108"/>
      <c r="UBR9" s="108"/>
      <c r="UBS9" s="108"/>
      <c r="UBT9" s="108"/>
      <c r="UBU9" s="108"/>
      <c r="UBV9" s="108"/>
      <c r="UBW9" s="108"/>
      <c r="UBX9" s="108"/>
      <c r="UBY9" s="108"/>
      <c r="UBZ9" s="108"/>
      <c r="UCA9" s="108"/>
      <c r="UCB9" s="108"/>
      <c r="UCC9" s="108"/>
      <c r="UCD9" s="108"/>
      <c r="UCE9" s="108"/>
      <c r="UCF9" s="108"/>
      <c r="UCG9" s="108"/>
      <c r="UCH9" s="108"/>
      <c r="UCI9" s="108"/>
      <c r="UCJ9" s="108"/>
      <c r="UCK9" s="108"/>
      <c r="UCL9" s="108"/>
      <c r="UCM9" s="108"/>
      <c r="UCN9" s="108"/>
      <c r="UCO9" s="108"/>
      <c r="UCP9" s="108"/>
      <c r="UCQ9" s="108"/>
      <c r="UCR9" s="108"/>
      <c r="UCS9" s="108"/>
      <c r="UCT9" s="108"/>
      <c r="UCU9" s="108"/>
      <c r="UCV9" s="108"/>
      <c r="UCW9" s="108"/>
      <c r="UCX9" s="108"/>
      <c r="UCY9" s="108"/>
      <c r="UCZ9" s="108"/>
      <c r="UDA9" s="108"/>
      <c r="UDB9" s="108"/>
      <c r="UDC9" s="108"/>
      <c r="UDD9" s="108"/>
      <c r="UDE9" s="108"/>
      <c r="UDF9" s="108"/>
      <c r="UDG9" s="108"/>
      <c r="UDH9" s="108"/>
      <c r="UDI9" s="108"/>
      <c r="UDJ9" s="108"/>
      <c r="UDK9" s="108"/>
      <c r="UDL9" s="108"/>
      <c r="UDM9" s="108"/>
      <c r="UDN9" s="108"/>
      <c r="UDO9" s="108"/>
      <c r="UDP9" s="108"/>
      <c r="UDQ9" s="108"/>
      <c r="UDR9" s="108"/>
      <c r="UDS9" s="108"/>
      <c r="UDT9" s="108"/>
      <c r="UDU9" s="108"/>
      <c r="UDV9" s="108"/>
      <c r="UDW9" s="108"/>
      <c r="UDX9" s="108"/>
      <c r="UDY9" s="108"/>
      <c r="UDZ9" s="108"/>
      <c r="UEA9" s="108"/>
      <c r="UEB9" s="108"/>
      <c r="UEC9" s="108"/>
      <c r="UED9" s="108"/>
      <c r="UEE9" s="108"/>
      <c r="UEF9" s="108"/>
      <c r="UEG9" s="108"/>
      <c r="UEH9" s="108"/>
      <c r="UEI9" s="108"/>
      <c r="UEJ9" s="108"/>
      <c r="UEK9" s="108"/>
      <c r="UEL9" s="108"/>
      <c r="UEM9" s="108"/>
      <c r="UEN9" s="108"/>
      <c r="UEO9" s="108"/>
      <c r="UEP9" s="108"/>
      <c r="UEQ9" s="108"/>
      <c r="UER9" s="108"/>
      <c r="UES9" s="108"/>
      <c r="UET9" s="108"/>
      <c r="UEU9" s="108"/>
      <c r="UEV9" s="108"/>
      <c r="UEW9" s="108"/>
      <c r="UEX9" s="108"/>
      <c r="UEY9" s="108"/>
      <c r="UEZ9" s="108"/>
      <c r="UFA9" s="108"/>
      <c r="UFB9" s="108"/>
      <c r="UFC9" s="108"/>
      <c r="UFD9" s="108"/>
      <c r="UFE9" s="108"/>
      <c r="UFF9" s="108"/>
      <c r="UFG9" s="108"/>
      <c r="UFH9" s="108"/>
      <c r="UFI9" s="108"/>
      <c r="UFJ9" s="108"/>
      <c r="UFK9" s="108"/>
      <c r="UFL9" s="108"/>
      <c r="UFM9" s="108"/>
      <c r="UFN9" s="108"/>
      <c r="UFO9" s="108"/>
      <c r="UFP9" s="108"/>
      <c r="UFQ9" s="108"/>
      <c r="UFR9" s="108"/>
      <c r="UFS9" s="108"/>
      <c r="UFT9" s="108"/>
      <c r="UFU9" s="108"/>
      <c r="UFV9" s="108"/>
      <c r="UFW9" s="108"/>
      <c r="UFX9" s="108"/>
      <c r="UFY9" s="108"/>
      <c r="UFZ9" s="108"/>
      <c r="UGA9" s="108"/>
      <c r="UGB9" s="108"/>
      <c r="UGC9" s="108"/>
      <c r="UGD9" s="108"/>
      <c r="UGE9" s="108"/>
      <c r="UGF9" s="108"/>
      <c r="UGG9" s="108"/>
      <c r="UGH9" s="108"/>
      <c r="UGI9" s="108"/>
      <c r="UGJ9" s="108"/>
      <c r="UGK9" s="108"/>
      <c r="UGL9" s="108"/>
      <c r="UGM9" s="108"/>
      <c r="UGN9" s="108"/>
      <c r="UGO9" s="108"/>
      <c r="UGP9" s="108"/>
      <c r="UGQ9" s="108"/>
      <c r="UGR9" s="108"/>
      <c r="UGS9" s="108"/>
      <c r="UGT9" s="108"/>
      <c r="UGU9" s="108"/>
      <c r="UGV9" s="108"/>
      <c r="UGW9" s="108"/>
      <c r="UGX9" s="108"/>
      <c r="UGY9" s="108"/>
      <c r="UGZ9" s="108"/>
      <c r="UHA9" s="108"/>
      <c r="UHB9" s="108"/>
      <c r="UHC9" s="108"/>
      <c r="UHD9" s="108"/>
      <c r="UHE9" s="108"/>
      <c r="UHF9" s="108"/>
      <c r="UHG9" s="108"/>
      <c r="UHH9" s="108"/>
      <c r="UHI9" s="108"/>
      <c r="UHJ9" s="108"/>
      <c r="UHK9" s="108"/>
      <c r="UHL9" s="108"/>
      <c r="UHM9" s="108"/>
      <c r="UHN9" s="108"/>
      <c r="UHO9" s="108"/>
      <c r="UHP9" s="108"/>
      <c r="UHQ9" s="108"/>
      <c r="UHR9" s="108"/>
      <c r="UHS9" s="108"/>
      <c r="UHT9" s="108"/>
      <c r="UHU9" s="108"/>
      <c r="UHV9" s="108"/>
      <c r="UHW9" s="108"/>
      <c r="UHX9" s="108"/>
      <c r="UHY9" s="108"/>
      <c r="UHZ9" s="108"/>
      <c r="UIA9" s="108"/>
      <c r="UIB9" s="108"/>
      <c r="UIC9" s="108"/>
      <c r="UID9" s="108"/>
      <c r="UIE9" s="108"/>
      <c r="UIF9" s="108"/>
      <c r="UIG9" s="108"/>
      <c r="UIH9" s="108"/>
      <c r="UII9" s="108"/>
      <c r="UIJ9" s="108"/>
      <c r="UIK9" s="108"/>
      <c r="UIL9" s="108"/>
      <c r="UIM9" s="108"/>
      <c r="UIN9" s="108"/>
      <c r="UIO9" s="108"/>
      <c r="UIP9" s="108"/>
      <c r="UIQ9" s="108"/>
      <c r="UIR9" s="108"/>
      <c r="UIS9" s="108"/>
      <c r="UIT9" s="108"/>
      <c r="UIU9" s="108"/>
      <c r="UIV9" s="108"/>
      <c r="UIW9" s="108"/>
      <c r="UIX9" s="108"/>
      <c r="UIY9" s="108"/>
      <c r="UIZ9" s="108"/>
      <c r="UJA9" s="108"/>
      <c r="UJB9" s="108"/>
      <c r="UJC9" s="108"/>
      <c r="UJD9" s="108"/>
      <c r="UJE9" s="108"/>
      <c r="UJF9" s="108"/>
      <c r="UJG9" s="108"/>
      <c r="UJH9" s="108"/>
      <c r="UJI9" s="108"/>
      <c r="UJJ9" s="108"/>
      <c r="UJK9" s="108"/>
      <c r="UJL9" s="108"/>
      <c r="UJM9" s="108"/>
      <c r="UJN9" s="108"/>
      <c r="UJO9" s="108"/>
      <c r="UJP9" s="108"/>
      <c r="UJQ9" s="108"/>
      <c r="UJR9" s="108"/>
      <c r="UJS9" s="108"/>
      <c r="UJT9" s="108"/>
      <c r="UJU9" s="108"/>
      <c r="UJV9" s="108"/>
      <c r="UJW9" s="108"/>
      <c r="UJX9" s="108"/>
      <c r="UJY9" s="108"/>
      <c r="UJZ9" s="108"/>
      <c r="UKA9" s="108"/>
      <c r="UKB9" s="108"/>
      <c r="UKC9" s="108"/>
      <c r="UKD9" s="108"/>
      <c r="UKE9" s="108"/>
      <c r="UKF9" s="108"/>
      <c r="UKG9" s="108"/>
      <c r="UKH9" s="108"/>
      <c r="UKI9" s="108"/>
      <c r="UKJ9" s="108"/>
      <c r="UKK9" s="108"/>
      <c r="UKL9" s="108"/>
      <c r="UKM9" s="108"/>
      <c r="UKN9" s="108"/>
      <c r="UKO9" s="108"/>
      <c r="UKP9" s="108"/>
      <c r="UKQ9" s="108"/>
      <c r="UKR9" s="108"/>
      <c r="UKS9" s="108"/>
      <c r="UKT9" s="108"/>
      <c r="UKU9" s="108"/>
      <c r="UKV9" s="108"/>
      <c r="UKW9" s="108"/>
      <c r="UKX9" s="108"/>
      <c r="UKY9" s="108"/>
      <c r="UKZ9" s="108"/>
      <c r="ULA9" s="108"/>
      <c r="ULB9" s="108"/>
      <c r="ULC9" s="108"/>
      <c r="ULD9" s="108"/>
      <c r="ULE9" s="108"/>
      <c r="ULF9" s="108"/>
      <c r="ULG9" s="108"/>
      <c r="ULH9" s="108"/>
      <c r="ULI9" s="108"/>
      <c r="ULJ9" s="108"/>
      <c r="ULK9" s="108"/>
      <c r="ULL9" s="108"/>
      <c r="ULM9" s="108"/>
      <c r="ULN9" s="108"/>
      <c r="ULO9" s="108"/>
      <c r="ULP9" s="108"/>
      <c r="ULQ9" s="108"/>
      <c r="ULR9" s="108"/>
      <c r="ULS9" s="108"/>
      <c r="ULT9" s="108"/>
      <c r="ULU9" s="108"/>
      <c r="ULV9" s="108"/>
      <c r="ULW9" s="108"/>
      <c r="ULX9" s="108"/>
      <c r="ULY9" s="108"/>
      <c r="ULZ9" s="108"/>
      <c r="UMA9" s="108"/>
      <c r="UMB9" s="108"/>
      <c r="UMC9" s="108"/>
      <c r="UMD9" s="108"/>
      <c r="UME9" s="108"/>
      <c r="UMF9" s="108"/>
      <c r="UMG9" s="108"/>
      <c r="UMH9" s="108"/>
      <c r="UMI9" s="108"/>
      <c r="UMJ9" s="108"/>
      <c r="UMK9" s="108"/>
      <c r="UML9" s="108"/>
      <c r="UMM9" s="108"/>
      <c r="UMN9" s="108"/>
      <c r="UMO9" s="108"/>
      <c r="UMP9" s="108"/>
      <c r="UMQ9" s="108"/>
      <c r="UMR9" s="108"/>
      <c r="UMS9" s="108"/>
      <c r="UMT9" s="108"/>
      <c r="UMU9" s="108"/>
      <c r="UMV9" s="108"/>
      <c r="UMW9" s="108"/>
      <c r="UMX9" s="108"/>
      <c r="UMY9" s="108"/>
      <c r="UMZ9" s="108"/>
      <c r="UNA9" s="108"/>
      <c r="UNB9" s="108"/>
      <c r="UNC9" s="108"/>
      <c r="UND9" s="108"/>
      <c r="UNE9" s="108"/>
      <c r="UNF9" s="108"/>
      <c r="UNG9" s="108"/>
      <c r="UNH9" s="108"/>
      <c r="UNI9" s="108"/>
      <c r="UNJ9" s="108"/>
      <c r="UNK9" s="108"/>
      <c r="UNL9" s="108"/>
      <c r="UNM9" s="108"/>
      <c r="UNN9" s="108"/>
      <c r="UNO9" s="108"/>
      <c r="UNP9" s="108"/>
      <c r="UNQ9" s="108"/>
      <c r="UNR9" s="108"/>
      <c r="UNS9" s="108"/>
      <c r="UNT9" s="108"/>
      <c r="UNU9" s="108"/>
      <c r="UNV9" s="108"/>
      <c r="UNW9" s="108"/>
      <c r="UNX9" s="108"/>
      <c r="UNY9" s="108"/>
      <c r="UNZ9" s="108"/>
      <c r="UOA9" s="108"/>
      <c r="UOB9" s="108"/>
      <c r="UOC9" s="108"/>
      <c r="UOD9" s="108"/>
      <c r="UOE9" s="108"/>
      <c r="UOF9" s="108"/>
      <c r="UOG9" s="108"/>
      <c r="UOH9" s="108"/>
      <c r="UOI9" s="108"/>
      <c r="UOJ9" s="108"/>
      <c r="UOK9" s="108"/>
      <c r="UOL9" s="108"/>
      <c r="UOM9" s="108"/>
      <c r="UON9" s="108"/>
      <c r="UOO9" s="108"/>
      <c r="UOP9" s="108"/>
      <c r="UOQ9" s="108"/>
      <c r="UOR9" s="108"/>
      <c r="UOS9" s="108"/>
      <c r="UOT9" s="108"/>
      <c r="UOU9" s="108"/>
      <c r="UOV9" s="108"/>
      <c r="UOW9" s="108"/>
      <c r="UOX9" s="108"/>
      <c r="UOY9" s="108"/>
      <c r="UOZ9" s="108"/>
      <c r="UPA9" s="108"/>
      <c r="UPB9" s="108"/>
      <c r="UPC9" s="108"/>
      <c r="UPD9" s="108"/>
      <c r="UPE9" s="108"/>
      <c r="UPF9" s="108"/>
      <c r="UPG9" s="108"/>
      <c r="UPH9" s="108"/>
      <c r="UPI9" s="108"/>
      <c r="UPJ9" s="108"/>
      <c r="UPK9" s="108"/>
      <c r="UPL9" s="108"/>
      <c r="UPM9" s="108"/>
      <c r="UPN9" s="108"/>
      <c r="UPO9" s="108"/>
      <c r="UPP9" s="108"/>
      <c r="UPQ9" s="108"/>
      <c r="UPR9" s="108"/>
      <c r="UPS9" s="108"/>
      <c r="UPT9" s="108"/>
      <c r="UPU9" s="108"/>
      <c r="UPV9" s="108"/>
      <c r="UPW9" s="108"/>
      <c r="UPX9" s="108"/>
      <c r="UPY9" s="108"/>
      <c r="UPZ9" s="108"/>
      <c r="UQA9" s="108"/>
      <c r="UQB9" s="108"/>
      <c r="UQC9" s="108"/>
      <c r="UQD9" s="108"/>
      <c r="UQE9" s="108"/>
      <c r="UQF9" s="108"/>
      <c r="UQG9" s="108"/>
      <c r="UQH9" s="108"/>
      <c r="UQI9" s="108"/>
      <c r="UQJ9" s="108"/>
      <c r="UQK9" s="108"/>
      <c r="UQL9" s="108"/>
      <c r="UQM9" s="108"/>
      <c r="UQN9" s="108"/>
      <c r="UQO9" s="108"/>
      <c r="UQP9" s="108"/>
      <c r="UQQ9" s="108"/>
      <c r="UQR9" s="108"/>
      <c r="UQS9" s="108"/>
      <c r="UQT9" s="108"/>
      <c r="UQU9" s="108"/>
      <c r="UQV9" s="108"/>
      <c r="UQW9" s="108"/>
      <c r="UQX9" s="108"/>
      <c r="UQY9" s="108"/>
      <c r="UQZ9" s="108"/>
      <c r="URA9" s="108"/>
      <c r="URB9" s="108"/>
      <c r="URC9" s="108"/>
      <c r="URD9" s="108"/>
      <c r="URE9" s="108"/>
      <c r="URF9" s="108"/>
      <c r="URG9" s="108"/>
      <c r="URH9" s="108"/>
      <c r="URI9" s="108"/>
      <c r="URJ9" s="108"/>
      <c r="URK9" s="108"/>
      <c r="URL9" s="108"/>
      <c r="URM9" s="108"/>
      <c r="URN9" s="108"/>
      <c r="URO9" s="108"/>
      <c r="URP9" s="108"/>
      <c r="URQ9" s="108"/>
      <c r="URR9" s="108"/>
      <c r="URS9" s="108"/>
      <c r="URT9" s="108"/>
      <c r="URU9" s="108"/>
      <c r="URV9" s="108"/>
      <c r="URW9" s="108"/>
      <c r="URX9" s="108"/>
      <c r="URY9" s="108"/>
      <c r="URZ9" s="108"/>
      <c r="USA9" s="108"/>
      <c r="USB9" s="108"/>
      <c r="USC9" s="108"/>
      <c r="USD9" s="108"/>
      <c r="USE9" s="108"/>
      <c r="USF9" s="108"/>
      <c r="USG9" s="108"/>
      <c r="USH9" s="108"/>
      <c r="USI9" s="108"/>
      <c r="USJ9" s="108"/>
      <c r="USK9" s="108"/>
      <c r="USL9" s="108"/>
      <c r="USM9" s="108"/>
      <c r="USN9" s="108"/>
      <c r="USO9" s="108"/>
      <c r="USP9" s="108"/>
      <c r="USQ9" s="108"/>
      <c r="USR9" s="108"/>
      <c r="USS9" s="108"/>
      <c r="UST9" s="108"/>
      <c r="USU9" s="108"/>
      <c r="USV9" s="108"/>
      <c r="USW9" s="108"/>
      <c r="USX9" s="108"/>
      <c r="USY9" s="108"/>
      <c r="USZ9" s="108"/>
      <c r="UTA9" s="108"/>
      <c r="UTB9" s="108"/>
      <c r="UTC9" s="108"/>
      <c r="UTD9" s="108"/>
      <c r="UTE9" s="108"/>
      <c r="UTF9" s="108"/>
      <c r="UTG9" s="108"/>
      <c r="UTH9" s="108"/>
      <c r="UTI9" s="108"/>
      <c r="UTJ9" s="108"/>
      <c r="UTK9" s="108"/>
      <c r="UTL9" s="108"/>
      <c r="UTM9" s="108"/>
      <c r="UTN9" s="108"/>
      <c r="UTO9" s="108"/>
      <c r="UTP9" s="108"/>
      <c r="UTQ9" s="108"/>
      <c r="UTR9" s="108"/>
      <c r="UTS9" s="108"/>
      <c r="UTT9" s="108"/>
      <c r="UTU9" s="108"/>
      <c r="UTV9" s="108"/>
      <c r="UTW9" s="108"/>
      <c r="UTX9" s="108"/>
      <c r="UTY9" s="108"/>
      <c r="UTZ9" s="108"/>
      <c r="UUA9" s="108"/>
      <c r="UUB9" s="108"/>
      <c r="UUC9" s="108"/>
      <c r="UUD9" s="108"/>
      <c r="UUE9" s="108"/>
      <c r="UUF9" s="108"/>
      <c r="UUG9" s="108"/>
      <c r="UUH9" s="108"/>
      <c r="UUI9" s="108"/>
      <c r="UUJ9" s="108"/>
      <c r="UUK9" s="108"/>
      <c r="UUL9" s="108"/>
      <c r="UUM9" s="108"/>
      <c r="UUN9" s="108"/>
      <c r="UUO9" s="108"/>
      <c r="UUP9" s="108"/>
      <c r="UUQ9" s="108"/>
      <c r="UUR9" s="108"/>
      <c r="UUS9" s="108"/>
      <c r="UUT9" s="108"/>
      <c r="UUU9" s="108"/>
      <c r="UUV9" s="108"/>
      <c r="UUW9" s="108"/>
      <c r="UUX9" s="108"/>
      <c r="UUY9" s="108"/>
      <c r="UUZ9" s="108"/>
      <c r="UVA9" s="108"/>
      <c r="UVB9" s="108"/>
      <c r="UVC9" s="108"/>
      <c r="UVD9" s="108"/>
      <c r="UVE9" s="108"/>
      <c r="UVF9" s="108"/>
      <c r="UVG9" s="108"/>
      <c r="UVH9" s="108"/>
      <c r="UVI9" s="108"/>
      <c r="UVJ9" s="108"/>
      <c r="UVK9" s="108"/>
      <c r="UVL9" s="108"/>
      <c r="UVM9" s="108"/>
      <c r="UVN9" s="108"/>
      <c r="UVO9" s="108"/>
      <c r="UVP9" s="108"/>
      <c r="UVQ9" s="108"/>
      <c r="UVR9" s="108"/>
      <c r="UVS9" s="108"/>
      <c r="UVT9" s="108"/>
      <c r="UVU9" s="108"/>
      <c r="UVV9" s="108"/>
      <c r="UVW9" s="108"/>
      <c r="UVX9" s="108"/>
      <c r="UVY9" s="108"/>
      <c r="UVZ9" s="108"/>
      <c r="UWA9" s="108"/>
      <c r="UWB9" s="108"/>
      <c r="UWC9" s="108"/>
      <c r="UWD9" s="108"/>
      <c r="UWE9" s="108"/>
      <c r="UWF9" s="108"/>
      <c r="UWG9" s="108"/>
      <c r="UWH9" s="108"/>
      <c r="UWI9" s="108"/>
      <c r="UWJ9" s="108"/>
      <c r="UWK9" s="108"/>
      <c r="UWL9" s="108"/>
      <c r="UWM9" s="108"/>
      <c r="UWN9" s="108"/>
      <c r="UWO9" s="108"/>
      <c r="UWP9" s="108"/>
      <c r="UWQ9" s="108"/>
      <c r="UWR9" s="108"/>
      <c r="UWS9" s="108"/>
      <c r="UWT9" s="108"/>
      <c r="UWU9" s="108"/>
      <c r="UWV9" s="108"/>
      <c r="UWW9" s="108"/>
      <c r="UWX9" s="108"/>
      <c r="UWY9" s="108"/>
      <c r="UWZ9" s="108"/>
      <c r="UXA9" s="108"/>
      <c r="UXB9" s="108"/>
      <c r="UXC9" s="108"/>
      <c r="UXD9" s="108"/>
      <c r="UXE9" s="108"/>
      <c r="UXF9" s="108"/>
      <c r="UXG9" s="108"/>
      <c r="UXH9" s="108"/>
      <c r="UXI9" s="108"/>
      <c r="UXJ9" s="108"/>
      <c r="UXK9" s="108"/>
      <c r="UXL9" s="108"/>
      <c r="UXM9" s="108"/>
      <c r="UXN9" s="108"/>
      <c r="UXO9" s="108"/>
      <c r="UXP9" s="108"/>
      <c r="UXQ9" s="108"/>
      <c r="UXR9" s="108"/>
      <c r="UXS9" s="108"/>
      <c r="UXT9" s="108"/>
      <c r="UXU9" s="108"/>
      <c r="UXV9" s="108"/>
      <c r="UXW9" s="108"/>
      <c r="UXX9" s="108"/>
      <c r="UXY9" s="108"/>
      <c r="UXZ9" s="108"/>
      <c r="UYA9" s="108"/>
      <c r="UYB9" s="108"/>
      <c r="UYC9" s="108"/>
      <c r="UYD9" s="108"/>
      <c r="UYE9" s="108"/>
      <c r="UYF9" s="108"/>
      <c r="UYG9" s="108"/>
      <c r="UYH9" s="108"/>
      <c r="UYI9" s="108"/>
      <c r="UYJ9" s="108"/>
      <c r="UYK9" s="108"/>
      <c r="UYL9" s="108"/>
      <c r="UYM9" s="108"/>
      <c r="UYN9" s="108"/>
      <c r="UYO9" s="108"/>
      <c r="UYP9" s="108"/>
      <c r="UYQ9" s="108"/>
      <c r="UYR9" s="108"/>
      <c r="UYS9" s="108"/>
      <c r="UYT9" s="108"/>
      <c r="UYU9" s="108"/>
      <c r="UYV9" s="108"/>
      <c r="UYW9" s="108"/>
      <c r="UYX9" s="108"/>
      <c r="UYY9" s="108"/>
      <c r="UYZ9" s="108"/>
      <c r="UZA9" s="108"/>
      <c r="UZB9" s="108"/>
      <c r="UZC9" s="108"/>
      <c r="UZD9" s="108"/>
      <c r="UZE9" s="108"/>
      <c r="UZF9" s="108"/>
      <c r="UZG9" s="108"/>
      <c r="UZH9" s="108"/>
      <c r="UZI9" s="108"/>
      <c r="UZJ9" s="108"/>
      <c r="UZK9" s="108"/>
      <c r="UZL9" s="108"/>
      <c r="UZM9" s="108"/>
      <c r="UZN9" s="108"/>
      <c r="UZO9" s="108"/>
      <c r="UZP9" s="108"/>
      <c r="UZQ9" s="108"/>
      <c r="UZR9" s="108"/>
      <c r="UZS9" s="108"/>
      <c r="UZT9" s="108"/>
      <c r="UZU9" s="108"/>
      <c r="UZV9" s="108"/>
      <c r="UZW9" s="108"/>
      <c r="UZX9" s="108"/>
      <c r="UZY9" s="108"/>
      <c r="UZZ9" s="108"/>
      <c r="VAA9" s="108"/>
      <c r="VAB9" s="108"/>
      <c r="VAC9" s="108"/>
      <c r="VAD9" s="108"/>
      <c r="VAE9" s="108"/>
      <c r="VAF9" s="108"/>
      <c r="VAG9" s="108"/>
      <c r="VAH9" s="108"/>
      <c r="VAI9" s="108"/>
      <c r="VAJ9" s="108"/>
      <c r="VAK9" s="108"/>
      <c r="VAL9" s="108"/>
      <c r="VAM9" s="108"/>
      <c r="VAN9" s="108"/>
      <c r="VAO9" s="108"/>
      <c r="VAP9" s="108"/>
      <c r="VAQ9" s="108"/>
      <c r="VAR9" s="108"/>
      <c r="VAS9" s="108"/>
      <c r="VAT9" s="108"/>
      <c r="VAU9" s="108"/>
      <c r="VAV9" s="108"/>
      <c r="VAW9" s="108"/>
      <c r="VAX9" s="108"/>
      <c r="VAY9" s="108"/>
      <c r="VAZ9" s="108"/>
      <c r="VBA9" s="108"/>
      <c r="VBB9" s="108"/>
      <c r="VBC9" s="108"/>
      <c r="VBD9" s="108"/>
      <c r="VBE9" s="108"/>
      <c r="VBF9" s="108"/>
      <c r="VBG9" s="108"/>
      <c r="VBH9" s="108"/>
      <c r="VBI9" s="108"/>
      <c r="VBJ9" s="108"/>
      <c r="VBK9" s="108"/>
      <c r="VBL9" s="108"/>
      <c r="VBM9" s="108"/>
      <c r="VBN9" s="108"/>
      <c r="VBO9" s="108"/>
      <c r="VBP9" s="108"/>
      <c r="VBQ9" s="108"/>
      <c r="VBR9" s="108"/>
      <c r="VBS9" s="108"/>
      <c r="VBT9" s="108"/>
      <c r="VBU9" s="108"/>
      <c r="VBV9" s="108"/>
      <c r="VBW9" s="108"/>
      <c r="VBX9" s="108"/>
      <c r="VBY9" s="108"/>
      <c r="VBZ9" s="108"/>
      <c r="VCA9" s="108"/>
      <c r="VCB9" s="108"/>
      <c r="VCC9" s="108"/>
      <c r="VCD9" s="108"/>
      <c r="VCE9" s="108"/>
      <c r="VCF9" s="108"/>
      <c r="VCG9" s="108"/>
      <c r="VCH9" s="108"/>
      <c r="VCI9" s="108"/>
      <c r="VCJ9" s="108"/>
      <c r="VCK9" s="108"/>
      <c r="VCL9" s="108"/>
      <c r="VCM9" s="108"/>
      <c r="VCN9" s="108"/>
      <c r="VCO9" s="108"/>
      <c r="VCP9" s="108"/>
      <c r="VCQ9" s="108"/>
      <c r="VCR9" s="108"/>
      <c r="VCS9" s="108"/>
      <c r="VCT9" s="108"/>
      <c r="VCU9" s="108"/>
      <c r="VCV9" s="108"/>
      <c r="VCW9" s="108"/>
      <c r="VCX9" s="108"/>
      <c r="VCY9" s="108"/>
      <c r="VCZ9" s="108"/>
      <c r="VDA9" s="108"/>
      <c r="VDB9" s="108"/>
      <c r="VDC9" s="108"/>
      <c r="VDD9" s="108"/>
      <c r="VDE9" s="108"/>
      <c r="VDF9" s="108"/>
      <c r="VDG9" s="108"/>
      <c r="VDH9" s="108"/>
      <c r="VDI9" s="108"/>
      <c r="VDJ9" s="108"/>
      <c r="VDK9" s="108"/>
      <c r="VDL9" s="108"/>
      <c r="VDM9" s="108"/>
      <c r="VDN9" s="108"/>
      <c r="VDO9" s="108"/>
      <c r="VDP9" s="108"/>
      <c r="VDQ9" s="108"/>
      <c r="VDR9" s="108"/>
      <c r="VDS9" s="108"/>
      <c r="VDT9" s="108"/>
      <c r="VDU9" s="108"/>
      <c r="VDV9" s="108"/>
      <c r="VDW9" s="108"/>
      <c r="VDX9" s="108"/>
      <c r="VDY9" s="108"/>
      <c r="VDZ9" s="108"/>
      <c r="VEA9" s="108"/>
      <c r="VEB9" s="108"/>
      <c r="VEC9" s="108"/>
      <c r="VED9" s="108"/>
      <c r="VEE9" s="108"/>
      <c r="VEF9" s="108"/>
      <c r="VEG9" s="108"/>
      <c r="VEH9" s="108"/>
      <c r="VEI9" s="108"/>
      <c r="VEJ9" s="108"/>
      <c r="VEK9" s="108"/>
      <c r="VEL9" s="108"/>
      <c r="VEM9" s="108"/>
      <c r="VEN9" s="108"/>
      <c r="VEO9" s="108"/>
      <c r="VEP9" s="108"/>
      <c r="VEQ9" s="108"/>
      <c r="VER9" s="108"/>
      <c r="VES9" s="108"/>
      <c r="VET9" s="108"/>
      <c r="VEU9" s="108"/>
      <c r="VEV9" s="108"/>
      <c r="VEW9" s="108"/>
      <c r="VEX9" s="108"/>
      <c r="VEY9" s="108"/>
      <c r="VEZ9" s="108"/>
      <c r="VFA9" s="108"/>
      <c r="VFB9" s="108"/>
      <c r="VFC9" s="108"/>
      <c r="VFD9" s="108"/>
      <c r="VFE9" s="108"/>
      <c r="VFF9" s="108"/>
      <c r="VFG9" s="108"/>
      <c r="VFH9" s="108"/>
      <c r="VFI9" s="108"/>
      <c r="VFJ9" s="108"/>
      <c r="VFK9" s="108"/>
      <c r="VFL9" s="108"/>
      <c r="VFM9" s="108"/>
      <c r="VFN9" s="108"/>
      <c r="VFO9" s="108"/>
      <c r="VFP9" s="108"/>
      <c r="VFQ9" s="108"/>
      <c r="VFR9" s="108"/>
      <c r="VFS9" s="108"/>
      <c r="VFT9" s="108"/>
      <c r="VFU9" s="108"/>
      <c r="VFV9" s="108"/>
      <c r="VFW9" s="108"/>
      <c r="VFX9" s="108"/>
      <c r="VFY9" s="108"/>
      <c r="VFZ9" s="108"/>
      <c r="VGA9" s="108"/>
      <c r="VGB9" s="108"/>
      <c r="VGC9" s="108"/>
      <c r="VGD9" s="108"/>
      <c r="VGE9" s="108"/>
      <c r="VGF9" s="108"/>
      <c r="VGG9" s="108"/>
      <c r="VGH9" s="108"/>
      <c r="VGI9" s="108"/>
      <c r="VGJ9" s="108"/>
      <c r="VGK9" s="108"/>
      <c r="VGL9" s="108"/>
      <c r="VGM9" s="108"/>
      <c r="VGN9" s="108"/>
      <c r="VGO9" s="108"/>
      <c r="VGP9" s="108"/>
      <c r="VGQ9" s="108"/>
      <c r="VGR9" s="108"/>
      <c r="VGS9" s="108"/>
      <c r="VGT9" s="108"/>
      <c r="VGU9" s="108"/>
      <c r="VGV9" s="108"/>
      <c r="VGW9" s="108"/>
      <c r="VGX9" s="108"/>
      <c r="VGY9" s="108"/>
      <c r="VGZ9" s="108"/>
      <c r="VHA9" s="108"/>
      <c r="VHB9" s="108"/>
      <c r="VHC9" s="108"/>
      <c r="VHD9" s="108"/>
      <c r="VHE9" s="108"/>
      <c r="VHF9" s="108"/>
      <c r="VHG9" s="108"/>
      <c r="VHH9" s="108"/>
      <c r="VHI9" s="108"/>
      <c r="VHJ9" s="108"/>
      <c r="VHK9" s="108"/>
      <c r="VHL9" s="108"/>
      <c r="VHM9" s="108"/>
      <c r="VHN9" s="108"/>
      <c r="VHO9" s="108"/>
      <c r="VHP9" s="108"/>
      <c r="VHQ9" s="108"/>
      <c r="VHR9" s="108"/>
      <c r="VHS9" s="108"/>
      <c r="VHT9" s="108"/>
      <c r="VHU9" s="108"/>
      <c r="VHV9" s="108"/>
      <c r="VHW9" s="108"/>
      <c r="VHX9" s="108"/>
      <c r="VHY9" s="108"/>
      <c r="VHZ9" s="108"/>
      <c r="VIA9" s="108"/>
      <c r="VIB9" s="108"/>
      <c r="VIC9" s="108"/>
      <c r="VID9" s="108"/>
      <c r="VIE9" s="108"/>
      <c r="VIF9" s="108"/>
      <c r="VIG9" s="108"/>
      <c r="VIH9" s="108"/>
      <c r="VII9" s="108"/>
      <c r="VIJ9" s="108"/>
      <c r="VIK9" s="108"/>
      <c r="VIL9" s="108"/>
      <c r="VIM9" s="108"/>
      <c r="VIN9" s="108"/>
      <c r="VIO9" s="108"/>
      <c r="VIP9" s="108"/>
      <c r="VIQ9" s="108"/>
      <c r="VIR9" s="108"/>
      <c r="VIS9" s="108"/>
      <c r="VIT9" s="108"/>
      <c r="VIU9" s="108"/>
      <c r="VIV9" s="108"/>
      <c r="VIW9" s="108"/>
      <c r="VIX9" s="108"/>
      <c r="VIY9" s="108"/>
      <c r="VIZ9" s="108"/>
      <c r="VJA9" s="108"/>
      <c r="VJB9" s="108"/>
      <c r="VJC9" s="108"/>
      <c r="VJD9" s="108"/>
      <c r="VJE9" s="108"/>
      <c r="VJF9" s="108"/>
      <c r="VJG9" s="108"/>
      <c r="VJH9" s="108"/>
      <c r="VJI9" s="108"/>
      <c r="VJJ9" s="108"/>
      <c r="VJK9" s="108"/>
      <c r="VJL9" s="108"/>
      <c r="VJM9" s="108"/>
      <c r="VJN9" s="108"/>
      <c r="VJO9" s="108"/>
      <c r="VJP9" s="108"/>
      <c r="VJQ9" s="108"/>
      <c r="VJR9" s="108"/>
      <c r="VJS9" s="108"/>
      <c r="VJT9" s="108"/>
      <c r="VJU9" s="108"/>
      <c r="VJV9" s="108"/>
      <c r="VJW9" s="108"/>
      <c r="VJX9" s="108"/>
      <c r="VJY9" s="108"/>
      <c r="VJZ9" s="108"/>
      <c r="VKA9" s="108"/>
      <c r="VKB9" s="108"/>
      <c r="VKC9" s="108"/>
      <c r="VKD9" s="108"/>
      <c r="VKE9" s="108"/>
      <c r="VKF9" s="108"/>
      <c r="VKG9" s="108"/>
      <c r="VKH9" s="108"/>
      <c r="VKI9" s="108"/>
      <c r="VKJ9" s="108"/>
      <c r="VKK9" s="108"/>
      <c r="VKL9" s="108"/>
      <c r="VKM9" s="108"/>
      <c r="VKN9" s="108"/>
      <c r="VKO9" s="108"/>
      <c r="VKP9" s="108"/>
      <c r="VKQ9" s="108"/>
      <c r="VKR9" s="108"/>
      <c r="VKS9" s="108"/>
      <c r="VKT9" s="108"/>
      <c r="VKU9" s="108"/>
      <c r="VKV9" s="108"/>
      <c r="VKW9" s="108"/>
      <c r="VKX9" s="108"/>
      <c r="VKY9" s="108"/>
      <c r="VKZ9" s="108"/>
      <c r="VLA9" s="108"/>
      <c r="VLB9" s="108"/>
      <c r="VLC9" s="108"/>
      <c r="VLD9" s="108"/>
      <c r="VLE9" s="108"/>
      <c r="VLF9" s="108"/>
      <c r="VLG9" s="108"/>
      <c r="VLH9" s="108"/>
      <c r="VLI9" s="108"/>
      <c r="VLJ9" s="108"/>
      <c r="VLK9" s="108"/>
      <c r="VLL9" s="108"/>
      <c r="VLM9" s="108"/>
      <c r="VLN9" s="108"/>
      <c r="VLO9" s="108"/>
      <c r="VLP9" s="108"/>
      <c r="VLQ9" s="108"/>
      <c r="VLR9" s="108"/>
      <c r="VLS9" s="108"/>
      <c r="VLT9" s="108"/>
      <c r="VLU9" s="108"/>
      <c r="VLV9" s="108"/>
      <c r="VLW9" s="108"/>
      <c r="VLX9" s="108"/>
      <c r="VLY9" s="108"/>
      <c r="VLZ9" s="108"/>
      <c r="VMA9" s="108"/>
      <c r="VMB9" s="108"/>
      <c r="VMC9" s="108"/>
      <c r="VMD9" s="108"/>
      <c r="VME9" s="108"/>
      <c r="VMF9" s="108"/>
      <c r="VMG9" s="108"/>
      <c r="VMH9" s="108"/>
      <c r="VMI9" s="108"/>
      <c r="VMJ9" s="108"/>
      <c r="VMK9" s="108"/>
      <c r="VML9" s="108"/>
      <c r="VMM9" s="108"/>
      <c r="VMN9" s="108"/>
      <c r="VMO9" s="108"/>
      <c r="VMP9" s="108"/>
      <c r="VMQ9" s="108"/>
      <c r="VMR9" s="108"/>
      <c r="VMS9" s="108"/>
      <c r="VMT9" s="108"/>
      <c r="VMU9" s="108"/>
      <c r="VMV9" s="108"/>
      <c r="VMW9" s="108"/>
      <c r="VMX9" s="108"/>
      <c r="VMY9" s="108"/>
      <c r="VMZ9" s="108"/>
      <c r="VNA9" s="108"/>
      <c r="VNB9" s="108"/>
      <c r="VNC9" s="108"/>
      <c r="VND9" s="108"/>
      <c r="VNE9" s="108"/>
      <c r="VNF9" s="108"/>
      <c r="VNG9" s="108"/>
      <c r="VNH9" s="108"/>
      <c r="VNI9" s="108"/>
      <c r="VNJ9" s="108"/>
      <c r="VNK9" s="108"/>
      <c r="VNL9" s="108"/>
      <c r="VNM9" s="108"/>
      <c r="VNN9" s="108"/>
      <c r="VNO9" s="108"/>
      <c r="VNP9" s="108"/>
      <c r="VNQ9" s="108"/>
      <c r="VNR9" s="108"/>
      <c r="VNS9" s="108"/>
      <c r="VNT9" s="108"/>
      <c r="VNU9" s="108"/>
      <c r="VNV9" s="108"/>
      <c r="VNW9" s="108"/>
      <c r="VNX9" s="108"/>
      <c r="VNY9" s="108"/>
      <c r="VNZ9" s="108"/>
      <c r="VOA9" s="108"/>
      <c r="VOB9" s="108"/>
      <c r="VOC9" s="108"/>
      <c r="VOD9" s="108"/>
      <c r="VOE9" s="108"/>
      <c r="VOF9" s="108"/>
      <c r="VOG9" s="108"/>
      <c r="VOH9" s="108"/>
      <c r="VOI9" s="108"/>
      <c r="VOJ9" s="108"/>
      <c r="VOK9" s="108"/>
      <c r="VOL9" s="108"/>
      <c r="VOM9" s="108"/>
      <c r="VON9" s="108"/>
      <c r="VOO9" s="108"/>
      <c r="VOP9" s="108"/>
      <c r="VOQ9" s="108"/>
      <c r="VOR9" s="108"/>
      <c r="VOS9" s="108"/>
      <c r="VOT9" s="108"/>
      <c r="VOU9" s="108"/>
      <c r="VOV9" s="108"/>
      <c r="VOW9" s="108"/>
      <c r="VOX9" s="108"/>
      <c r="VOY9" s="108"/>
      <c r="VOZ9" s="108"/>
      <c r="VPA9" s="108"/>
      <c r="VPB9" s="108"/>
      <c r="VPC9" s="108"/>
      <c r="VPD9" s="108"/>
      <c r="VPE9" s="108"/>
      <c r="VPF9" s="108"/>
      <c r="VPG9" s="108"/>
      <c r="VPH9" s="108"/>
      <c r="VPI9" s="108"/>
      <c r="VPJ9" s="108"/>
      <c r="VPK9" s="108"/>
      <c r="VPL9" s="108"/>
      <c r="VPM9" s="108"/>
      <c r="VPN9" s="108"/>
      <c r="VPO9" s="108"/>
      <c r="VPP9" s="108"/>
      <c r="VPQ9" s="108"/>
      <c r="VPR9" s="108"/>
      <c r="VPS9" s="108"/>
      <c r="VPT9" s="108"/>
      <c r="VPU9" s="108"/>
      <c r="VPV9" s="108"/>
      <c r="VPW9" s="108"/>
      <c r="VPX9" s="108"/>
      <c r="VPY9" s="108"/>
      <c r="VPZ9" s="108"/>
      <c r="VQA9" s="108"/>
      <c r="VQB9" s="108"/>
      <c r="VQC9" s="108"/>
      <c r="VQD9" s="108"/>
      <c r="VQE9" s="108"/>
      <c r="VQF9" s="108"/>
      <c r="VQG9" s="108"/>
      <c r="VQH9" s="108"/>
      <c r="VQI9" s="108"/>
      <c r="VQJ9" s="108"/>
      <c r="VQK9" s="108"/>
      <c r="VQL9" s="108"/>
      <c r="VQM9" s="108"/>
      <c r="VQN9" s="108"/>
      <c r="VQO9" s="108"/>
      <c r="VQP9" s="108"/>
      <c r="VQQ9" s="108"/>
      <c r="VQR9" s="108"/>
      <c r="VQS9" s="108"/>
      <c r="VQT9" s="108"/>
      <c r="VQU9" s="108"/>
      <c r="VQV9" s="108"/>
      <c r="VQW9" s="108"/>
      <c r="VQX9" s="108"/>
      <c r="VQY9" s="108"/>
      <c r="VQZ9" s="108"/>
      <c r="VRA9" s="108"/>
      <c r="VRB9" s="108"/>
      <c r="VRC9" s="108"/>
      <c r="VRD9" s="108"/>
      <c r="VRE9" s="108"/>
      <c r="VRF9" s="108"/>
      <c r="VRG9" s="108"/>
      <c r="VRH9" s="108"/>
      <c r="VRI9" s="108"/>
      <c r="VRJ9" s="108"/>
      <c r="VRK9" s="108"/>
      <c r="VRL9" s="108"/>
      <c r="VRM9" s="108"/>
      <c r="VRN9" s="108"/>
      <c r="VRO9" s="108"/>
      <c r="VRP9" s="108"/>
      <c r="VRQ9" s="108"/>
      <c r="VRR9" s="108"/>
      <c r="VRS9" s="108"/>
      <c r="VRT9" s="108"/>
      <c r="VRU9" s="108"/>
      <c r="VRV9" s="108"/>
      <c r="VRW9" s="108"/>
      <c r="VRX9" s="108"/>
      <c r="VRY9" s="108"/>
      <c r="VRZ9" s="108"/>
      <c r="VSA9" s="108"/>
      <c r="VSB9" s="108"/>
      <c r="VSC9" s="108"/>
      <c r="VSD9" s="108"/>
      <c r="VSE9" s="108"/>
      <c r="VSF9" s="108"/>
      <c r="VSG9" s="108"/>
      <c r="VSH9" s="108"/>
      <c r="VSI9" s="108"/>
      <c r="VSJ9" s="108"/>
      <c r="VSK9" s="108"/>
      <c r="VSL9" s="108"/>
      <c r="VSM9" s="108"/>
      <c r="VSN9" s="108"/>
      <c r="VSO9" s="108"/>
      <c r="VSP9" s="108"/>
      <c r="VSQ9" s="108"/>
      <c r="VSR9" s="108"/>
      <c r="VSS9" s="108"/>
      <c r="VST9" s="108"/>
      <c r="VSU9" s="108"/>
      <c r="VSV9" s="108"/>
      <c r="VSW9" s="108"/>
      <c r="VSX9" s="108"/>
      <c r="VSY9" s="108"/>
      <c r="VSZ9" s="108"/>
      <c r="VTA9" s="108"/>
      <c r="VTB9" s="108"/>
      <c r="VTC9" s="108"/>
      <c r="VTD9" s="108"/>
      <c r="VTE9" s="108"/>
      <c r="VTF9" s="108"/>
      <c r="VTG9" s="108"/>
      <c r="VTH9" s="108"/>
      <c r="VTI9" s="108"/>
      <c r="VTJ9" s="108"/>
      <c r="VTK9" s="108"/>
      <c r="VTL9" s="108"/>
      <c r="VTM9" s="108"/>
      <c r="VTN9" s="108"/>
      <c r="VTO9" s="108"/>
      <c r="VTP9" s="108"/>
      <c r="VTQ9" s="108"/>
      <c r="VTR9" s="108"/>
      <c r="VTS9" s="108"/>
      <c r="VTT9" s="108"/>
      <c r="VTU9" s="108"/>
      <c r="VTV9" s="108"/>
      <c r="VTW9" s="108"/>
      <c r="VTX9" s="108"/>
      <c r="VTY9" s="108"/>
      <c r="VTZ9" s="108"/>
      <c r="VUA9" s="108"/>
      <c r="VUB9" s="108"/>
      <c r="VUC9" s="108"/>
      <c r="VUD9" s="108"/>
      <c r="VUE9" s="108"/>
      <c r="VUF9" s="108"/>
      <c r="VUG9" s="108"/>
      <c r="VUH9" s="108"/>
      <c r="VUI9" s="108"/>
      <c r="VUJ9" s="108"/>
      <c r="VUK9" s="108"/>
      <c r="VUL9" s="108"/>
      <c r="VUM9" s="108"/>
      <c r="VUN9" s="108"/>
      <c r="VUO9" s="108"/>
      <c r="VUP9" s="108"/>
      <c r="VUQ9" s="108"/>
      <c r="VUR9" s="108"/>
      <c r="VUS9" s="108"/>
      <c r="VUT9" s="108"/>
      <c r="VUU9" s="108"/>
      <c r="VUV9" s="108"/>
      <c r="VUW9" s="108"/>
      <c r="VUX9" s="108"/>
      <c r="VUY9" s="108"/>
      <c r="VUZ9" s="108"/>
      <c r="VVA9" s="108"/>
      <c r="VVB9" s="108"/>
      <c r="VVC9" s="108"/>
      <c r="VVD9" s="108"/>
      <c r="VVE9" s="108"/>
      <c r="VVF9" s="108"/>
      <c r="VVG9" s="108"/>
      <c r="VVH9" s="108"/>
      <c r="VVI9" s="108"/>
      <c r="VVJ9" s="108"/>
      <c r="VVK9" s="108"/>
      <c r="VVL9" s="108"/>
      <c r="VVM9" s="108"/>
      <c r="VVN9" s="108"/>
      <c r="VVO9" s="108"/>
      <c r="VVP9" s="108"/>
      <c r="VVQ9" s="108"/>
      <c r="VVR9" s="108"/>
      <c r="VVS9" s="108"/>
      <c r="VVT9" s="108"/>
      <c r="VVU9" s="108"/>
      <c r="VVV9" s="108"/>
      <c r="VVW9" s="108"/>
      <c r="VVX9" s="108"/>
      <c r="VVY9" s="108"/>
      <c r="VVZ9" s="108"/>
      <c r="VWA9" s="108"/>
      <c r="VWB9" s="108"/>
      <c r="VWC9" s="108"/>
      <c r="VWD9" s="108"/>
      <c r="VWE9" s="108"/>
      <c r="VWF9" s="108"/>
      <c r="VWG9" s="108"/>
      <c r="VWH9" s="108"/>
      <c r="VWI9" s="108"/>
      <c r="VWJ9" s="108"/>
      <c r="VWK9" s="108"/>
      <c r="VWL9" s="108"/>
      <c r="VWM9" s="108"/>
      <c r="VWN9" s="108"/>
      <c r="VWO9" s="108"/>
      <c r="VWP9" s="108"/>
      <c r="VWQ9" s="108"/>
      <c r="VWR9" s="108"/>
      <c r="VWS9" s="108"/>
      <c r="VWT9" s="108"/>
      <c r="VWU9" s="108"/>
      <c r="VWV9" s="108"/>
      <c r="VWW9" s="108"/>
      <c r="VWX9" s="108"/>
      <c r="VWY9" s="108"/>
      <c r="VWZ9" s="108"/>
      <c r="VXA9" s="108"/>
      <c r="VXB9" s="108"/>
      <c r="VXC9" s="108"/>
      <c r="VXD9" s="108"/>
      <c r="VXE9" s="108"/>
      <c r="VXF9" s="108"/>
      <c r="VXG9" s="108"/>
      <c r="VXH9" s="108"/>
      <c r="VXI9" s="108"/>
      <c r="VXJ9" s="108"/>
      <c r="VXK9" s="108"/>
      <c r="VXL9" s="108"/>
      <c r="VXM9" s="108"/>
      <c r="VXN9" s="108"/>
      <c r="VXO9" s="108"/>
      <c r="VXP9" s="108"/>
      <c r="VXQ9" s="108"/>
      <c r="VXR9" s="108"/>
      <c r="VXS9" s="108"/>
      <c r="VXT9" s="108"/>
      <c r="VXU9" s="108"/>
      <c r="VXV9" s="108"/>
      <c r="VXW9" s="108"/>
      <c r="VXX9" s="108"/>
      <c r="VXY9" s="108"/>
      <c r="VXZ9" s="108"/>
      <c r="VYA9" s="108"/>
      <c r="VYB9" s="108"/>
      <c r="VYC9" s="108"/>
      <c r="VYD9" s="108"/>
      <c r="VYE9" s="108"/>
      <c r="VYF9" s="108"/>
      <c r="VYG9" s="108"/>
      <c r="VYH9" s="108"/>
      <c r="VYI9" s="108"/>
      <c r="VYJ9" s="108"/>
      <c r="VYK9" s="108"/>
      <c r="VYL9" s="108"/>
      <c r="VYM9" s="108"/>
      <c r="VYN9" s="108"/>
      <c r="VYO9" s="108"/>
      <c r="VYP9" s="108"/>
      <c r="VYQ9" s="108"/>
      <c r="VYR9" s="108"/>
      <c r="VYS9" s="108"/>
      <c r="VYT9" s="108"/>
      <c r="VYU9" s="108"/>
      <c r="VYV9" s="108"/>
      <c r="VYW9" s="108"/>
      <c r="VYX9" s="108"/>
      <c r="VYY9" s="108"/>
      <c r="VYZ9" s="108"/>
      <c r="VZA9" s="108"/>
      <c r="VZB9" s="108"/>
      <c r="VZC9" s="108"/>
      <c r="VZD9" s="108"/>
      <c r="VZE9" s="108"/>
      <c r="VZF9" s="108"/>
      <c r="VZG9" s="108"/>
      <c r="VZH9" s="108"/>
      <c r="VZI9" s="108"/>
      <c r="VZJ9" s="108"/>
      <c r="VZK9" s="108"/>
      <c r="VZL9" s="108"/>
      <c r="VZM9" s="108"/>
      <c r="VZN9" s="108"/>
      <c r="VZO9" s="108"/>
      <c r="VZP9" s="108"/>
      <c r="VZQ9" s="108"/>
      <c r="VZR9" s="108"/>
      <c r="VZS9" s="108"/>
      <c r="VZT9" s="108"/>
      <c r="VZU9" s="108"/>
      <c r="VZV9" s="108"/>
      <c r="VZW9" s="108"/>
      <c r="VZX9" s="108"/>
      <c r="VZY9" s="108"/>
      <c r="VZZ9" s="108"/>
      <c r="WAA9" s="108"/>
      <c r="WAB9" s="108"/>
      <c r="WAC9" s="108"/>
      <c r="WAD9" s="108"/>
      <c r="WAE9" s="108"/>
      <c r="WAF9" s="108"/>
      <c r="WAG9" s="108"/>
      <c r="WAH9" s="108"/>
      <c r="WAI9" s="108"/>
      <c r="WAJ9" s="108"/>
      <c r="WAK9" s="108"/>
      <c r="WAL9" s="108"/>
      <c r="WAM9" s="108"/>
      <c r="WAN9" s="108"/>
      <c r="WAO9" s="108"/>
      <c r="WAP9" s="108"/>
      <c r="WAQ9" s="108"/>
      <c r="WAR9" s="108"/>
      <c r="WAS9" s="108"/>
      <c r="WAT9" s="108"/>
      <c r="WAU9" s="108"/>
      <c r="WAV9" s="108"/>
      <c r="WAW9" s="108"/>
      <c r="WAX9" s="108"/>
      <c r="WAY9" s="108"/>
      <c r="WAZ9" s="108"/>
      <c r="WBA9" s="108"/>
      <c r="WBB9" s="108"/>
      <c r="WBC9" s="108"/>
      <c r="WBD9" s="108"/>
      <c r="WBE9" s="108"/>
      <c r="WBF9" s="108"/>
      <c r="WBG9" s="108"/>
      <c r="WBH9" s="108"/>
      <c r="WBI9" s="108"/>
      <c r="WBJ9" s="108"/>
      <c r="WBK9" s="108"/>
      <c r="WBL9" s="108"/>
      <c r="WBM9" s="108"/>
      <c r="WBN9" s="108"/>
      <c r="WBO9" s="108"/>
      <c r="WBP9" s="108"/>
      <c r="WBQ9" s="108"/>
      <c r="WBR9" s="108"/>
      <c r="WBS9" s="108"/>
      <c r="WBT9" s="108"/>
      <c r="WBU9" s="108"/>
      <c r="WBV9" s="108"/>
      <c r="WBW9" s="108"/>
      <c r="WBX9" s="108"/>
      <c r="WBY9" s="108"/>
      <c r="WBZ9" s="108"/>
      <c r="WCA9" s="108"/>
      <c r="WCB9" s="108"/>
      <c r="WCC9" s="108"/>
      <c r="WCD9" s="108"/>
      <c r="WCE9" s="108"/>
      <c r="WCF9" s="108"/>
      <c r="WCG9" s="108"/>
      <c r="WCH9" s="108"/>
      <c r="WCI9" s="108"/>
      <c r="WCJ9" s="108"/>
      <c r="WCK9" s="108"/>
      <c r="WCL9" s="108"/>
      <c r="WCM9" s="108"/>
      <c r="WCN9" s="108"/>
      <c r="WCO9" s="108"/>
      <c r="WCP9" s="108"/>
      <c r="WCQ9" s="108"/>
      <c r="WCR9" s="108"/>
      <c r="WCS9" s="108"/>
      <c r="WCT9" s="108"/>
      <c r="WCU9" s="108"/>
      <c r="WCV9" s="108"/>
      <c r="WCW9" s="108"/>
      <c r="WCX9" s="108"/>
      <c r="WCY9" s="108"/>
      <c r="WCZ9" s="108"/>
      <c r="WDA9" s="108"/>
      <c r="WDB9" s="108"/>
      <c r="WDC9" s="108"/>
      <c r="WDD9" s="108"/>
      <c r="WDE9" s="108"/>
      <c r="WDF9" s="108"/>
      <c r="WDG9" s="108"/>
      <c r="WDH9" s="108"/>
      <c r="WDI9" s="108"/>
      <c r="WDJ9" s="108"/>
      <c r="WDK9" s="108"/>
      <c r="WDL9" s="108"/>
      <c r="WDM9" s="108"/>
      <c r="WDN9" s="108"/>
      <c r="WDO9" s="108"/>
      <c r="WDP9" s="108"/>
      <c r="WDQ9" s="108"/>
      <c r="WDR9" s="108"/>
      <c r="WDS9" s="108"/>
      <c r="WDT9" s="108"/>
      <c r="WDU9" s="108"/>
      <c r="WDV9" s="108"/>
      <c r="WDW9" s="108"/>
      <c r="WDX9" s="108"/>
      <c r="WDY9" s="108"/>
      <c r="WDZ9" s="108"/>
      <c r="WEA9" s="108"/>
      <c r="WEB9" s="108"/>
      <c r="WEC9" s="108"/>
      <c r="WED9" s="108"/>
      <c r="WEE9" s="108"/>
      <c r="WEF9" s="108"/>
      <c r="WEG9" s="108"/>
      <c r="WEH9" s="108"/>
      <c r="WEI9" s="108"/>
      <c r="WEJ9" s="108"/>
      <c r="WEK9" s="108"/>
      <c r="WEL9" s="108"/>
      <c r="WEM9" s="108"/>
      <c r="WEN9" s="108"/>
      <c r="WEO9" s="108"/>
      <c r="WEP9" s="108"/>
      <c r="WEQ9" s="108"/>
      <c r="WER9" s="108"/>
      <c r="WES9" s="108"/>
      <c r="WET9" s="108"/>
      <c r="WEU9" s="108"/>
      <c r="WEV9" s="108"/>
      <c r="WEW9" s="108"/>
      <c r="WEX9" s="108"/>
      <c r="WEY9" s="108"/>
      <c r="WEZ9" s="108"/>
      <c r="WFA9" s="108"/>
      <c r="WFB9" s="108"/>
      <c r="WFC9" s="108"/>
      <c r="WFD9" s="108"/>
      <c r="WFE9" s="108"/>
      <c r="WFF9" s="108"/>
      <c r="WFG9" s="108"/>
      <c r="WFH9" s="108"/>
      <c r="WFI9" s="108"/>
      <c r="WFJ9" s="108"/>
      <c r="WFK9" s="108"/>
      <c r="WFL9" s="108"/>
      <c r="WFM9" s="108"/>
      <c r="WFN9" s="108"/>
      <c r="WFO9" s="108"/>
      <c r="WFP9" s="108"/>
      <c r="WFQ9" s="108"/>
      <c r="WFR9" s="108"/>
      <c r="WFS9" s="108"/>
      <c r="WFT9" s="108"/>
      <c r="WFU9" s="108"/>
      <c r="WFV9" s="108"/>
      <c r="WFW9" s="108"/>
      <c r="WFX9" s="108"/>
      <c r="WFY9" s="108"/>
      <c r="WFZ9" s="108"/>
      <c r="WGA9" s="108"/>
      <c r="WGB9" s="108"/>
      <c r="WGC9" s="108"/>
      <c r="WGD9" s="108"/>
      <c r="WGE9" s="108"/>
      <c r="WGF9" s="108"/>
      <c r="WGG9" s="108"/>
      <c r="WGH9" s="108"/>
      <c r="WGI9" s="108"/>
      <c r="WGJ9" s="108"/>
      <c r="WGK9" s="108"/>
      <c r="WGL9" s="108"/>
      <c r="WGM9" s="108"/>
      <c r="WGN9" s="108"/>
      <c r="WGO9" s="108"/>
      <c r="WGP9" s="108"/>
      <c r="WGQ9" s="108"/>
      <c r="WGR9" s="108"/>
      <c r="WGS9" s="108"/>
      <c r="WGT9" s="108"/>
      <c r="WGU9" s="108"/>
      <c r="WGV9" s="108"/>
      <c r="WGW9" s="108"/>
      <c r="WGX9" s="108"/>
      <c r="WGY9" s="108"/>
      <c r="WGZ9" s="108"/>
      <c r="WHA9" s="108"/>
      <c r="WHB9" s="108"/>
      <c r="WHC9" s="108"/>
      <c r="WHD9" s="108"/>
      <c r="WHE9" s="108"/>
      <c r="WHF9" s="108"/>
      <c r="WHG9" s="108"/>
      <c r="WHH9" s="108"/>
      <c r="WHI9" s="108"/>
      <c r="WHJ9" s="108"/>
      <c r="WHK9" s="108"/>
      <c r="WHL9" s="108"/>
      <c r="WHM9" s="108"/>
      <c r="WHN9" s="108"/>
      <c r="WHO9" s="108"/>
      <c r="WHP9" s="108"/>
      <c r="WHQ9" s="108"/>
      <c r="WHR9" s="108"/>
      <c r="WHS9" s="108"/>
      <c r="WHT9" s="108"/>
      <c r="WHU9" s="108"/>
      <c r="WHV9" s="108"/>
      <c r="WHW9" s="108"/>
      <c r="WHX9" s="108"/>
      <c r="WHY9" s="108"/>
      <c r="WHZ9" s="108"/>
      <c r="WIA9" s="108"/>
      <c r="WIB9" s="108"/>
      <c r="WIC9" s="108"/>
      <c r="WID9" s="108"/>
      <c r="WIE9" s="108"/>
      <c r="WIF9" s="108"/>
      <c r="WIG9" s="108"/>
      <c r="WIH9" s="108"/>
      <c r="WII9" s="108"/>
      <c r="WIJ9" s="108"/>
      <c r="WIK9" s="108"/>
      <c r="WIL9" s="108"/>
      <c r="WIM9" s="108"/>
      <c r="WIN9" s="108"/>
      <c r="WIO9" s="108"/>
      <c r="WIP9" s="108"/>
      <c r="WIQ9" s="108"/>
      <c r="WIR9" s="108"/>
      <c r="WIS9" s="108"/>
      <c r="WIT9" s="108"/>
      <c r="WIU9" s="108"/>
      <c r="WIV9" s="108"/>
      <c r="WIW9" s="108"/>
      <c r="WIX9" s="108"/>
      <c r="WIY9" s="108"/>
      <c r="WIZ9" s="108"/>
      <c r="WJA9" s="108"/>
      <c r="WJB9" s="108"/>
      <c r="WJC9" s="108"/>
      <c r="WJD9" s="108"/>
      <c r="WJE9" s="108"/>
      <c r="WJF9" s="108"/>
      <c r="WJG9" s="108"/>
      <c r="WJH9" s="108"/>
      <c r="WJI9" s="108"/>
      <c r="WJJ9" s="108"/>
      <c r="WJK9" s="108"/>
      <c r="WJL9" s="108"/>
      <c r="WJM9" s="108"/>
      <c r="WJN9" s="108"/>
      <c r="WJO9" s="108"/>
      <c r="WJP9" s="108"/>
      <c r="WJQ9" s="108"/>
      <c r="WJR9" s="108"/>
      <c r="WJS9" s="108"/>
      <c r="WJT9" s="108"/>
      <c r="WJU9" s="108"/>
      <c r="WJV9" s="108"/>
      <c r="WJW9" s="108"/>
      <c r="WJX9" s="108"/>
      <c r="WJY9" s="108"/>
      <c r="WJZ9" s="108"/>
      <c r="WKA9" s="108"/>
      <c r="WKB9" s="108"/>
      <c r="WKC9" s="108"/>
      <c r="WKD9" s="108"/>
      <c r="WKE9" s="108"/>
      <c r="WKF9" s="108"/>
      <c r="WKG9" s="108"/>
      <c r="WKH9" s="108"/>
      <c r="WKI9" s="108"/>
      <c r="WKJ9" s="108"/>
      <c r="WKK9" s="108"/>
      <c r="WKL9" s="108"/>
      <c r="WKM9" s="108"/>
      <c r="WKN9" s="108"/>
      <c r="WKO9" s="108"/>
      <c r="WKP9" s="108"/>
      <c r="WKQ9" s="108"/>
      <c r="WKR9" s="108"/>
      <c r="WKS9" s="108"/>
      <c r="WKT9" s="108"/>
      <c r="WKU9" s="108"/>
      <c r="WKV9" s="108"/>
      <c r="WKW9" s="108"/>
      <c r="WKX9" s="108"/>
      <c r="WKY9" s="108"/>
      <c r="WKZ9" s="108"/>
      <c r="WLA9" s="108"/>
      <c r="WLB9" s="108"/>
      <c r="WLC9" s="108"/>
      <c r="WLD9" s="108"/>
      <c r="WLE9" s="108"/>
      <c r="WLF9" s="108"/>
      <c r="WLG9" s="108"/>
      <c r="WLH9" s="108"/>
      <c r="WLI9" s="108"/>
      <c r="WLJ9" s="108"/>
      <c r="WLK9" s="108"/>
      <c r="WLL9" s="108"/>
      <c r="WLM9" s="108"/>
      <c r="WLN9" s="108"/>
      <c r="WLO9" s="108"/>
      <c r="WLP9" s="108"/>
      <c r="WLQ9" s="108"/>
      <c r="WLR9" s="108"/>
      <c r="WLS9" s="108"/>
      <c r="WLT9" s="108"/>
      <c r="WLU9" s="108"/>
      <c r="WLV9" s="108"/>
      <c r="WLW9" s="108"/>
      <c r="WLX9" s="108"/>
      <c r="WLY9" s="108"/>
      <c r="WLZ9" s="108"/>
      <c r="WMA9" s="108"/>
      <c r="WMB9" s="108"/>
      <c r="WMC9" s="108"/>
      <c r="WMD9" s="108"/>
      <c r="WME9" s="108"/>
      <c r="WMF9" s="108"/>
      <c r="WMG9" s="108"/>
      <c r="WMH9" s="108"/>
      <c r="WMI9" s="108"/>
      <c r="WMJ9" s="108"/>
      <c r="WMK9" s="108"/>
      <c r="WML9" s="108"/>
      <c r="WMM9" s="108"/>
      <c r="WMN9" s="108"/>
      <c r="WMO9" s="108"/>
      <c r="WMP9" s="108"/>
      <c r="WMQ9" s="108"/>
      <c r="WMR9" s="108"/>
      <c r="WMS9" s="108"/>
      <c r="WMT9" s="108"/>
      <c r="WMU9" s="108"/>
      <c r="WMV9" s="108"/>
      <c r="WMW9" s="108"/>
      <c r="WMX9" s="108"/>
      <c r="WMY9" s="108"/>
      <c r="WMZ9" s="108"/>
      <c r="WNA9" s="108"/>
      <c r="WNB9" s="108"/>
      <c r="WNC9" s="108"/>
      <c r="WND9" s="108"/>
      <c r="WNE9" s="108"/>
      <c r="WNF9" s="108"/>
      <c r="WNG9" s="108"/>
      <c r="WNH9" s="108"/>
      <c r="WNI9" s="108"/>
      <c r="WNJ9" s="108"/>
      <c r="WNK9" s="108"/>
      <c r="WNL9" s="108"/>
      <c r="WNM9" s="108"/>
      <c r="WNN9" s="108"/>
      <c r="WNO9" s="108"/>
      <c r="WNP9" s="108"/>
      <c r="WNQ9" s="108"/>
      <c r="WNR9" s="108"/>
      <c r="WNS9" s="108"/>
      <c r="WNT9" s="108"/>
      <c r="WNU9" s="108"/>
      <c r="WNV9" s="108"/>
      <c r="WNW9" s="108"/>
      <c r="WNX9" s="108"/>
      <c r="WNY9" s="108"/>
      <c r="WNZ9" s="108"/>
      <c r="WOA9" s="108"/>
      <c r="WOB9" s="108"/>
      <c r="WOC9" s="108"/>
      <c r="WOD9" s="108"/>
      <c r="WOE9" s="108"/>
      <c r="WOF9" s="108"/>
      <c r="WOG9" s="108"/>
      <c r="WOH9" s="108"/>
      <c r="WOI9" s="108"/>
      <c r="WOJ9" s="108"/>
      <c r="WOK9" s="108"/>
      <c r="WOL9" s="108"/>
      <c r="WOM9" s="108"/>
      <c r="WON9" s="108"/>
      <c r="WOO9" s="108"/>
      <c r="WOP9" s="108"/>
      <c r="WOQ9" s="108"/>
      <c r="WOR9" s="108"/>
      <c r="WOS9" s="108"/>
      <c r="WOT9" s="108"/>
      <c r="WOU9" s="108"/>
      <c r="WOV9" s="108"/>
      <c r="WOW9" s="108"/>
      <c r="WOX9" s="108"/>
      <c r="WOY9" s="108"/>
      <c r="WOZ9" s="108"/>
      <c r="WPA9" s="108"/>
      <c r="WPB9" s="108"/>
      <c r="WPC9" s="108"/>
      <c r="WPD9" s="108"/>
      <c r="WPE9" s="108"/>
      <c r="WPF9" s="108"/>
      <c r="WPG9" s="108"/>
      <c r="WPH9" s="108"/>
      <c r="WPI9" s="108"/>
      <c r="WPJ9" s="108"/>
      <c r="WPK9" s="108"/>
      <c r="WPL9" s="108"/>
      <c r="WPM9" s="108"/>
      <c r="WPN9" s="108"/>
      <c r="WPO9" s="108"/>
      <c r="WPP9" s="108"/>
      <c r="WPQ9" s="108"/>
      <c r="WPR9" s="108"/>
      <c r="WPS9" s="108"/>
      <c r="WPT9" s="108"/>
      <c r="WPU9" s="108"/>
      <c r="WPV9" s="108"/>
      <c r="WPW9" s="108"/>
      <c r="WPX9" s="108"/>
      <c r="WPY9" s="108"/>
      <c r="WPZ9" s="108"/>
      <c r="WQA9" s="108"/>
      <c r="WQB9" s="108"/>
      <c r="WQC9" s="108"/>
      <c r="WQD9" s="108"/>
      <c r="WQE9" s="108"/>
      <c r="WQF9" s="108"/>
      <c r="WQG9" s="108"/>
      <c r="WQH9" s="108"/>
      <c r="WQI9" s="108"/>
      <c r="WQJ9" s="108"/>
      <c r="WQK9" s="108"/>
      <c r="WQL9" s="108"/>
      <c r="WQM9" s="108"/>
      <c r="WQN9" s="108"/>
      <c r="WQO9" s="108"/>
      <c r="WQP9" s="108"/>
      <c r="WQQ9" s="108"/>
      <c r="WQR9" s="108"/>
      <c r="WQS9" s="108"/>
      <c r="WQT9" s="108"/>
      <c r="WQU9" s="108"/>
      <c r="WQV9" s="108"/>
      <c r="WQW9" s="108"/>
      <c r="WQX9" s="108"/>
      <c r="WQY9" s="108"/>
      <c r="WQZ9" s="108"/>
      <c r="WRA9" s="108"/>
      <c r="WRB9" s="108"/>
      <c r="WRC9" s="108"/>
      <c r="WRD9" s="108"/>
      <c r="WRE9" s="108"/>
      <c r="WRF9" s="108"/>
      <c r="WRG9" s="108"/>
      <c r="WRH9" s="108"/>
      <c r="WRI9" s="108"/>
      <c r="WRJ9" s="108"/>
      <c r="WRK9" s="108"/>
      <c r="WRL9" s="108"/>
      <c r="WRM9" s="108"/>
      <c r="WRN9" s="108"/>
      <c r="WRO9" s="108"/>
      <c r="WRP9" s="108"/>
      <c r="WRQ9" s="108"/>
      <c r="WRR9" s="108"/>
      <c r="WRS9" s="108"/>
      <c r="WRT9" s="108"/>
      <c r="WRU9" s="108"/>
      <c r="WRV9" s="108"/>
      <c r="WRW9" s="108"/>
      <c r="WRX9" s="108"/>
      <c r="WRY9" s="108"/>
      <c r="WRZ9" s="108"/>
      <c r="WSA9" s="108"/>
      <c r="WSB9" s="108"/>
      <c r="WSC9" s="108"/>
      <c r="WSD9" s="108"/>
      <c r="WSE9" s="108"/>
      <c r="WSF9" s="108"/>
      <c r="WSG9" s="108"/>
      <c r="WSH9" s="108"/>
      <c r="WSI9" s="108"/>
      <c r="WSJ9" s="108"/>
      <c r="WSK9" s="108"/>
      <c r="WSL9" s="108"/>
      <c r="WSM9" s="108"/>
      <c r="WSN9" s="108"/>
      <c r="WSO9" s="108"/>
      <c r="WSP9" s="108"/>
      <c r="WSQ9" s="108"/>
      <c r="WSR9" s="108"/>
      <c r="WSS9" s="108"/>
      <c r="WST9" s="108"/>
      <c r="WSU9" s="108"/>
      <c r="WSV9" s="108"/>
      <c r="WSW9" s="108"/>
      <c r="WSX9" s="108"/>
      <c r="WSY9" s="108"/>
      <c r="WSZ9" s="108"/>
      <c r="WTA9" s="108"/>
      <c r="WTB9" s="108"/>
      <c r="WTC9" s="108"/>
      <c r="WTD9" s="108"/>
      <c r="WTE9" s="108"/>
      <c r="WTF9" s="108"/>
      <c r="WTG9" s="108"/>
      <c r="WTH9" s="108"/>
      <c r="WTI9" s="108"/>
      <c r="WTJ9" s="108"/>
      <c r="WTK9" s="108"/>
      <c r="WTL9" s="108"/>
      <c r="WTM9" s="108"/>
      <c r="WTN9" s="108"/>
      <c r="WTO9" s="108"/>
      <c r="WTP9" s="108"/>
      <c r="WTQ9" s="108"/>
      <c r="WTR9" s="108"/>
      <c r="WTS9" s="108"/>
      <c r="WTT9" s="108"/>
      <c r="WTU9" s="108"/>
      <c r="WTV9" s="108"/>
      <c r="WTW9" s="108"/>
      <c r="WTX9" s="108"/>
      <c r="WTY9" s="108"/>
      <c r="WTZ9" s="108"/>
      <c r="WUA9" s="108"/>
      <c r="WUB9" s="108"/>
      <c r="WUC9" s="108"/>
      <c r="WUD9" s="108"/>
      <c r="WUE9" s="108"/>
      <c r="WUF9" s="108"/>
      <c r="WUG9" s="108"/>
      <c r="WUH9" s="108"/>
      <c r="WUI9" s="108"/>
      <c r="WUJ9" s="108"/>
      <c r="WUK9" s="108"/>
      <c r="WUL9" s="108"/>
      <c r="WUM9" s="108"/>
      <c r="WUN9" s="108"/>
      <c r="WUO9" s="108"/>
      <c r="WUP9" s="108"/>
      <c r="WUQ9" s="108"/>
      <c r="WUR9" s="108"/>
      <c r="WUS9" s="108"/>
      <c r="WUT9" s="108"/>
      <c r="WUU9" s="108"/>
      <c r="WUV9" s="108"/>
      <c r="WUW9" s="108"/>
      <c r="WUX9" s="108"/>
      <c r="WUY9" s="108"/>
      <c r="WUZ9" s="108"/>
      <c r="WVA9" s="108"/>
      <c r="WVB9" s="108"/>
      <c r="WVC9" s="108"/>
      <c r="WVD9" s="108"/>
      <c r="WVE9" s="108"/>
      <c r="WVF9" s="108"/>
      <c r="WVG9" s="108"/>
      <c r="WVH9" s="108"/>
      <c r="WVI9" s="108"/>
      <c r="WVJ9" s="108"/>
      <c r="WVK9" s="108"/>
      <c r="WVL9" s="108"/>
      <c r="WVM9" s="108"/>
      <c r="WVN9" s="108"/>
      <c r="WVO9" s="108"/>
      <c r="WVP9" s="108"/>
      <c r="WVQ9" s="108"/>
      <c r="WVR9" s="108"/>
      <c r="WVS9" s="108"/>
      <c r="WVT9" s="108"/>
      <c r="WVU9" s="108"/>
      <c r="WVV9" s="108"/>
      <c r="WVW9" s="108"/>
      <c r="WVX9" s="108"/>
      <c r="WVY9" s="108"/>
      <c r="WVZ9" s="108"/>
      <c r="WWA9" s="108"/>
      <c r="WWB9" s="108"/>
      <c r="WWC9" s="108"/>
      <c r="WWD9" s="108"/>
      <c r="WWE9" s="108"/>
      <c r="WWF9" s="108"/>
      <c r="WWG9" s="108"/>
      <c r="WWH9" s="108"/>
      <c r="WWI9" s="108"/>
      <c r="WWJ9" s="108"/>
      <c r="WWK9" s="108"/>
      <c r="WWL9" s="108"/>
      <c r="WWM9" s="108"/>
      <c r="WWN9" s="108"/>
      <c r="WWO9" s="108"/>
      <c r="WWP9" s="108"/>
      <c r="WWQ9" s="108"/>
      <c r="WWR9" s="108"/>
      <c r="WWS9" s="108"/>
      <c r="WWT9" s="108"/>
      <c r="WWU9" s="108"/>
      <c r="WWV9" s="108"/>
      <c r="WWW9" s="108"/>
      <c r="WWX9" s="108"/>
      <c r="WWY9" s="108"/>
      <c r="WWZ9" s="108"/>
      <c r="WXA9" s="108"/>
      <c r="WXB9" s="108"/>
      <c r="WXC9" s="108"/>
      <c r="WXD9" s="108"/>
      <c r="WXE9" s="108"/>
      <c r="WXF9" s="108"/>
      <c r="WXG9" s="108"/>
      <c r="WXH9" s="108"/>
      <c r="WXI9" s="108"/>
      <c r="WXJ9" s="108"/>
      <c r="WXK9" s="108"/>
      <c r="WXL9" s="108"/>
      <c r="WXM9" s="108"/>
      <c r="WXN9" s="108"/>
      <c r="WXO9" s="108"/>
      <c r="WXP9" s="108"/>
      <c r="WXQ9" s="108"/>
      <c r="WXR9" s="108"/>
      <c r="WXS9" s="108"/>
      <c r="WXT9" s="108"/>
      <c r="WXU9" s="108"/>
      <c r="WXV9" s="108"/>
      <c r="WXW9" s="108"/>
      <c r="WXX9" s="108"/>
      <c r="WXY9" s="108"/>
      <c r="WXZ9" s="108"/>
      <c r="WYA9" s="108"/>
      <c r="WYB9" s="108"/>
      <c r="WYC9" s="108"/>
      <c r="WYD9" s="108"/>
      <c r="WYE9" s="108"/>
      <c r="WYF9" s="108"/>
      <c r="WYG9" s="108"/>
      <c r="WYH9" s="108"/>
      <c r="WYI9" s="108"/>
      <c r="WYJ9" s="108"/>
      <c r="WYK9" s="108"/>
      <c r="WYL9" s="108"/>
      <c r="WYM9" s="108"/>
      <c r="WYN9" s="108"/>
      <c r="WYO9" s="108"/>
      <c r="WYP9" s="108"/>
      <c r="WYQ9" s="108"/>
      <c r="WYR9" s="108"/>
      <c r="WYS9" s="108"/>
      <c r="WYT9" s="108"/>
      <c r="WYU9" s="108"/>
      <c r="WYV9" s="108"/>
      <c r="WYW9" s="108"/>
      <c r="WYX9" s="108"/>
      <c r="WYY9" s="108"/>
      <c r="WYZ9" s="108"/>
      <c r="WZA9" s="108"/>
      <c r="WZB9" s="108"/>
      <c r="WZC9" s="108"/>
      <c r="WZD9" s="108"/>
      <c r="WZE9" s="108"/>
      <c r="WZF9" s="108"/>
      <c r="WZG9" s="108"/>
      <c r="WZH9" s="108"/>
      <c r="WZI9" s="108"/>
      <c r="WZJ9" s="108"/>
      <c r="WZK9" s="108"/>
      <c r="WZL9" s="108"/>
      <c r="WZM9" s="108"/>
      <c r="WZN9" s="108"/>
      <c r="WZO9" s="108"/>
      <c r="WZP9" s="108"/>
      <c r="WZQ9" s="108"/>
      <c r="WZR9" s="108"/>
      <c r="WZS9" s="108"/>
      <c r="WZT9" s="108"/>
      <c r="WZU9" s="108"/>
      <c r="WZV9" s="108"/>
      <c r="WZW9" s="108"/>
      <c r="WZX9" s="108"/>
      <c r="WZY9" s="108"/>
      <c r="WZZ9" s="108"/>
      <c r="XAA9" s="108"/>
      <c r="XAB9" s="108"/>
      <c r="XAC9" s="108"/>
      <c r="XAD9" s="108"/>
      <c r="XAE9" s="108"/>
      <c r="XAF9" s="108"/>
      <c r="XAG9" s="108"/>
      <c r="XAH9" s="108"/>
      <c r="XAI9" s="108"/>
      <c r="XAJ9" s="108"/>
      <c r="XAK9" s="108"/>
      <c r="XAL9" s="108"/>
      <c r="XAM9" s="108"/>
      <c r="XAN9" s="108"/>
      <c r="XAO9" s="108"/>
      <c r="XAP9" s="108"/>
      <c r="XAQ9" s="108"/>
      <c r="XAR9" s="108"/>
      <c r="XAS9" s="108"/>
      <c r="XAT9" s="108"/>
      <c r="XAU9" s="108"/>
      <c r="XAV9" s="108"/>
      <c r="XAW9" s="108"/>
      <c r="XAX9" s="108"/>
      <c r="XAY9" s="108"/>
      <c r="XAZ9" s="108"/>
      <c r="XBA9" s="108"/>
      <c r="XBB9" s="108"/>
      <c r="XBC9" s="108"/>
      <c r="XBD9" s="108"/>
      <c r="XBE9" s="108"/>
      <c r="XBF9" s="108"/>
      <c r="XBG9" s="108"/>
      <c r="XBH9" s="108"/>
      <c r="XBI9" s="108"/>
      <c r="XBJ9" s="108"/>
      <c r="XBK9" s="108"/>
      <c r="XBL9" s="108"/>
      <c r="XBM9" s="108"/>
      <c r="XBN9" s="108"/>
      <c r="XBO9" s="108"/>
      <c r="XBP9" s="108"/>
      <c r="XBQ9" s="108"/>
      <c r="XBR9" s="108"/>
    </row>
    <row r="10" spans="1:16294" ht="20.149999999999999" hidden="1" customHeight="1">
      <c r="A10" s="116" t="s">
        <v>265</v>
      </c>
      <c r="B10" s="116">
        <f>+工序盘点数据!C9</f>
        <v>1985360</v>
      </c>
      <c r="C10" s="116">
        <f>+工序盘点数据!E9</f>
        <v>2078</v>
      </c>
      <c r="D10" s="116">
        <f>SUM(E10:AB10)</f>
        <v>794176</v>
      </c>
      <c r="E10" s="116">
        <f>+成测数据!BK9</f>
        <v>5053</v>
      </c>
      <c r="F10" s="116">
        <f>+成测数据!BL9</f>
        <v>0</v>
      </c>
      <c r="G10" s="116">
        <f>+成测数据!BM9</f>
        <v>28692</v>
      </c>
      <c r="H10" s="116">
        <f>+成测数据!BN9</f>
        <v>6781</v>
      </c>
      <c r="I10" s="116">
        <f>+成测数据!BO9</f>
        <v>0</v>
      </c>
      <c r="J10" s="116">
        <f>+成测数据!BP9</f>
        <v>0</v>
      </c>
      <c r="K10" s="116">
        <f>+成测数据!BQ9</f>
        <v>41134</v>
      </c>
      <c r="L10" s="116">
        <f>+成测数据!BR9</f>
        <v>43241</v>
      </c>
      <c r="M10" s="116">
        <f>+成测数据!BS9</f>
        <v>45662</v>
      </c>
      <c r="N10" s="116">
        <f>+成测数据!BT9</f>
        <v>48793</v>
      </c>
      <c r="O10" s="116">
        <f>+成测数据!BU9</f>
        <v>46500</v>
      </c>
      <c r="P10" s="116">
        <f>+成测数据!BV9</f>
        <v>42577</v>
      </c>
      <c r="Q10" s="116">
        <f>+成测数据!BW9</f>
        <v>42043</v>
      </c>
      <c r="R10" s="116">
        <f>+成测数据!BX9</f>
        <v>43968</v>
      </c>
      <c r="S10" s="116">
        <f>+成测数据!BY9</f>
        <v>45776</v>
      </c>
      <c r="T10" s="116">
        <f>+成测数据!BZ9</f>
        <v>39233</v>
      </c>
      <c r="U10" s="116">
        <f>+成测数据!CA9</f>
        <v>40501</v>
      </c>
      <c r="V10" s="116">
        <f>+成测数据!CB9</f>
        <v>45274</v>
      </c>
      <c r="W10" s="116">
        <f>+成测数据!CC9</f>
        <v>45539</v>
      </c>
      <c r="X10" s="116">
        <f>+成测数据!CD9</f>
        <v>44898</v>
      </c>
      <c r="Y10" s="116">
        <f>+成测数据!CE9</f>
        <v>39092</v>
      </c>
      <c r="Z10" s="116">
        <f>+成测数据!CF9</f>
        <v>38025</v>
      </c>
      <c r="AA10" s="116">
        <f>+成测数据!CG9</f>
        <v>33530</v>
      </c>
      <c r="AB10" s="116">
        <f>+成测数据!CH9</f>
        <v>27864</v>
      </c>
      <c r="AC10" s="116">
        <f>+成测数据!EH9</f>
        <v>815000</v>
      </c>
      <c r="AD10" s="118">
        <f t="shared" si="5"/>
        <v>680754</v>
      </c>
      <c r="AE10" s="120">
        <f>+成测数据!CJ9</f>
        <v>0</v>
      </c>
      <c r="AF10" s="120">
        <f>+成测数据!CK9</f>
        <v>0</v>
      </c>
      <c r="AG10" s="120">
        <f>+成测数据!CL9</f>
        <v>29306</v>
      </c>
      <c r="AH10" s="120">
        <f>+成测数据!CM9</f>
        <v>11287</v>
      </c>
      <c r="AI10" s="120">
        <f>+成测数据!CN9</f>
        <v>0</v>
      </c>
      <c r="AJ10" s="120">
        <f>+成测数据!CO9</f>
        <v>0</v>
      </c>
      <c r="AK10" s="120">
        <f>+成测数据!CP9</f>
        <v>40958</v>
      </c>
      <c r="AL10" s="120">
        <f>+成测数据!CQ9</f>
        <v>32845</v>
      </c>
      <c r="AM10" s="120">
        <f>+成测数据!CR9</f>
        <v>37815</v>
      </c>
      <c r="AN10" s="120">
        <f>+成测数据!CS9</f>
        <v>44045</v>
      </c>
      <c r="AO10" s="120">
        <f>+成测数据!CT9</f>
        <v>41216</v>
      </c>
      <c r="AP10" s="120">
        <f>+成测数据!CU9</f>
        <v>39563</v>
      </c>
      <c r="AQ10" s="120">
        <f>+成测数据!CV9</f>
        <v>36047</v>
      </c>
      <c r="AR10" s="120">
        <f>+成测数据!CW9</f>
        <v>31251</v>
      </c>
      <c r="AS10" s="120">
        <f>+成测数据!CX9</f>
        <v>31318</v>
      </c>
      <c r="AT10" s="120">
        <f>+成测数据!CY9</f>
        <v>28237</v>
      </c>
      <c r="AU10" s="120">
        <f>+成测数据!CZ9</f>
        <v>36860</v>
      </c>
      <c r="AV10" s="120">
        <f>+成测数据!DA9</f>
        <v>42541</v>
      </c>
      <c r="AW10" s="120">
        <f>+成测数据!DB9</f>
        <v>41053</v>
      </c>
      <c r="AX10" s="120">
        <f>+成测数据!DC9</f>
        <v>43090</v>
      </c>
      <c r="AY10" s="120">
        <f>+成测数据!DD9</f>
        <v>32729</v>
      </c>
      <c r="AZ10" s="120">
        <f>+成测数据!DE9</f>
        <v>33946</v>
      </c>
      <c r="BA10" s="120">
        <f>+成测数据!DF9</f>
        <v>31098</v>
      </c>
      <c r="BB10" s="120">
        <f>+成测数据!DG9</f>
        <v>15549</v>
      </c>
      <c r="BC10" s="116">
        <f>+工序盘点数据!R9</f>
        <v>7929138</v>
      </c>
      <c r="BD10" s="127">
        <f>+成测数据!DH9</f>
        <v>0.258629531279648</v>
      </c>
      <c r="BE10" s="127">
        <f>+成测数据!DI9</f>
        <v>0</v>
      </c>
      <c r="BF10" s="127">
        <f>+成测数据!DJ9</f>
        <v>0</v>
      </c>
      <c r="BG10" s="127">
        <f>+成测数据!DK9</f>
        <v>0.25869579191483999</v>
      </c>
      <c r="BH10" s="127">
        <f>+成测数据!DL9</f>
        <v>0.25816761477806399</v>
      </c>
      <c r="BI10" s="127">
        <f>+成测数据!DM9</f>
        <v>0</v>
      </c>
      <c r="BJ10" s="127">
        <f>+成测数据!DN9</f>
        <v>0</v>
      </c>
      <c r="BK10" s="127">
        <f>+成测数据!DO9</f>
        <v>0.25918718167391003</v>
      </c>
      <c r="BL10" s="127">
        <f>+成测数据!DP9</f>
        <v>0.257977235354103</v>
      </c>
      <c r="BM10" s="127">
        <f>+成测数据!DQ9</f>
        <v>0.25795875895468001</v>
      </c>
      <c r="BN10" s="127">
        <f>+成测数据!DR9</f>
        <v>0.258052606561471</v>
      </c>
      <c r="BO10" s="127">
        <f>+成测数据!DS9</f>
        <v>0.25832176555221198</v>
      </c>
      <c r="BP10" s="127">
        <f>+成测数据!DT9</f>
        <v>0.25811844195407202</v>
      </c>
      <c r="BQ10" s="127">
        <f>+成测数据!DU9</f>
        <v>0.25756048965550998</v>
      </c>
      <c r="BR10" s="127">
        <f>+成测数据!DV9</f>
        <v>0.25749794742568199</v>
      </c>
      <c r="BS10" s="127">
        <f>+成测数据!DW9</f>
        <v>0.25767594134363597</v>
      </c>
      <c r="BT10" s="127">
        <f>+成测数据!DX9</f>
        <v>0.25721556827516501</v>
      </c>
      <c r="BU10" s="127">
        <f>+成测数据!DY9</f>
        <v>0.259330004069452</v>
      </c>
      <c r="BV10" s="127">
        <f>+成测数据!DZ9</f>
        <v>0.26000502583305901</v>
      </c>
      <c r="BW10" s="127">
        <f>+成测数据!EA9</f>
        <v>0.259190583928536</v>
      </c>
      <c r="BX10" s="127">
        <f>+成测数据!EB9</f>
        <v>0.25964758180095798</v>
      </c>
      <c r="BY10" s="127">
        <f>+成测数据!EC9</f>
        <v>0.25933156365914001</v>
      </c>
      <c r="BZ10" s="127">
        <f>+成测数据!ED9</f>
        <v>0.25907930436575699</v>
      </c>
      <c r="CA10" s="127">
        <f>+成测数据!EE9</f>
        <v>0.25964892253521099</v>
      </c>
      <c r="CB10" s="127">
        <f>+成测数据!EF9</f>
        <v>0.25914698147790899</v>
      </c>
      <c r="CC10" s="131">
        <f>+成测数据!AX9</f>
        <v>1395000</v>
      </c>
      <c r="CD10" s="131">
        <f>+成测数据!AY9</f>
        <v>1308600</v>
      </c>
      <c r="CE10" s="131">
        <f>+成测数据!AZ9</f>
        <v>0</v>
      </c>
      <c r="CF10" s="131">
        <f>+成测数据!BA9</f>
        <v>43200</v>
      </c>
      <c r="CG10" s="131">
        <f>+成测数据!BB9</f>
        <v>0</v>
      </c>
      <c r="CH10" s="131">
        <f>+成测数据!BC9</f>
        <v>0</v>
      </c>
      <c r="CI10" s="131">
        <f>+成测数据!BD9</f>
        <v>43200</v>
      </c>
      <c r="CJ10" s="131">
        <f>+成测数据!BE9</f>
        <v>0</v>
      </c>
      <c r="CK10" s="131">
        <f>+成测数据!BF9</f>
        <v>0</v>
      </c>
      <c r="CL10" s="131">
        <f>+成测数据!BG9</f>
        <v>0</v>
      </c>
      <c r="CM10" s="131">
        <f>+工序盘点数据!BH9</f>
        <v>20849</v>
      </c>
      <c r="CN10" s="137">
        <f t="shared" si="9"/>
        <v>1395000</v>
      </c>
      <c r="CO10" s="139"/>
    </row>
    <row r="11" spans="1:16294" ht="18" hidden="1">
      <c r="A11" s="116" t="s">
        <v>266</v>
      </c>
      <c r="B11" s="116">
        <f>+工序盘点数据!C10</f>
        <v>0</v>
      </c>
      <c r="C11" s="116">
        <f>+工序盘点数据!E10</f>
        <v>1911</v>
      </c>
      <c r="D11" s="116">
        <f>SUM(E11:AB11)</f>
        <v>852642</v>
      </c>
      <c r="E11" s="116">
        <f>+成测数据!BK10</f>
        <v>36960</v>
      </c>
      <c r="F11" s="116">
        <f>+成测数据!BL10</f>
        <v>0</v>
      </c>
      <c r="G11" s="116">
        <f>+成测数据!BM10</f>
        <v>33230</v>
      </c>
      <c r="H11" s="116">
        <f>+成测数据!BN10</f>
        <v>38450</v>
      </c>
      <c r="I11" s="116">
        <f>+成测数据!BO10</f>
        <v>0</v>
      </c>
      <c r="J11" s="116">
        <f>+成测数据!BP10</f>
        <v>0</v>
      </c>
      <c r="K11" s="116">
        <f>+成测数据!BQ10</f>
        <v>43087</v>
      </c>
      <c r="L11" s="116">
        <f>+成测数据!BR10</f>
        <v>41834</v>
      </c>
      <c r="M11" s="116">
        <f>+成测数据!BS10</f>
        <v>46160</v>
      </c>
      <c r="N11" s="116">
        <f>+成测数据!BT10</f>
        <v>47410</v>
      </c>
      <c r="O11" s="116">
        <f>+成测数据!BU10</f>
        <v>43656</v>
      </c>
      <c r="P11" s="116">
        <f>+成测数据!BV10</f>
        <v>44701</v>
      </c>
      <c r="Q11" s="116">
        <f>+成测数据!BW10</f>
        <v>45306</v>
      </c>
      <c r="R11" s="116">
        <f>+成测数据!BX10</f>
        <v>43354</v>
      </c>
      <c r="S11" s="116">
        <f>+成测数据!BY10</f>
        <v>46279</v>
      </c>
      <c r="T11" s="116">
        <f>+成测数据!BZ10</f>
        <v>39994</v>
      </c>
      <c r="U11" s="116">
        <f>+成测数据!CA10</f>
        <v>43729</v>
      </c>
      <c r="V11" s="116">
        <f>+成测数据!CB10</f>
        <v>44859</v>
      </c>
      <c r="W11" s="116">
        <f>+成测数据!CC10</f>
        <v>43970</v>
      </c>
      <c r="X11" s="116">
        <f>+成测数据!CD10</f>
        <v>43435</v>
      </c>
      <c r="Y11" s="116">
        <f>+成测数据!CE10</f>
        <v>36598</v>
      </c>
      <c r="Z11" s="116">
        <f>+成测数据!CF10</f>
        <v>44521</v>
      </c>
      <c r="AA11" s="116">
        <f>+成测数据!CG10</f>
        <v>40285</v>
      </c>
      <c r="AB11" s="116">
        <f>+成测数据!CH10</f>
        <v>4824</v>
      </c>
      <c r="AC11" s="116">
        <f>+成测数据!EH10</f>
        <v>815000</v>
      </c>
      <c r="AD11" s="118">
        <f t="shared" si="5"/>
        <v>682730</v>
      </c>
      <c r="AE11" s="120">
        <f>+成测数据!CJ10</f>
        <v>25826</v>
      </c>
      <c r="AF11" s="120">
        <f>+成测数据!CK10</f>
        <v>0</v>
      </c>
      <c r="AG11" s="120">
        <f>+成测数据!CL10</f>
        <v>0</v>
      </c>
      <c r="AH11" s="120">
        <f>+成测数据!CM10</f>
        <v>37797</v>
      </c>
      <c r="AI11" s="120">
        <f>+成测数据!CN10</f>
        <v>0</v>
      </c>
      <c r="AJ11" s="120">
        <f>+成测数据!CO10</f>
        <v>0</v>
      </c>
      <c r="AK11" s="120">
        <f>+成测数据!CP10</f>
        <v>36368</v>
      </c>
      <c r="AL11" s="120">
        <f>+成测数据!CQ10</f>
        <v>38437</v>
      </c>
      <c r="AM11" s="120">
        <f>+成测数据!CR10</f>
        <v>41218</v>
      </c>
      <c r="AN11" s="120">
        <f>+成测数据!CS10</f>
        <v>44037</v>
      </c>
      <c r="AO11" s="120">
        <f>+成测数据!CT10</f>
        <v>40953</v>
      </c>
      <c r="AP11" s="120">
        <f>+成测数据!CU10</f>
        <v>40042</v>
      </c>
      <c r="AQ11" s="120">
        <f>+成测数据!CV10</f>
        <v>32791</v>
      </c>
      <c r="AR11" s="120">
        <f>+成测数据!CW10</f>
        <v>33859</v>
      </c>
      <c r="AS11" s="120">
        <f>+成测数据!CX10</f>
        <v>30849</v>
      </c>
      <c r="AT11" s="120">
        <f>+成测数据!CY10</f>
        <v>34429</v>
      </c>
      <c r="AU11" s="120">
        <f>+成测数据!CZ10</f>
        <v>36886</v>
      </c>
      <c r="AV11" s="120">
        <f>+成测数据!DA10</f>
        <v>37882</v>
      </c>
      <c r="AW11" s="120">
        <f>+成测数据!DB10</f>
        <v>35690</v>
      </c>
      <c r="AX11" s="120">
        <f>+成测数据!DC10</f>
        <v>33903</v>
      </c>
      <c r="AY11" s="120">
        <f>+成测数据!DD10</f>
        <v>31207</v>
      </c>
      <c r="AZ11" s="120">
        <f>+成测数据!DE10</f>
        <v>37403</v>
      </c>
      <c r="BA11" s="120">
        <f>+成测数据!DF10</f>
        <v>24227</v>
      </c>
      <c r="BB11" s="120">
        <f>+成测数据!DG10</f>
        <v>8926</v>
      </c>
      <c r="BC11" s="116">
        <f>+工序盘点数据!R10</f>
        <v>7064926</v>
      </c>
      <c r="BD11" s="127">
        <f>+成测数据!DH10</f>
        <v>0.258398435331603</v>
      </c>
      <c r="BE11" s="127">
        <f>+成测数据!DI10</f>
        <v>0.258623876763938</v>
      </c>
      <c r="BF11" s="127">
        <f>+成测数据!DJ10</f>
        <v>0</v>
      </c>
      <c r="BG11" s="127">
        <f>+成测数据!DK10</f>
        <v>0</v>
      </c>
      <c r="BH11" s="127">
        <f>+成测数据!DL10</f>
        <v>0.25778687276768097</v>
      </c>
      <c r="BI11" s="127">
        <f>+成测数据!DM10</f>
        <v>0</v>
      </c>
      <c r="BJ11" s="127">
        <f>+成测数据!DN10</f>
        <v>0</v>
      </c>
      <c r="BK11" s="127">
        <f>+成测数据!DO10</f>
        <v>0.25933458416740002</v>
      </c>
      <c r="BL11" s="127">
        <f>+成测数据!DP10</f>
        <v>0.25801803558272701</v>
      </c>
      <c r="BM11" s="127">
        <f>+成测数据!DQ10</f>
        <v>0.25772368188655398</v>
      </c>
      <c r="BN11" s="127">
        <f>+成测数据!DR10</f>
        <v>0.257690421494222</v>
      </c>
      <c r="BO11" s="127">
        <f>+成测数据!DS10</f>
        <v>0.25792950628024902</v>
      </c>
      <c r="BP11" s="127">
        <f>+成测数据!DT10</f>
        <v>0.25758453214125099</v>
      </c>
      <c r="BQ11" s="127">
        <f>+成测数据!DU10</f>
        <v>0.257274674038172</v>
      </c>
      <c r="BR11" s="127">
        <f>+成测数据!DV10</f>
        <v>0.25766058727973301</v>
      </c>
      <c r="BS11" s="127">
        <f>+成测数据!DW10</f>
        <v>0.25737841364250502</v>
      </c>
      <c r="BT11" s="127">
        <f>+成测数据!DX10</f>
        <v>0.25792157123355303</v>
      </c>
      <c r="BU11" s="127">
        <f>+成测数据!DY10</f>
        <v>0.25888306836862501</v>
      </c>
      <c r="BV11" s="127">
        <f>+成测数据!DZ10</f>
        <v>0.25975187436945302</v>
      </c>
      <c r="BW11" s="127">
        <f>+成测数据!EA10</f>
        <v>0.259254239955169</v>
      </c>
      <c r="BX11" s="127">
        <f>+成测数据!EB10</f>
        <v>0.25918372223151498</v>
      </c>
      <c r="BY11" s="127">
        <f>+成测数据!EC10</f>
        <v>0.25978583525065202</v>
      </c>
      <c r="BZ11" s="127">
        <f>+成测数据!ED10</f>
        <v>0.25910546237392001</v>
      </c>
      <c r="CA11" s="127">
        <f>+成测数据!EE10</f>
        <v>0.25905461542906699</v>
      </c>
      <c r="CB11" s="127">
        <f>+成测数据!EF10</f>
        <v>0.25911736421689402</v>
      </c>
      <c r="CC11" s="131">
        <f>+成测数据!AX10</f>
        <v>0</v>
      </c>
      <c r="CD11" s="131">
        <f>+成测数据!AY10</f>
        <v>0</v>
      </c>
      <c r="CE11" s="131">
        <f>+成测数据!AZ10</f>
        <v>0</v>
      </c>
      <c r="CF11" s="131">
        <f>+成测数据!BA10</f>
        <v>0</v>
      </c>
      <c r="CG11" s="131">
        <f>+成测数据!BB10</f>
        <v>0</v>
      </c>
      <c r="CH11" s="131">
        <f>+成测数据!BC10</f>
        <v>0</v>
      </c>
      <c r="CI11" s="131">
        <f>+成测数据!BD10</f>
        <v>0</v>
      </c>
      <c r="CJ11" s="131">
        <f>+成测数据!BE10</f>
        <v>0</v>
      </c>
      <c r="CK11" s="131">
        <f>+成测数据!BF10</f>
        <v>0</v>
      </c>
      <c r="CL11" s="131">
        <f>+成测数据!BG10</f>
        <v>0</v>
      </c>
      <c r="CM11" s="131">
        <f>+工序盘点数据!BH10</f>
        <v>14769</v>
      </c>
      <c r="CN11" s="137">
        <f t="shared" si="9"/>
        <v>0</v>
      </c>
      <c r="CO11" s="139"/>
    </row>
    <row r="12" spans="1:16294" ht="18.45">
      <c r="A12" s="116" t="s">
        <v>267</v>
      </c>
      <c r="B12" s="117">
        <f>+B13+B14</f>
        <v>1861520</v>
      </c>
      <c r="C12" s="117">
        <f>+C13+C14</f>
        <v>4077</v>
      </c>
      <c r="D12" s="117">
        <f>+D13+D14</f>
        <v>1709294</v>
      </c>
      <c r="E12" s="117">
        <f>+E13+E14</f>
        <v>80193</v>
      </c>
      <c r="F12" s="117">
        <f>+F13+F14</f>
        <v>0</v>
      </c>
      <c r="G12" s="117">
        <f t="shared" ref="G12:AC12" si="10">+G13+G14</f>
        <v>80977</v>
      </c>
      <c r="H12" s="117">
        <f t="shared" si="10"/>
        <v>81661</v>
      </c>
      <c r="I12" s="117">
        <f t="shared" si="10"/>
        <v>0</v>
      </c>
      <c r="J12" s="117">
        <f t="shared" si="10"/>
        <v>0</v>
      </c>
      <c r="K12" s="117">
        <f t="shared" si="10"/>
        <v>86425</v>
      </c>
      <c r="L12" s="117">
        <f t="shared" si="10"/>
        <v>85943</v>
      </c>
      <c r="M12" s="117">
        <f t="shared" si="10"/>
        <v>83369</v>
      </c>
      <c r="N12" s="117">
        <f t="shared" si="10"/>
        <v>91454</v>
      </c>
      <c r="O12" s="117">
        <f t="shared" si="10"/>
        <v>89301</v>
      </c>
      <c r="P12" s="117">
        <f t="shared" si="10"/>
        <v>88660</v>
      </c>
      <c r="Q12" s="117">
        <f t="shared" si="10"/>
        <v>88272</v>
      </c>
      <c r="R12" s="117">
        <f t="shared" si="10"/>
        <v>80934</v>
      </c>
      <c r="S12" s="117">
        <f t="shared" si="10"/>
        <v>88997</v>
      </c>
      <c r="T12" s="117">
        <f t="shared" si="10"/>
        <v>78554</v>
      </c>
      <c r="U12" s="117">
        <f t="shared" si="10"/>
        <v>80622</v>
      </c>
      <c r="V12" s="117">
        <f t="shared" si="10"/>
        <v>90830</v>
      </c>
      <c r="W12" s="117">
        <f t="shared" si="10"/>
        <v>88566</v>
      </c>
      <c r="X12" s="117">
        <f t="shared" si="10"/>
        <v>83114</v>
      </c>
      <c r="Y12" s="117">
        <f t="shared" si="10"/>
        <v>86075</v>
      </c>
      <c r="Z12" s="117">
        <f t="shared" si="10"/>
        <v>80567</v>
      </c>
      <c r="AA12" s="117">
        <f t="shared" si="10"/>
        <v>80858</v>
      </c>
      <c r="AB12" s="117">
        <f t="shared" si="10"/>
        <v>13922</v>
      </c>
      <c r="AC12" s="117">
        <f t="shared" si="10"/>
        <v>1630000</v>
      </c>
      <c r="AD12" s="118">
        <f t="shared" si="5"/>
        <v>1366531</v>
      </c>
      <c r="AE12" s="119">
        <f>+AE13+AE14</f>
        <v>59924</v>
      </c>
      <c r="AF12" s="119">
        <f t="shared" ref="AF12:BB12" si="11">+AF13+AF14</f>
        <v>0</v>
      </c>
      <c r="AG12" s="119">
        <f t="shared" si="11"/>
        <v>26391</v>
      </c>
      <c r="AH12" s="119">
        <f t="shared" si="11"/>
        <v>66990</v>
      </c>
      <c r="AI12" s="119">
        <f t="shared" si="11"/>
        <v>0</v>
      </c>
      <c r="AJ12" s="119">
        <f t="shared" si="11"/>
        <v>0</v>
      </c>
      <c r="AK12" s="119">
        <f t="shared" si="11"/>
        <v>70972</v>
      </c>
      <c r="AL12" s="119">
        <f t="shared" si="11"/>
        <v>75905</v>
      </c>
      <c r="AM12" s="119">
        <f t="shared" si="11"/>
        <v>73795</v>
      </c>
      <c r="AN12" s="119">
        <f t="shared" si="11"/>
        <v>77528</v>
      </c>
      <c r="AO12" s="119">
        <f t="shared" si="11"/>
        <v>83755</v>
      </c>
      <c r="AP12" s="119">
        <f t="shared" si="11"/>
        <v>78306</v>
      </c>
      <c r="AQ12" s="119">
        <f t="shared" si="11"/>
        <v>67778</v>
      </c>
      <c r="AR12" s="119">
        <f t="shared" si="11"/>
        <v>62249</v>
      </c>
      <c r="AS12" s="119">
        <f t="shared" si="11"/>
        <v>71786</v>
      </c>
      <c r="AT12" s="119">
        <f t="shared" si="11"/>
        <v>71713</v>
      </c>
      <c r="AU12" s="119">
        <f t="shared" si="11"/>
        <v>71126</v>
      </c>
      <c r="AV12" s="119">
        <f t="shared" si="11"/>
        <v>63473</v>
      </c>
      <c r="AW12" s="119">
        <f t="shared" si="11"/>
        <v>71414</v>
      </c>
      <c r="AX12" s="119">
        <f t="shared" si="11"/>
        <v>73982</v>
      </c>
      <c r="AY12" s="119">
        <f t="shared" si="11"/>
        <v>64521</v>
      </c>
      <c r="AZ12" s="119">
        <f t="shared" si="11"/>
        <v>65456</v>
      </c>
      <c r="BA12" s="119">
        <f t="shared" si="11"/>
        <v>60902</v>
      </c>
      <c r="BB12" s="119">
        <f t="shared" si="11"/>
        <v>8565</v>
      </c>
      <c r="BC12" s="117">
        <f>IFERROR(LOOKUP(1,0/BC13:BC14,BC13:BC14),0)</f>
        <v>7192546</v>
      </c>
      <c r="BD12" s="126">
        <f>+IF(AD12=0,0,(BD13*AD13+BD14*AD14)/AD12)</f>
        <v>0.25804917530352001</v>
      </c>
      <c r="BE12" s="126">
        <f>+IF(AE12=0,0,(BE13*AE13+BE14*AE14)/AE12)</f>
        <v>0.25817003507623598</v>
      </c>
      <c r="BF12" s="126">
        <f t="shared" ref="BF12:CB12" si="12">+IF(AF12=0,0,(BF13*AF13+BF14*AF14)/AF12)</f>
        <v>0</v>
      </c>
      <c r="BG12" s="126">
        <f t="shared" si="12"/>
        <v>0.25780944488651503</v>
      </c>
      <c r="BH12" s="126">
        <f t="shared" si="12"/>
        <v>0.25781932897072701</v>
      </c>
      <c r="BI12" s="126">
        <f t="shared" si="12"/>
        <v>0</v>
      </c>
      <c r="BJ12" s="126">
        <f t="shared" si="12"/>
        <v>0</v>
      </c>
      <c r="BK12" s="126">
        <f t="shared" si="12"/>
        <v>0.25898381829453798</v>
      </c>
      <c r="BL12" s="126">
        <f t="shared" si="12"/>
        <v>0.257755331045386</v>
      </c>
      <c r="BM12" s="126">
        <f t="shared" si="12"/>
        <v>0.25732886541093603</v>
      </c>
      <c r="BN12" s="126">
        <f t="shared" si="12"/>
        <v>0.25734946596505998</v>
      </c>
      <c r="BO12" s="126">
        <f t="shared" si="12"/>
        <v>0.25731382530907798</v>
      </c>
      <c r="BP12" s="126">
        <f t="shared" si="12"/>
        <v>0.25760379010548301</v>
      </c>
      <c r="BQ12" s="126">
        <f t="shared" si="12"/>
        <v>0.257341706322612</v>
      </c>
      <c r="BR12" s="126">
        <f t="shared" si="12"/>
        <v>0.25744714530014201</v>
      </c>
      <c r="BS12" s="126">
        <f t="shared" si="12"/>
        <v>0.25723789217953102</v>
      </c>
      <c r="BT12" s="126">
        <f t="shared" si="12"/>
        <v>0.25738867480514099</v>
      </c>
      <c r="BU12" s="126">
        <f t="shared" si="12"/>
        <v>0.258771496550324</v>
      </c>
      <c r="BV12" s="126">
        <f t="shared" si="12"/>
        <v>0.25899071817594399</v>
      </c>
      <c r="BW12" s="126">
        <f t="shared" si="12"/>
        <v>0.25897588049172698</v>
      </c>
      <c r="BX12" s="126">
        <f t="shared" si="12"/>
        <v>0.25846982818793701</v>
      </c>
      <c r="BY12" s="126">
        <f t="shared" si="12"/>
        <v>0.25914177940746402</v>
      </c>
      <c r="BZ12" s="126">
        <f t="shared" si="12"/>
        <v>0.25871574477632597</v>
      </c>
      <c r="CA12" s="126">
        <f t="shared" si="12"/>
        <v>0.25864715542392702</v>
      </c>
      <c r="CB12" s="126">
        <f t="shared" si="12"/>
        <v>0.25879270589608899</v>
      </c>
      <c r="CC12" s="117">
        <f>+CC13+CC14</f>
        <v>1641600</v>
      </c>
      <c r="CD12" s="117">
        <f t="shared" ref="CD12:CK12" si="13">+CD13+CD14</f>
        <v>950400</v>
      </c>
      <c r="CE12" s="117">
        <f t="shared" si="13"/>
        <v>0</v>
      </c>
      <c r="CF12" s="117">
        <f t="shared" si="13"/>
        <v>648000</v>
      </c>
      <c r="CG12" s="117">
        <f t="shared" si="13"/>
        <v>0</v>
      </c>
      <c r="CH12" s="117">
        <f t="shared" si="13"/>
        <v>0</v>
      </c>
      <c r="CI12" s="117">
        <f t="shared" si="13"/>
        <v>43200</v>
      </c>
      <c r="CJ12" s="117">
        <f t="shared" si="13"/>
        <v>0</v>
      </c>
      <c r="CK12" s="117">
        <f t="shared" si="13"/>
        <v>0</v>
      </c>
      <c r="CL12" s="117">
        <f>+IF(CC12=0,0,(CL13*CC13+CL14*CC14)/CC12)</f>
        <v>0</v>
      </c>
      <c r="CM12" s="117">
        <f>SUM(CM13:CM14)</f>
        <v>37949</v>
      </c>
      <c r="CN12" s="137">
        <f t="shared" si="9"/>
        <v>1641600</v>
      </c>
      <c r="CO12" s="139"/>
    </row>
    <row r="13" spans="1:16294" ht="18" hidden="1">
      <c r="A13" s="116" t="s">
        <v>265</v>
      </c>
      <c r="B13" s="116">
        <f>+工序盘点数据!C11</f>
        <v>1861520</v>
      </c>
      <c r="C13" s="116">
        <f>+工序盘点数据!E11</f>
        <v>1987</v>
      </c>
      <c r="D13" s="116">
        <f>SUM(E13:AB13)</f>
        <v>846993</v>
      </c>
      <c r="E13" s="116">
        <f>+成测数据!BK11</f>
        <v>39000</v>
      </c>
      <c r="F13" s="116">
        <f>+成测数据!BL11</f>
        <v>0</v>
      </c>
      <c r="G13" s="116">
        <f>+成测数据!BM11</f>
        <v>40300</v>
      </c>
      <c r="H13" s="116">
        <f>+成测数据!BN11</f>
        <v>42931</v>
      </c>
      <c r="I13" s="116">
        <f>+成测数据!BO11</f>
        <v>0</v>
      </c>
      <c r="J13" s="116">
        <f>+成测数据!BP11</f>
        <v>0</v>
      </c>
      <c r="K13" s="116">
        <f>+成测数据!BQ11</f>
        <v>41950</v>
      </c>
      <c r="L13" s="116">
        <f>+成测数据!BR11</f>
        <v>41267</v>
      </c>
      <c r="M13" s="116">
        <f>+成测数据!BS11</f>
        <v>41281</v>
      </c>
      <c r="N13" s="116">
        <f>+成测数据!BT11</f>
        <v>43225</v>
      </c>
      <c r="O13" s="116">
        <f>+成测数据!BU11</f>
        <v>42068</v>
      </c>
      <c r="P13" s="116">
        <f>+成测数据!BV11</f>
        <v>43963</v>
      </c>
      <c r="Q13" s="116">
        <f>+成测数据!BW11</f>
        <v>44269</v>
      </c>
      <c r="R13" s="116">
        <f>+成测数据!BX11</f>
        <v>44337</v>
      </c>
      <c r="S13" s="116">
        <f>+成测数据!BY11</f>
        <v>47080</v>
      </c>
      <c r="T13" s="116">
        <f>+成测数据!BZ11</f>
        <v>40532</v>
      </c>
      <c r="U13" s="116">
        <f>+成测数据!CA11</f>
        <v>36621</v>
      </c>
      <c r="V13" s="116">
        <f>+成测数据!CB11</f>
        <v>46850</v>
      </c>
      <c r="W13" s="116">
        <f>+成测数据!CC11</f>
        <v>43251</v>
      </c>
      <c r="X13" s="116">
        <f>+成测数据!CD11</f>
        <v>39770</v>
      </c>
      <c r="Y13" s="116">
        <f>+成测数据!CE11</f>
        <v>41400</v>
      </c>
      <c r="Z13" s="116">
        <f>+成测数据!CF11</f>
        <v>35798</v>
      </c>
      <c r="AA13" s="116">
        <f>+成测数据!CG11</f>
        <v>37178</v>
      </c>
      <c r="AB13" s="116">
        <f>+成测数据!CH11</f>
        <v>13922</v>
      </c>
      <c r="AC13" s="116">
        <f>+成测数据!EH11</f>
        <v>815000</v>
      </c>
      <c r="AD13" s="118">
        <f t="shared" si="5"/>
        <v>697859</v>
      </c>
      <c r="AE13" s="120">
        <f>+成测数据!CJ11</f>
        <v>29890</v>
      </c>
      <c r="AF13" s="120">
        <f>+成测数据!CK11</f>
        <v>0</v>
      </c>
      <c r="AG13" s="120">
        <f>+成测数据!CL11</f>
        <v>0</v>
      </c>
      <c r="AH13" s="120">
        <f>+成测数据!CM11</f>
        <v>35118</v>
      </c>
      <c r="AI13" s="120">
        <f>+成测数据!CN11</f>
        <v>0</v>
      </c>
      <c r="AJ13" s="120">
        <f>+成测数据!CO11</f>
        <v>0</v>
      </c>
      <c r="AK13" s="120">
        <f>+成测数据!CP11</f>
        <v>37726</v>
      </c>
      <c r="AL13" s="120">
        <f>+成测数据!CQ11</f>
        <v>38651</v>
      </c>
      <c r="AM13" s="120">
        <f>+成测数据!CR11</f>
        <v>36405</v>
      </c>
      <c r="AN13" s="120">
        <f>+成测数据!CS11</f>
        <v>40862</v>
      </c>
      <c r="AO13" s="120">
        <f>+成测数据!CT11</f>
        <v>43347</v>
      </c>
      <c r="AP13" s="120">
        <f>+成测数据!CU11</f>
        <v>42479</v>
      </c>
      <c r="AQ13" s="120">
        <f>+成测数据!CV11</f>
        <v>36517</v>
      </c>
      <c r="AR13" s="120">
        <f>+成测数据!CW11</f>
        <v>34046</v>
      </c>
      <c r="AS13" s="120">
        <f>+成测数据!CX11</f>
        <v>38112</v>
      </c>
      <c r="AT13" s="120">
        <f>+成测数据!CY11</f>
        <v>41742</v>
      </c>
      <c r="AU13" s="120">
        <f>+成测数据!CZ11</f>
        <v>34246</v>
      </c>
      <c r="AV13" s="120">
        <f>+成测数据!DA11</f>
        <v>36771</v>
      </c>
      <c r="AW13" s="120">
        <f>+成测数据!DB11</f>
        <v>36744</v>
      </c>
      <c r="AX13" s="120">
        <f>+成测数据!DC11</f>
        <v>39231</v>
      </c>
      <c r="AY13" s="120">
        <f>+成测数据!DD11</f>
        <v>29482</v>
      </c>
      <c r="AZ13" s="120">
        <f>+成测数据!DE11</f>
        <v>31820</v>
      </c>
      <c r="BA13" s="120">
        <f>+成测数据!DF11</f>
        <v>26105</v>
      </c>
      <c r="BB13" s="120">
        <f>+成测数据!DG11</f>
        <v>8565</v>
      </c>
      <c r="BC13" s="116">
        <f>+工序盘点数据!R11</f>
        <v>8067835</v>
      </c>
      <c r="BD13" s="127">
        <f>+成测数据!DH11</f>
        <v>0.25804571484810301</v>
      </c>
      <c r="BE13" s="127">
        <f>+成测数据!DI11</f>
        <v>0.25834193631174002</v>
      </c>
      <c r="BF13" s="127">
        <f>+成测数据!DJ11</f>
        <v>0</v>
      </c>
      <c r="BG13" s="127">
        <f>+成测数据!DK11</f>
        <v>0</v>
      </c>
      <c r="BH13" s="127">
        <f>+成测数据!DL11</f>
        <v>0.25775458309129301</v>
      </c>
      <c r="BI13" s="127">
        <f>+成测数据!DM11</f>
        <v>0</v>
      </c>
      <c r="BJ13" s="127">
        <f>+成测数据!DN11</f>
        <v>0</v>
      </c>
      <c r="BK13" s="127">
        <f>+成测数据!DO11</f>
        <v>0.25913411596776698</v>
      </c>
      <c r="BL13" s="127">
        <f>+成测数据!DP11</f>
        <v>0.25782108162790102</v>
      </c>
      <c r="BM13" s="127">
        <f>+成测数据!DQ11</f>
        <v>0.25724379873643699</v>
      </c>
      <c r="BN13" s="127">
        <f>+成测数据!DR11</f>
        <v>0.25741223465936902</v>
      </c>
      <c r="BO13" s="127">
        <f>+成测数据!DS11</f>
        <v>0.25733963711130298</v>
      </c>
      <c r="BP13" s="127">
        <f>+成测数据!DT11</f>
        <v>0.25746420895030497</v>
      </c>
      <c r="BQ13" s="127">
        <f>+成测数据!DU11</f>
        <v>0.25733534934414098</v>
      </c>
      <c r="BR13" s="127">
        <f>+成测数据!DV11</f>
        <v>0.25760059619624698</v>
      </c>
      <c r="BS13" s="127">
        <f>+成测数据!DW11</f>
        <v>0.25725148006202803</v>
      </c>
      <c r="BT13" s="127">
        <f>+成测数据!DX11</f>
        <v>0.25735203587037297</v>
      </c>
      <c r="BU13" s="127">
        <f>+成测数据!DY11</f>
        <v>0.25843486587158498</v>
      </c>
      <c r="BV13" s="127">
        <f>+成测数据!DZ11</f>
        <v>0.25911387196431901</v>
      </c>
      <c r="BW13" s="127">
        <f>+成测数据!EA11</f>
        <v>0.25899187320378803</v>
      </c>
      <c r="BX13" s="127">
        <f>+成测数据!EB11</f>
        <v>0.25849575871122299</v>
      </c>
      <c r="BY13" s="127">
        <f>+成测数据!EC11</f>
        <v>0.25939147124174</v>
      </c>
      <c r="BZ13" s="127">
        <f>+成测数据!ED11</f>
        <v>0.25843365285983699</v>
      </c>
      <c r="CA13" s="127">
        <f>+成测数据!EE11</f>
        <v>0.25866841386707501</v>
      </c>
      <c r="CB13" s="127">
        <f>+成测数据!EF11</f>
        <v>0.25879270589608899</v>
      </c>
      <c r="CC13" s="131">
        <f>+成测数据!AX11</f>
        <v>1641600</v>
      </c>
      <c r="CD13" s="131">
        <f>+成测数据!AY11</f>
        <v>950400</v>
      </c>
      <c r="CE13" s="131">
        <f>+成测数据!AZ11</f>
        <v>0</v>
      </c>
      <c r="CF13" s="131">
        <f>+成测数据!BA11</f>
        <v>648000</v>
      </c>
      <c r="CG13" s="131">
        <f>+成测数据!BB11</f>
        <v>0</v>
      </c>
      <c r="CH13" s="131">
        <f>+成测数据!BC11</f>
        <v>0</v>
      </c>
      <c r="CI13" s="131">
        <f>+成测数据!BD11</f>
        <v>43200</v>
      </c>
      <c r="CJ13" s="131">
        <f>+成测数据!BE11</f>
        <v>0</v>
      </c>
      <c r="CK13" s="131">
        <f>+成测数据!BF11</f>
        <v>0</v>
      </c>
      <c r="CL13" s="131">
        <f>+成测数据!BG11</f>
        <v>0</v>
      </c>
      <c r="CM13" s="131">
        <f>+工序盘点数据!BH11</f>
        <v>20206</v>
      </c>
      <c r="CN13" s="137">
        <f t="shared" si="9"/>
        <v>1641600</v>
      </c>
      <c r="CO13" s="139"/>
    </row>
    <row r="14" spans="1:16294" ht="18" hidden="1">
      <c r="A14" s="116" t="s">
        <v>266</v>
      </c>
      <c r="B14" s="116">
        <f>+工序盘点数据!C12</f>
        <v>0</v>
      </c>
      <c r="C14" s="116">
        <f>+工序盘点数据!E12</f>
        <v>2090</v>
      </c>
      <c r="D14" s="116">
        <f>SUM(E14:AB14)</f>
        <v>862301</v>
      </c>
      <c r="E14" s="116">
        <f>+成测数据!BK12</f>
        <v>41193</v>
      </c>
      <c r="F14" s="116">
        <f>+成测数据!BL12</f>
        <v>0</v>
      </c>
      <c r="G14" s="116">
        <f>+成测数据!BM12</f>
        <v>40677</v>
      </c>
      <c r="H14" s="116">
        <f>+成测数据!BN12</f>
        <v>38730</v>
      </c>
      <c r="I14" s="116">
        <f>+成测数据!BO12</f>
        <v>0</v>
      </c>
      <c r="J14" s="116">
        <f>+成测数据!BP12</f>
        <v>0</v>
      </c>
      <c r="K14" s="116">
        <f>+成测数据!BQ12</f>
        <v>44475</v>
      </c>
      <c r="L14" s="116">
        <f>+成测数据!BR12</f>
        <v>44676</v>
      </c>
      <c r="M14" s="116">
        <f>+成测数据!BS12</f>
        <v>42088</v>
      </c>
      <c r="N14" s="116">
        <f>+成测数据!BT12</f>
        <v>48229</v>
      </c>
      <c r="O14" s="116">
        <f>+成测数据!BU12</f>
        <v>47233</v>
      </c>
      <c r="P14" s="116">
        <f>+成测数据!BV12</f>
        <v>44697</v>
      </c>
      <c r="Q14" s="116">
        <f>+成测数据!BW12</f>
        <v>44003</v>
      </c>
      <c r="R14" s="116">
        <f>+成测数据!BX12</f>
        <v>36597</v>
      </c>
      <c r="S14" s="116">
        <f>+成测数据!BY12</f>
        <v>41917</v>
      </c>
      <c r="T14" s="116">
        <f>+成测数据!BZ12</f>
        <v>38022</v>
      </c>
      <c r="U14" s="116">
        <f>+成测数据!CA12</f>
        <v>44001</v>
      </c>
      <c r="V14" s="116">
        <f>+成测数据!CB12</f>
        <v>43980</v>
      </c>
      <c r="W14" s="116">
        <f>+成测数据!CC12</f>
        <v>45315</v>
      </c>
      <c r="X14" s="116">
        <f>+成测数据!CD12</f>
        <v>43344</v>
      </c>
      <c r="Y14" s="116">
        <f>+成测数据!CE12</f>
        <v>44675</v>
      </c>
      <c r="Z14" s="116">
        <f>+成测数据!CF12</f>
        <v>44769</v>
      </c>
      <c r="AA14" s="116">
        <f>+成测数据!CG12</f>
        <v>43680</v>
      </c>
      <c r="AB14" s="116">
        <f>+成测数据!CH12</f>
        <v>0</v>
      </c>
      <c r="AC14" s="116">
        <f>+成测数据!EH12</f>
        <v>815000</v>
      </c>
      <c r="AD14" s="118">
        <f t="shared" si="5"/>
        <v>668672</v>
      </c>
      <c r="AE14" s="120">
        <f>+成测数据!CJ12</f>
        <v>30034</v>
      </c>
      <c r="AF14" s="120">
        <f>+成测数据!CK12</f>
        <v>0</v>
      </c>
      <c r="AG14" s="120">
        <f>+成测数据!CL12</f>
        <v>26391</v>
      </c>
      <c r="AH14" s="120">
        <f>+成测数据!CM12</f>
        <v>31872</v>
      </c>
      <c r="AI14" s="120">
        <f>+成测数据!CN12</f>
        <v>0</v>
      </c>
      <c r="AJ14" s="120">
        <f>+成测数据!CO12</f>
        <v>0</v>
      </c>
      <c r="AK14" s="120">
        <f>+成测数据!CP12</f>
        <v>33246</v>
      </c>
      <c r="AL14" s="120">
        <f>+成测数据!CQ12</f>
        <v>37254</v>
      </c>
      <c r="AM14" s="120">
        <f>+成测数据!CR12</f>
        <v>37390</v>
      </c>
      <c r="AN14" s="120">
        <f>+成测数据!CS12</f>
        <v>36666</v>
      </c>
      <c r="AO14" s="120">
        <f>+成测数据!CT12</f>
        <v>40408</v>
      </c>
      <c r="AP14" s="120">
        <f>+成测数据!CU12</f>
        <v>35827</v>
      </c>
      <c r="AQ14" s="120">
        <f>+成测数据!CV12</f>
        <v>31261</v>
      </c>
      <c r="AR14" s="120">
        <f>+成测数据!CW12</f>
        <v>28203</v>
      </c>
      <c r="AS14" s="120">
        <f>+成测数据!CX12</f>
        <v>33674</v>
      </c>
      <c r="AT14" s="120">
        <f>+成测数据!CY12</f>
        <v>29971</v>
      </c>
      <c r="AU14" s="120">
        <f>+成测数据!CZ12</f>
        <v>36880</v>
      </c>
      <c r="AV14" s="120">
        <f>+成测数据!DA12</f>
        <v>26702</v>
      </c>
      <c r="AW14" s="120">
        <f>+成测数据!DB12</f>
        <v>34670</v>
      </c>
      <c r="AX14" s="120">
        <f>+成测数据!DC12</f>
        <v>34751</v>
      </c>
      <c r="AY14" s="120">
        <f>+成测数据!DD12</f>
        <v>35039</v>
      </c>
      <c r="AZ14" s="120">
        <f>+成测数据!DE12</f>
        <v>33636</v>
      </c>
      <c r="BA14" s="120">
        <f>+成测数据!DF12</f>
        <v>34797</v>
      </c>
      <c r="BB14" s="120">
        <f>+成测数据!DG12</f>
        <v>0</v>
      </c>
      <c r="BC14" s="116">
        <f>+工序盘点数据!R12</f>
        <v>7192546</v>
      </c>
      <c r="BD14" s="127">
        <f>+成测数据!DH12</f>
        <v>0.258052786805058</v>
      </c>
      <c r="BE14" s="127">
        <f>+成测数据!DI12</f>
        <v>0.257998958032578</v>
      </c>
      <c r="BF14" s="127">
        <f>+成测数据!DJ12</f>
        <v>0</v>
      </c>
      <c r="BG14" s="127">
        <f>+成测数据!DK12</f>
        <v>0.25780944488651503</v>
      </c>
      <c r="BH14" s="127">
        <f>+成测数据!DL12</f>
        <v>0.25789066888645201</v>
      </c>
      <c r="BI14" s="127">
        <f>+成测数据!DM12</f>
        <v>0</v>
      </c>
      <c r="BJ14" s="127">
        <f>+成测数据!DN12</f>
        <v>0</v>
      </c>
      <c r="BK14" s="127">
        <f>+成测数据!DO12</f>
        <v>0.25881326755098299</v>
      </c>
      <c r="BL14" s="127">
        <f>+成测数据!DP12</f>
        <v>0.257687114860149</v>
      </c>
      <c r="BM14" s="127">
        <f>+成测数据!DQ12</f>
        <v>0.25741169109387602</v>
      </c>
      <c r="BN14" s="127">
        <f>+成测数据!DR12</f>
        <v>0.257279514119022</v>
      </c>
      <c r="BO14" s="127">
        <f>+成测数据!DS12</f>
        <v>0.25728613613388901</v>
      </c>
      <c r="BP14" s="127">
        <f>+成测数据!DT12</f>
        <v>0.25776928729728898</v>
      </c>
      <c r="BQ14" s="127">
        <f>+成测数据!DU12</f>
        <v>0.25734913211778299</v>
      </c>
      <c r="BR14" s="127">
        <f>+成测数据!DV12</f>
        <v>0.25726190297809198</v>
      </c>
      <c r="BS14" s="127">
        <f>+成测数据!DW12</f>
        <v>0.25722251350822001</v>
      </c>
      <c r="BT14" s="127">
        <f>+成测数据!DX12</f>
        <v>0.25743970354676199</v>
      </c>
      <c r="BU14" s="127">
        <f>+成测数据!DY12</f>
        <v>0.25908408478850398</v>
      </c>
      <c r="BV14" s="127">
        <f>+成测数据!DZ12</f>
        <v>0.25882112458923401</v>
      </c>
      <c r="BW14" s="127">
        <f>+成测数据!EA12</f>
        <v>0.25895893107690199</v>
      </c>
      <c r="BX14" s="127">
        <f>+成测数据!EB12</f>
        <v>0.25844055477540201</v>
      </c>
      <c r="BY14" s="127">
        <f>+成测数据!EC12</f>
        <v>0.25893168737692301</v>
      </c>
      <c r="BZ14" s="127">
        <f>+成测数据!ED12</f>
        <v>0.25898260661431799</v>
      </c>
      <c r="CA14" s="127">
        <f>+成测数据!EE12</f>
        <v>0.258631207162341</v>
      </c>
      <c r="CB14" s="127">
        <f>+成测数据!EF12</f>
        <v>0</v>
      </c>
      <c r="CC14" s="131">
        <f>+成测数据!AX12</f>
        <v>0</v>
      </c>
      <c r="CD14" s="131">
        <f>+成测数据!AY12</f>
        <v>0</v>
      </c>
      <c r="CE14" s="131">
        <f>+成测数据!AZ12</f>
        <v>0</v>
      </c>
      <c r="CF14" s="131">
        <f>+成测数据!BA12</f>
        <v>0</v>
      </c>
      <c r="CG14" s="131">
        <f>+成测数据!BB12</f>
        <v>0</v>
      </c>
      <c r="CH14" s="131">
        <f>+成测数据!BC12</f>
        <v>0</v>
      </c>
      <c r="CI14" s="131">
        <f>+成测数据!BD12</f>
        <v>0</v>
      </c>
      <c r="CJ14" s="131">
        <f>+成测数据!BE12</f>
        <v>0</v>
      </c>
      <c r="CK14" s="131">
        <f>+成测数据!BF12</f>
        <v>0</v>
      </c>
      <c r="CL14" s="131">
        <f>+成测数据!BG12</f>
        <v>0</v>
      </c>
      <c r="CM14" s="131">
        <f>+工序盘点数据!BH12</f>
        <v>17743</v>
      </c>
      <c r="CN14" s="137">
        <f t="shared" si="9"/>
        <v>0</v>
      </c>
      <c r="CO14" s="139"/>
    </row>
    <row r="15" spans="1:16294" ht="18.45">
      <c r="A15" s="116" t="s">
        <v>268</v>
      </c>
      <c r="B15" s="117">
        <f>+B16+B17</f>
        <v>1623120</v>
      </c>
      <c r="C15" s="117">
        <f>+C16+C17</f>
        <v>3993</v>
      </c>
      <c r="D15" s="117">
        <f>+D16+D17</f>
        <v>1633548</v>
      </c>
      <c r="E15" s="117">
        <f>+E16+E17</f>
        <v>72038</v>
      </c>
      <c r="F15" s="117">
        <f>+F16+F17</f>
        <v>0</v>
      </c>
      <c r="G15" s="117">
        <f t="shared" ref="G15:AC15" si="14">+G16+G17</f>
        <v>73225</v>
      </c>
      <c r="H15" s="117">
        <f t="shared" si="14"/>
        <v>83972</v>
      </c>
      <c r="I15" s="117">
        <f t="shared" si="14"/>
        <v>0</v>
      </c>
      <c r="J15" s="117">
        <f t="shared" si="14"/>
        <v>0</v>
      </c>
      <c r="K15" s="117">
        <f t="shared" si="14"/>
        <v>81530</v>
      </c>
      <c r="L15" s="117">
        <f t="shared" si="14"/>
        <v>62546</v>
      </c>
      <c r="M15" s="117">
        <f t="shared" si="14"/>
        <v>85853</v>
      </c>
      <c r="N15" s="117">
        <f t="shared" si="14"/>
        <v>88904</v>
      </c>
      <c r="O15" s="117">
        <f t="shared" si="14"/>
        <v>79603</v>
      </c>
      <c r="P15" s="117">
        <f t="shared" si="14"/>
        <v>82349</v>
      </c>
      <c r="Q15" s="117">
        <f t="shared" si="14"/>
        <v>80750</v>
      </c>
      <c r="R15" s="117">
        <f t="shared" si="14"/>
        <v>83413</v>
      </c>
      <c r="S15" s="117">
        <f t="shared" si="14"/>
        <v>87368</v>
      </c>
      <c r="T15" s="117">
        <f t="shared" si="14"/>
        <v>72385</v>
      </c>
      <c r="U15" s="117">
        <f t="shared" si="14"/>
        <v>56645</v>
      </c>
      <c r="V15" s="117">
        <f t="shared" si="14"/>
        <v>93642</v>
      </c>
      <c r="W15" s="117">
        <f t="shared" si="14"/>
        <v>86384</v>
      </c>
      <c r="X15" s="117">
        <f t="shared" si="14"/>
        <v>88717</v>
      </c>
      <c r="Y15" s="117">
        <f t="shared" si="14"/>
        <v>80154</v>
      </c>
      <c r="Z15" s="117">
        <f t="shared" si="14"/>
        <v>76435</v>
      </c>
      <c r="AA15" s="117">
        <f t="shared" si="14"/>
        <v>82875</v>
      </c>
      <c r="AB15" s="117">
        <f t="shared" si="14"/>
        <v>34760</v>
      </c>
      <c r="AC15" s="117">
        <f t="shared" si="14"/>
        <v>1700000</v>
      </c>
      <c r="AD15" s="118">
        <f t="shared" si="5"/>
        <v>1479320</v>
      </c>
      <c r="AE15" s="119">
        <f>+AE16+AE17</f>
        <v>61809</v>
      </c>
      <c r="AF15" s="119">
        <f t="shared" ref="AF15:BB15" si="15">+AF16+AF17</f>
        <v>0</v>
      </c>
      <c r="AG15" s="119">
        <f t="shared" si="15"/>
        <v>79267</v>
      </c>
      <c r="AH15" s="119">
        <f t="shared" si="15"/>
        <v>0</v>
      </c>
      <c r="AI15" s="119">
        <f t="shared" si="15"/>
        <v>0</v>
      </c>
      <c r="AJ15" s="119">
        <f t="shared" si="15"/>
        <v>75967</v>
      </c>
      <c r="AK15" s="119">
        <f t="shared" si="15"/>
        <v>54323</v>
      </c>
      <c r="AL15" s="119">
        <f t="shared" si="15"/>
        <v>79143</v>
      </c>
      <c r="AM15" s="119">
        <f t="shared" si="15"/>
        <v>84040</v>
      </c>
      <c r="AN15" s="119">
        <f t="shared" si="15"/>
        <v>79617</v>
      </c>
      <c r="AO15" s="119">
        <f t="shared" si="15"/>
        <v>86267</v>
      </c>
      <c r="AP15" s="119">
        <f t="shared" si="15"/>
        <v>73578</v>
      </c>
      <c r="AQ15" s="119">
        <f t="shared" si="15"/>
        <v>74544</v>
      </c>
      <c r="AR15" s="119">
        <f t="shared" si="15"/>
        <v>84360</v>
      </c>
      <c r="AS15" s="119">
        <f t="shared" si="15"/>
        <v>68191</v>
      </c>
      <c r="AT15" s="119">
        <f t="shared" si="15"/>
        <v>69089</v>
      </c>
      <c r="AU15" s="119">
        <f t="shared" si="15"/>
        <v>52483</v>
      </c>
      <c r="AV15" s="119">
        <f t="shared" si="15"/>
        <v>79255</v>
      </c>
      <c r="AW15" s="119">
        <f t="shared" si="15"/>
        <v>84804</v>
      </c>
      <c r="AX15" s="119">
        <f t="shared" si="15"/>
        <v>84257</v>
      </c>
      <c r="AY15" s="119">
        <f t="shared" si="15"/>
        <v>59995</v>
      </c>
      <c r="AZ15" s="119">
        <f t="shared" si="15"/>
        <v>63374</v>
      </c>
      <c r="BA15" s="119">
        <f t="shared" si="15"/>
        <v>60358</v>
      </c>
      <c r="BB15" s="119">
        <f t="shared" si="15"/>
        <v>24599</v>
      </c>
      <c r="BC15" s="117">
        <f>IFERROR(LOOKUP(1,0/BC16:BC17,BC16:BC17),0)</f>
        <v>7158604</v>
      </c>
      <c r="BD15" s="126">
        <f>+IF(AD15=0,0,(BD16*AD16+BD17*AD17)/AD15)</f>
        <v>0.258312254284989</v>
      </c>
      <c r="BE15" s="126">
        <f>+IF(AE15=0,0,(BE16*AE16+BE17*AE17)/AE15)</f>
        <v>0.258094881308506</v>
      </c>
      <c r="BF15" s="126">
        <f t="shared" ref="BF15:CB15" si="16">+IF(AF15=0,0,(BF16*AF16+BF17*AF17)/AF15)</f>
        <v>0</v>
      </c>
      <c r="BG15" s="126">
        <f t="shared" si="16"/>
        <v>0.258113873957388</v>
      </c>
      <c r="BH15" s="126">
        <f t="shared" si="16"/>
        <v>0</v>
      </c>
      <c r="BI15" s="126">
        <f t="shared" si="16"/>
        <v>0</v>
      </c>
      <c r="BJ15" s="126">
        <f t="shared" si="16"/>
        <v>0.258784932233733</v>
      </c>
      <c r="BK15" s="126">
        <f t="shared" si="16"/>
        <v>0.25770424952598397</v>
      </c>
      <c r="BL15" s="126">
        <f t="shared" si="16"/>
        <v>0.257564599379147</v>
      </c>
      <c r="BM15" s="126">
        <f t="shared" si="16"/>
        <v>0.25751567296525502</v>
      </c>
      <c r="BN15" s="126">
        <f t="shared" si="16"/>
        <v>0.257564000574316</v>
      </c>
      <c r="BO15" s="126">
        <f t="shared" si="16"/>
        <v>0.25773892261235398</v>
      </c>
      <c r="BP15" s="126">
        <f t="shared" si="16"/>
        <v>0.257526481434668</v>
      </c>
      <c r="BQ15" s="126">
        <f t="shared" si="16"/>
        <v>0.25767474100877302</v>
      </c>
      <c r="BR15" s="126">
        <f t="shared" si="16"/>
        <v>0.25745752236821801</v>
      </c>
      <c r="BS15" s="126">
        <f t="shared" si="16"/>
        <v>0.259071761582639</v>
      </c>
      <c r="BT15" s="126">
        <f t="shared" si="16"/>
        <v>0.258601066283976</v>
      </c>
      <c r="BU15" s="126">
        <f t="shared" si="16"/>
        <v>0.258753312653621</v>
      </c>
      <c r="BV15" s="126">
        <f t="shared" si="16"/>
        <v>0.25936527007333599</v>
      </c>
      <c r="BW15" s="126">
        <f t="shared" si="16"/>
        <v>0.258792879262771</v>
      </c>
      <c r="BX15" s="126">
        <f t="shared" si="16"/>
        <v>0.25890363522079701</v>
      </c>
      <c r="BY15" s="126">
        <f t="shared" si="16"/>
        <v>0.25946091035796898</v>
      </c>
      <c r="BZ15" s="126">
        <f t="shared" si="16"/>
        <v>0.259115592451163</v>
      </c>
      <c r="CA15" s="126">
        <f t="shared" si="16"/>
        <v>0.25889529260412802</v>
      </c>
      <c r="CB15" s="126">
        <f t="shared" si="16"/>
        <v>0.25891886995406299</v>
      </c>
      <c r="CC15" s="117">
        <f>+CC16+CC17</f>
        <v>1771800</v>
      </c>
      <c r="CD15" s="117">
        <f t="shared" ref="CD15:CK15" si="17">+CD16+CD17</f>
        <v>1685400</v>
      </c>
      <c r="CE15" s="117">
        <f t="shared" si="17"/>
        <v>0</v>
      </c>
      <c r="CF15" s="117">
        <f t="shared" si="17"/>
        <v>0</v>
      </c>
      <c r="CG15" s="117">
        <f t="shared" si="17"/>
        <v>0</v>
      </c>
      <c r="CH15" s="117">
        <f t="shared" si="17"/>
        <v>0</v>
      </c>
      <c r="CI15" s="117">
        <f t="shared" si="17"/>
        <v>86400</v>
      </c>
      <c r="CJ15" s="117">
        <f t="shared" si="17"/>
        <v>0</v>
      </c>
      <c r="CK15" s="117">
        <f t="shared" si="17"/>
        <v>0</v>
      </c>
      <c r="CL15" s="117">
        <f>+IF(CC15=0,0,(CL16*CC16+CL17*CC17)/CC15)</f>
        <v>0</v>
      </c>
      <c r="CM15" s="117">
        <f>SUM(CM16:CM17)</f>
        <v>36232</v>
      </c>
      <c r="CN15" s="137">
        <f t="shared" si="9"/>
        <v>1771800</v>
      </c>
      <c r="CO15" s="139"/>
    </row>
    <row r="16" spans="1:16294" ht="18" hidden="1">
      <c r="A16" s="116" t="s">
        <v>265</v>
      </c>
      <c r="B16" s="116">
        <f>+工序盘点数据!C13</f>
        <v>1623120</v>
      </c>
      <c r="C16" s="116">
        <f>+工序盘点数据!E13</f>
        <v>2011</v>
      </c>
      <c r="D16" s="116">
        <f>SUM(E16:AB16)</f>
        <v>838435</v>
      </c>
      <c r="E16" s="116">
        <f>+成测数据!BK13</f>
        <v>31220</v>
      </c>
      <c r="F16" s="116">
        <f>+成测数据!BL13</f>
        <v>0</v>
      </c>
      <c r="G16" s="116">
        <f>+成测数据!BM13</f>
        <v>37280</v>
      </c>
      <c r="H16" s="116">
        <f>+成测数据!BN13</f>
        <v>39292</v>
      </c>
      <c r="I16" s="116">
        <f>+成测数据!BO13</f>
        <v>0</v>
      </c>
      <c r="J16" s="116">
        <f>+成测数据!BP13</f>
        <v>0</v>
      </c>
      <c r="K16" s="116">
        <f>+成测数据!BQ13</f>
        <v>35325</v>
      </c>
      <c r="L16" s="116">
        <f>+成测数据!BR13</f>
        <v>42353</v>
      </c>
      <c r="M16" s="116">
        <f>+成测数据!BS13</f>
        <v>41478</v>
      </c>
      <c r="N16" s="116">
        <f>+成测数据!BT13</f>
        <v>43394</v>
      </c>
      <c r="O16" s="116">
        <f>+成测数据!BU13</f>
        <v>42205</v>
      </c>
      <c r="P16" s="116">
        <f>+成测数据!BV13</f>
        <v>42197</v>
      </c>
      <c r="Q16" s="116">
        <f>+成测数据!BW13</f>
        <v>37720</v>
      </c>
      <c r="R16" s="116">
        <f>+成测数据!BX13</f>
        <v>43625</v>
      </c>
      <c r="S16" s="116">
        <f>+成测数据!BY13</f>
        <v>42001</v>
      </c>
      <c r="T16" s="116">
        <f>+成测数据!BZ13</f>
        <v>36688</v>
      </c>
      <c r="U16" s="116">
        <f>+成测数据!CA13</f>
        <v>40396</v>
      </c>
      <c r="V16" s="116">
        <f>+成测数据!CB13</f>
        <v>47000</v>
      </c>
      <c r="W16" s="116">
        <f>+成测数据!CC13</f>
        <v>42298</v>
      </c>
      <c r="X16" s="116">
        <f>+成测数据!CD13</f>
        <v>42225</v>
      </c>
      <c r="Y16" s="116">
        <f>+成测数据!CE13</f>
        <v>42706</v>
      </c>
      <c r="Z16" s="116">
        <f>+成测数据!CF13</f>
        <v>35375</v>
      </c>
      <c r="AA16" s="116">
        <f>+成测数据!CG13</f>
        <v>38897</v>
      </c>
      <c r="AB16" s="116">
        <f>+成测数据!CH13</f>
        <v>34760</v>
      </c>
      <c r="AC16" s="116">
        <f>+成测数据!EH13</f>
        <v>850000</v>
      </c>
      <c r="AD16" s="118">
        <f t="shared" si="5"/>
        <v>776335</v>
      </c>
      <c r="AE16" s="120">
        <f>+成测数据!CJ13</f>
        <v>30422</v>
      </c>
      <c r="AF16" s="120">
        <f>+成测数据!CK13</f>
        <v>0</v>
      </c>
      <c r="AG16" s="120">
        <f>+成测数据!CL13</f>
        <v>39338</v>
      </c>
      <c r="AH16" s="120">
        <f>+成测数据!CM13</f>
        <v>0</v>
      </c>
      <c r="AI16" s="120">
        <f>+成测数据!CN13</f>
        <v>0</v>
      </c>
      <c r="AJ16" s="120">
        <f>+成测数据!CO13</f>
        <v>38323</v>
      </c>
      <c r="AK16" s="120">
        <f>+成测数据!CP13</f>
        <v>37940</v>
      </c>
      <c r="AL16" s="120">
        <f>+成测数据!CQ13</f>
        <v>39112</v>
      </c>
      <c r="AM16" s="120">
        <f>+成测数据!CR13</f>
        <v>42080</v>
      </c>
      <c r="AN16" s="120">
        <f>+成测数据!CS13</f>
        <v>44329</v>
      </c>
      <c r="AO16" s="120">
        <f>+成测数据!CT13</f>
        <v>44242</v>
      </c>
      <c r="AP16" s="120">
        <f>+成测数据!CU13</f>
        <v>37416</v>
      </c>
      <c r="AQ16" s="120">
        <f>+成测数据!CV13</f>
        <v>40612</v>
      </c>
      <c r="AR16" s="120">
        <f>+成测数据!CW13</f>
        <v>42787</v>
      </c>
      <c r="AS16" s="120">
        <f>+成测数据!CX13</f>
        <v>35011</v>
      </c>
      <c r="AT16" s="120">
        <f>+成测数据!CY13</f>
        <v>29735</v>
      </c>
      <c r="AU16" s="120">
        <f>+成测数据!CZ13</f>
        <v>35641</v>
      </c>
      <c r="AV16" s="120">
        <f>+成测数据!DA13</f>
        <v>38495</v>
      </c>
      <c r="AW16" s="120">
        <f>+成测数据!DB13</f>
        <v>41415</v>
      </c>
      <c r="AX16" s="120">
        <f>+成测数据!DC13</f>
        <v>42076</v>
      </c>
      <c r="AY16" s="120">
        <f>+成测数据!DD13</f>
        <v>26850</v>
      </c>
      <c r="AZ16" s="120">
        <f>+成测数据!DE13</f>
        <v>29264</v>
      </c>
      <c r="BA16" s="120">
        <f>+成测数据!DF13</f>
        <v>36648</v>
      </c>
      <c r="BB16" s="120">
        <f>+成测数据!DG13</f>
        <v>24599</v>
      </c>
      <c r="BC16" s="116">
        <f>+工序盘点数据!R13</f>
        <v>7965499</v>
      </c>
      <c r="BD16" s="127">
        <f>+成测数据!DH13</f>
        <v>0.25830508511533001</v>
      </c>
      <c r="BE16" s="127">
        <f>+成测数据!DI13</f>
        <v>0.258134115809109</v>
      </c>
      <c r="BF16" s="127">
        <f>+成测数据!DJ13</f>
        <v>0</v>
      </c>
      <c r="BG16" s="127">
        <f>+成测数据!DK13</f>
        <v>0.25810445300642099</v>
      </c>
      <c r="BH16" s="127">
        <f>+成测数据!DL13</f>
        <v>0</v>
      </c>
      <c r="BI16" s="127">
        <f>+成测数据!DM13</f>
        <v>0</v>
      </c>
      <c r="BJ16" s="127">
        <f>+成测数据!DN13</f>
        <v>0.25872256830101997</v>
      </c>
      <c r="BK16" s="127">
        <f>+成测数据!DO13</f>
        <v>0.257863644596732</v>
      </c>
      <c r="BL16" s="127">
        <f>+成测数据!DP13</f>
        <v>0.25750428611842502</v>
      </c>
      <c r="BM16" s="127">
        <f>+成测数据!DQ13</f>
        <v>0.257424953326997</v>
      </c>
      <c r="BN16" s="127">
        <f>+成测数据!DR13</f>
        <v>0.25766276187146098</v>
      </c>
      <c r="BO16" s="127">
        <f>+成测数据!DS13</f>
        <v>0.25776874870032901</v>
      </c>
      <c r="BP16" s="127">
        <f>+成测数据!DT13</f>
        <v>0.25769028971563002</v>
      </c>
      <c r="BQ16" s="127">
        <f>+成测数据!DU13</f>
        <v>0.257762704200729</v>
      </c>
      <c r="BR16" s="127">
        <f>+成测数据!DV13</f>
        <v>0.25751422394652601</v>
      </c>
      <c r="BS16" s="127">
        <f>+成测数据!DW13</f>
        <v>0.25921587523921003</v>
      </c>
      <c r="BT16" s="127">
        <f>+成测数据!DX13</f>
        <v>0.25828604815873502</v>
      </c>
      <c r="BU16" s="127">
        <f>+成测数据!DY13</f>
        <v>0.25873996610645</v>
      </c>
      <c r="BV16" s="127">
        <f>+成测数据!DZ13</f>
        <v>0.25939122025806999</v>
      </c>
      <c r="BW16" s="127">
        <f>+成测数据!EA13</f>
        <v>0.25865637426053301</v>
      </c>
      <c r="BX16" s="127">
        <f>+成测数据!EB13</f>
        <v>0.258888221670311</v>
      </c>
      <c r="BY16" s="127">
        <f>+成测数据!EC13</f>
        <v>0.25945426990689002</v>
      </c>
      <c r="BZ16" s="127">
        <f>+成测数据!ED13</f>
        <v>0.25892548933843701</v>
      </c>
      <c r="CA16" s="127">
        <f>+成测数据!EE13</f>
        <v>0.258890228388998</v>
      </c>
      <c r="CB16" s="127">
        <f>+成测数据!EF13</f>
        <v>0.25891886995406299</v>
      </c>
      <c r="CC16" s="131">
        <f>+成测数据!AX13</f>
        <v>1771800</v>
      </c>
      <c r="CD16" s="131">
        <f>+成测数据!AY13</f>
        <v>1685400</v>
      </c>
      <c r="CE16" s="131">
        <f>+成测数据!AZ13</f>
        <v>0</v>
      </c>
      <c r="CF16" s="131">
        <f>+成测数据!BA13</f>
        <v>0</v>
      </c>
      <c r="CG16" s="131">
        <f>+成测数据!BB13</f>
        <v>0</v>
      </c>
      <c r="CH16" s="131">
        <f>+成测数据!BC13</f>
        <v>0</v>
      </c>
      <c r="CI16" s="131">
        <f>+成测数据!BD13</f>
        <v>86400</v>
      </c>
      <c r="CJ16" s="131">
        <f>+成测数据!BE13</f>
        <v>0</v>
      </c>
      <c r="CK16" s="131">
        <f>+成测数据!BF13</f>
        <v>0</v>
      </c>
      <c r="CL16" s="131">
        <f>+成测数据!BG13</f>
        <v>0</v>
      </c>
      <c r="CM16" s="131">
        <f>+工序盘点数据!BH13</f>
        <v>15994</v>
      </c>
      <c r="CN16" s="137">
        <f t="shared" si="9"/>
        <v>1771800</v>
      </c>
      <c r="CO16" s="139"/>
    </row>
    <row r="17" spans="1:93" customFormat="1" ht="18" hidden="1">
      <c r="A17" s="116" t="s">
        <v>266</v>
      </c>
      <c r="B17" s="116">
        <f>+工序盘点数据!C14</f>
        <v>0</v>
      </c>
      <c r="C17" s="116">
        <f>+工序盘点数据!E14</f>
        <v>1982</v>
      </c>
      <c r="D17" s="116">
        <f>SUM(E17:AB17)</f>
        <v>795113</v>
      </c>
      <c r="E17" s="116">
        <f>+成测数据!BK14</f>
        <v>40818</v>
      </c>
      <c r="F17" s="116">
        <f>+成测数据!BL14</f>
        <v>0</v>
      </c>
      <c r="G17" s="116">
        <f>+成测数据!BM14</f>
        <v>35945</v>
      </c>
      <c r="H17" s="116">
        <f>+成测数据!BN14</f>
        <v>44680</v>
      </c>
      <c r="I17" s="116">
        <f>+成测数据!BO14</f>
        <v>0</v>
      </c>
      <c r="J17" s="116">
        <f>+成测数据!BP14</f>
        <v>0</v>
      </c>
      <c r="K17" s="116">
        <f>+成测数据!BQ14</f>
        <v>46205</v>
      </c>
      <c r="L17" s="116">
        <f>+成测数据!BR14</f>
        <v>20193</v>
      </c>
      <c r="M17" s="116">
        <f>+成测数据!BS14</f>
        <v>44375</v>
      </c>
      <c r="N17" s="116">
        <f>+成测数据!BT14</f>
        <v>45510</v>
      </c>
      <c r="O17" s="116">
        <f>+成测数据!BU14</f>
        <v>37398</v>
      </c>
      <c r="P17" s="116">
        <f>+成测数据!BV14</f>
        <v>40152</v>
      </c>
      <c r="Q17" s="116">
        <f>+成测数据!BW14</f>
        <v>43030</v>
      </c>
      <c r="R17" s="116">
        <f>+成测数据!BX14</f>
        <v>39788</v>
      </c>
      <c r="S17" s="116">
        <f>+成测数据!BY14</f>
        <v>45367</v>
      </c>
      <c r="T17" s="116">
        <f>+成测数据!BZ14</f>
        <v>35697</v>
      </c>
      <c r="U17" s="116">
        <f>+成测数据!CA14</f>
        <v>16249</v>
      </c>
      <c r="V17" s="116">
        <f>+成测数据!CB14</f>
        <v>46642</v>
      </c>
      <c r="W17" s="116">
        <f>+成测数据!CC14</f>
        <v>44086</v>
      </c>
      <c r="X17" s="116">
        <f>+成测数据!CD14</f>
        <v>46492</v>
      </c>
      <c r="Y17" s="116">
        <f>+成测数据!CE14</f>
        <v>37448</v>
      </c>
      <c r="Z17" s="116">
        <f>+成测数据!CF14</f>
        <v>41060</v>
      </c>
      <c r="AA17" s="116">
        <f>+成测数据!CG14</f>
        <v>43978</v>
      </c>
      <c r="AB17" s="116">
        <f>+成测数据!CH14</f>
        <v>0</v>
      </c>
      <c r="AC17" s="116">
        <f>+成测数据!EH14</f>
        <v>850000</v>
      </c>
      <c r="AD17" s="118">
        <f t="shared" si="5"/>
        <v>702985</v>
      </c>
      <c r="AE17" s="120">
        <f>+成测数据!CJ14</f>
        <v>31387</v>
      </c>
      <c r="AF17" s="120">
        <f>+成测数据!CK14</f>
        <v>0</v>
      </c>
      <c r="AG17" s="120">
        <f>+成测数据!CL14</f>
        <v>39929</v>
      </c>
      <c r="AH17" s="120">
        <f>+成测数据!CM14</f>
        <v>0</v>
      </c>
      <c r="AI17" s="120">
        <f>+成测数据!CN14</f>
        <v>0</v>
      </c>
      <c r="AJ17" s="120">
        <f>+成测数据!CO14</f>
        <v>37644</v>
      </c>
      <c r="AK17" s="120">
        <f>+成测数据!CP14</f>
        <v>16383</v>
      </c>
      <c r="AL17" s="120">
        <f>+成测数据!CQ14</f>
        <v>40031</v>
      </c>
      <c r="AM17" s="120">
        <f>+成测数据!CR14</f>
        <v>41960</v>
      </c>
      <c r="AN17" s="120">
        <f>+成测数据!CS14</f>
        <v>35288</v>
      </c>
      <c r="AO17" s="120">
        <f>+成测数据!CT14</f>
        <v>42025</v>
      </c>
      <c r="AP17" s="120">
        <f>+成测数据!CU14</f>
        <v>36162</v>
      </c>
      <c r="AQ17" s="120">
        <f>+成测数据!CV14</f>
        <v>33932</v>
      </c>
      <c r="AR17" s="120">
        <f>+成测数据!CW14</f>
        <v>41573</v>
      </c>
      <c r="AS17" s="120">
        <f>+成测数据!CX14</f>
        <v>33180</v>
      </c>
      <c r="AT17" s="120">
        <f>+成测数据!CY14</f>
        <v>39354</v>
      </c>
      <c r="AU17" s="120">
        <f>+成测数据!CZ14</f>
        <v>16842</v>
      </c>
      <c r="AV17" s="120">
        <f>+成测数据!DA14</f>
        <v>40760</v>
      </c>
      <c r="AW17" s="120">
        <f>+成测数据!DB14</f>
        <v>43389</v>
      </c>
      <c r="AX17" s="120">
        <f>+成测数据!DC14</f>
        <v>42181</v>
      </c>
      <c r="AY17" s="120">
        <f>+成测数据!DD14</f>
        <v>33145</v>
      </c>
      <c r="AZ17" s="120">
        <f>+成测数据!DE14</f>
        <v>34110</v>
      </c>
      <c r="BA17" s="120">
        <f>+成测数据!DF14</f>
        <v>23710</v>
      </c>
      <c r="BB17" s="120">
        <f>+成测数据!DG14</f>
        <v>0</v>
      </c>
      <c r="BC17" s="116">
        <f>+工序盘点数据!R14</f>
        <v>7158604</v>
      </c>
      <c r="BD17" s="127">
        <f>+成测数据!DH14</f>
        <v>0.25832017149136999</v>
      </c>
      <c r="BE17" s="127">
        <f>+成测数据!DI14</f>
        <v>0.25805685308098097</v>
      </c>
      <c r="BF17" s="127">
        <f>+成测数据!DJ14</f>
        <v>0</v>
      </c>
      <c r="BG17" s="127">
        <f>+成测数据!DK14</f>
        <v>0.258123155466294</v>
      </c>
      <c r="BH17" s="127">
        <f>+成测数据!DL14</f>
        <v>0</v>
      </c>
      <c r="BI17" s="127">
        <f>+成测数据!DM14</f>
        <v>0</v>
      </c>
      <c r="BJ17" s="127">
        <f>+成测数据!DN14</f>
        <v>0.25884842104983602</v>
      </c>
      <c r="BK17" s="127">
        <f>+成测数据!DO14</f>
        <v>0.25733512000244202</v>
      </c>
      <c r="BL17" s="127">
        <f>+成测数据!DP14</f>
        <v>0.25762352801578797</v>
      </c>
      <c r="BM17" s="127">
        <f>+成测数据!DQ14</f>
        <v>0.25760665204957101</v>
      </c>
      <c r="BN17" s="127">
        <f>+成测数据!DR14</f>
        <v>0.25743993603279602</v>
      </c>
      <c r="BO17" s="127">
        <f>+成测数据!DS14</f>
        <v>0.25770752306960099</v>
      </c>
      <c r="BP17" s="127">
        <f>+成测数据!DT14</f>
        <v>0.257356992727172</v>
      </c>
      <c r="BQ17" s="127">
        <f>+成测数据!DU14</f>
        <v>0.257569461003123</v>
      </c>
      <c r="BR17" s="127">
        <f>+成测数据!DV14</f>
        <v>0.25739916501053201</v>
      </c>
      <c r="BS17" s="127">
        <f>+成测数据!DW14</f>
        <v>0.25891969518028102</v>
      </c>
      <c r="BT17" s="127">
        <f>+成测数据!DX14</f>
        <v>0.25883908691603402</v>
      </c>
      <c r="BU17" s="127">
        <f>+成测数据!DY14</f>
        <v>0.25878155658472901</v>
      </c>
      <c r="BV17" s="127">
        <f>+成测数据!DZ14</f>
        <v>0.25934076191923</v>
      </c>
      <c r="BW17" s="127">
        <f>+成测数据!EA14</f>
        <v>0.25892317391504799</v>
      </c>
      <c r="BX17" s="127">
        <f>+成测数据!EB14</f>
        <v>0.258919010402757</v>
      </c>
      <c r="BY17" s="127">
        <f>+成测数据!EC14</f>
        <v>0.25946628963422402</v>
      </c>
      <c r="BZ17" s="127">
        <f>+成测数据!ED14</f>
        <v>0.259278687657578</v>
      </c>
      <c r="CA17" s="127">
        <f>+成测数据!EE14</f>
        <v>0.25890312024462198</v>
      </c>
      <c r="CB17" s="127">
        <f>+成测数据!EF14</f>
        <v>0</v>
      </c>
      <c r="CC17" s="131">
        <f>+成测数据!AX14</f>
        <v>0</v>
      </c>
      <c r="CD17" s="131">
        <f>+成测数据!AY14</f>
        <v>0</v>
      </c>
      <c r="CE17" s="131">
        <f>+成测数据!AZ14</f>
        <v>0</v>
      </c>
      <c r="CF17" s="131">
        <f>+成测数据!BA14</f>
        <v>0</v>
      </c>
      <c r="CG17" s="131">
        <f>+成测数据!BB14</f>
        <v>0</v>
      </c>
      <c r="CH17" s="131">
        <f>+成测数据!BC14</f>
        <v>0</v>
      </c>
      <c r="CI17" s="131">
        <f>+成测数据!BD14</f>
        <v>0</v>
      </c>
      <c r="CJ17" s="131">
        <f>+成测数据!BE14</f>
        <v>0</v>
      </c>
      <c r="CK17" s="131">
        <f>+成测数据!BF14</f>
        <v>0</v>
      </c>
      <c r="CL17" s="131">
        <f>+成测数据!BG14</f>
        <v>0</v>
      </c>
      <c r="CM17" s="131">
        <f>+工序盘点数据!BH14</f>
        <v>20238</v>
      </c>
      <c r="CN17" s="137">
        <f t="shared" si="9"/>
        <v>0</v>
      </c>
      <c r="CO17" s="139"/>
    </row>
    <row r="18" spans="1:93" customFormat="1" ht="18.45">
      <c r="A18" s="116" t="s">
        <v>269</v>
      </c>
      <c r="B18" s="117">
        <f>+B19+B20</f>
        <v>1541120</v>
      </c>
      <c r="C18" s="117">
        <f>+C19+C20</f>
        <v>4318</v>
      </c>
      <c r="D18" s="117">
        <f>+D19+D20</f>
        <v>1303807</v>
      </c>
      <c r="E18" s="117">
        <f>+E19+E20</f>
        <v>75516</v>
      </c>
      <c r="F18" s="117">
        <f>+F19+F20</f>
        <v>0</v>
      </c>
      <c r="G18" s="117">
        <f t="shared" ref="G18:AC18" si="18">+G19+G20</f>
        <v>48667</v>
      </c>
      <c r="H18" s="117">
        <f t="shared" si="18"/>
        <v>77184</v>
      </c>
      <c r="I18" s="117">
        <f t="shared" si="18"/>
        <v>0</v>
      </c>
      <c r="J18" s="117">
        <f t="shared" si="18"/>
        <v>0</v>
      </c>
      <c r="K18" s="117">
        <f t="shared" si="18"/>
        <v>73817</v>
      </c>
      <c r="L18" s="117">
        <f t="shared" si="18"/>
        <v>68436</v>
      </c>
      <c r="M18" s="117">
        <f t="shared" si="18"/>
        <v>56737</v>
      </c>
      <c r="N18" s="117">
        <f t="shared" si="18"/>
        <v>72574</v>
      </c>
      <c r="O18" s="117">
        <f t="shared" si="18"/>
        <v>72903</v>
      </c>
      <c r="P18" s="117">
        <f t="shared" si="18"/>
        <v>82793</v>
      </c>
      <c r="Q18" s="117">
        <f t="shared" si="18"/>
        <v>70074</v>
      </c>
      <c r="R18" s="117">
        <f t="shared" si="18"/>
        <v>74207</v>
      </c>
      <c r="S18" s="117">
        <f t="shared" si="18"/>
        <v>71559</v>
      </c>
      <c r="T18" s="117">
        <f t="shared" si="18"/>
        <v>27524</v>
      </c>
      <c r="U18" s="117">
        <f t="shared" si="18"/>
        <v>50442</v>
      </c>
      <c r="V18" s="117">
        <f t="shared" si="18"/>
        <v>65329</v>
      </c>
      <c r="W18" s="117">
        <f t="shared" si="18"/>
        <v>66417</v>
      </c>
      <c r="X18" s="117">
        <f t="shared" si="18"/>
        <v>73537</v>
      </c>
      <c r="Y18" s="117">
        <f t="shared" si="18"/>
        <v>57257</v>
      </c>
      <c r="Z18" s="117">
        <f t="shared" si="18"/>
        <v>56932</v>
      </c>
      <c r="AA18" s="117">
        <f t="shared" si="18"/>
        <v>61902</v>
      </c>
      <c r="AB18" s="117">
        <f t="shared" si="18"/>
        <v>0</v>
      </c>
      <c r="AC18" s="117">
        <f t="shared" si="18"/>
        <v>1700000</v>
      </c>
      <c r="AD18" s="118">
        <f t="shared" si="5"/>
        <v>1221500</v>
      </c>
      <c r="AE18" s="119">
        <f>+AE19+AE20</f>
        <v>65156</v>
      </c>
      <c r="AF18" s="119">
        <f t="shared" ref="AF18:BB18" si="19">+AF19+AF20</f>
        <v>0</v>
      </c>
      <c r="AG18" s="119">
        <f t="shared" si="19"/>
        <v>65360</v>
      </c>
      <c r="AH18" s="119">
        <f t="shared" si="19"/>
        <v>34193</v>
      </c>
      <c r="AI18" s="119">
        <f t="shared" si="19"/>
        <v>0</v>
      </c>
      <c r="AJ18" s="119">
        <f t="shared" si="19"/>
        <v>44721</v>
      </c>
      <c r="AK18" s="119">
        <f t="shared" si="19"/>
        <v>65610</v>
      </c>
      <c r="AL18" s="119">
        <f t="shared" si="19"/>
        <v>74634</v>
      </c>
      <c r="AM18" s="119">
        <f t="shared" si="19"/>
        <v>58159</v>
      </c>
      <c r="AN18" s="119">
        <f t="shared" si="19"/>
        <v>78421</v>
      </c>
      <c r="AO18" s="119">
        <f t="shared" si="19"/>
        <v>85098</v>
      </c>
      <c r="AP18" s="119">
        <f t="shared" si="19"/>
        <v>65847</v>
      </c>
      <c r="AQ18" s="119">
        <f t="shared" si="19"/>
        <v>59464</v>
      </c>
      <c r="AR18" s="119">
        <f t="shared" si="19"/>
        <v>78292</v>
      </c>
      <c r="AS18" s="119">
        <f t="shared" si="19"/>
        <v>41981</v>
      </c>
      <c r="AT18" s="119">
        <f t="shared" si="19"/>
        <v>34406</v>
      </c>
      <c r="AU18" s="119">
        <f t="shared" si="19"/>
        <v>40223</v>
      </c>
      <c r="AV18" s="119">
        <f t="shared" si="19"/>
        <v>54113</v>
      </c>
      <c r="AW18" s="119">
        <f t="shared" si="19"/>
        <v>58707</v>
      </c>
      <c r="AX18" s="119">
        <f t="shared" si="19"/>
        <v>76447</v>
      </c>
      <c r="AY18" s="119">
        <f t="shared" si="19"/>
        <v>52563</v>
      </c>
      <c r="AZ18" s="119">
        <f t="shared" si="19"/>
        <v>53986</v>
      </c>
      <c r="BA18" s="119">
        <f t="shared" si="19"/>
        <v>34119</v>
      </c>
      <c r="BB18" s="119">
        <f t="shared" si="19"/>
        <v>0</v>
      </c>
      <c r="BC18" s="117">
        <f>IFERROR(LOOKUP(1,0/BC19:BC20,BC19:BC20),0)</f>
        <v>7374712</v>
      </c>
      <c r="BD18" s="126">
        <f>+IF(AD18=0,0,(BD19*AD19+BD20*AD20)/AD18)</f>
        <v>0.258421055891912</v>
      </c>
      <c r="BE18" s="126">
        <f>+IF(AE18=0,0,(BE19*AE19+BE20*AE20)/AE18)</f>
        <v>0.25852012988610101</v>
      </c>
      <c r="BF18" s="126">
        <f t="shared" ref="BF18:CB18" si="20">+IF(AF18=0,0,(BF19*AF19+BF20*AF20)/AF18)</f>
        <v>0</v>
      </c>
      <c r="BG18" s="126">
        <f t="shared" si="20"/>
        <v>0.25807511467112099</v>
      </c>
      <c r="BH18" s="126">
        <f t="shared" si="20"/>
        <v>0.25811551687775702</v>
      </c>
      <c r="BI18" s="126">
        <f t="shared" si="20"/>
        <v>0</v>
      </c>
      <c r="BJ18" s="126">
        <f t="shared" si="20"/>
        <v>0.25925614986248102</v>
      </c>
      <c r="BK18" s="126">
        <f t="shared" si="20"/>
        <v>0.25849548325895499</v>
      </c>
      <c r="BL18" s="126">
        <f t="shared" si="20"/>
        <v>0.25820900699443</v>
      </c>
      <c r="BM18" s="126">
        <f t="shared" si="20"/>
        <v>0.25761763740779597</v>
      </c>
      <c r="BN18" s="126">
        <f t="shared" si="20"/>
        <v>0.257636310974731</v>
      </c>
      <c r="BO18" s="126">
        <f t="shared" si="20"/>
        <v>0.257794064178406</v>
      </c>
      <c r="BP18" s="126">
        <f t="shared" si="20"/>
        <v>0.25763974150277102</v>
      </c>
      <c r="BQ18" s="126">
        <f t="shared" si="20"/>
        <v>0.25770104661975302</v>
      </c>
      <c r="BR18" s="126">
        <f t="shared" si="20"/>
        <v>0.257695745987711</v>
      </c>
      <c r="BS18" s="126">
        <f t="shared" si="20"/>
        <v>0.25893659379243</v>
      </c>
      <c r="BT18" s="126">
        <f t="shared" si="20"/>
        <v>0.25844586443879902</v>
      </c>
      <c r="BU18" s="126">
        <f t="shared" si="20"/>
        <v>0.25885608216691902</v>
      </c>
      <c r="BV18" s="126">
        <f t="shared" si="20"/>
        <v>0.25946870518940002</v>
      </c>
      <c r="BW18" s="126">
        <f t="shared" si="20"/>
        <v>0.25920702593081502</v>
      </c>
      <c r="BX18" s="126">
        <f t="shared" si="20"/>
        <v>0.25907020342075499</v>
      </c>
      <c r="BY18" s="126">
        <f t="shared" si="20"/>
        <v>0.25952359331866398</v>
      </c>
      <c r="BZ18" s="126">
        <f t="shared" si="20"/>
        <v>0.25914063231448298</v>
      </c>
      <c r="CA18" s="126">
        <f t="shared" si="20"/>
        <v>0.25911323649579399</v>
      </c>
      <c r="CB18" s="126">
        <f t="shared" si="20"/>
        <v>0</v>
      </c>
      <c r="CC18" s="117">
        <f>+CC19+CC20</f>
        <v>1425600</v>
      </c>
      <c r="CD18" s="117">
        <f t="shared" ref="CD18:CK18" si="21">+CD19+CD20</f>
        <v>1425600</v>
      </c>
      <c r="CE18" s="117">
        <f t="shared" si="21"/>
        <v>0</v>
      </c>
      <c r="CF18" s="117">
        <f t="shared" si="21"/>
        <v>0</v>
      </c>
      <c r="CG18" s="117">
        <f t="shared" si="21"/>
        <v>0</v>
      </c>
      <c r="CH18" s="117">
        <f t="shared" si="21"/>
        <v>0</v>
      </c>
      <c r="CI18" s="117">
        <f t="shared" si="21"/>
        <v>0</v>
      </c>
      <c r="CJ18" s="117">
        <f t="shared" si="21"/>
        <v>0</v>
      </c>
      <c r="CK18" s="117">
        <f t="shared" si="21"/>
        <v>0</v>
      </c>
      <c r="CL18" s="117">
        <f>+IF(CC18=0,0,(CL19*CC19+CL20*CC20)/CC18)</f>
        <v>0</v>
      </c>
      <c r="CM18" s="117">
        <f>SUM(CM19:CM20)</f>
        <v>31075</v>
      </c>
      <c r="CN18" s="137">
        <f t="shared" si="9"/>
        <v>1425600</v>
      </c>
      <c r="CO18" s="139"/>
    </row>
    <row r="19" spans="1:93" customFormat="1" ht="18" hidden="1">
      <c r="A19" s="116" t="s">
        <v>265</v>
      </c>
      <c r="B19" s="116">
        <f>+工序盘点数据!C15</f>
        <v>1541120</v>
      </c>
      <c r="C19" s="116">
        <f>+工序盘点数据!E15</f>
        <v>2374</v>
      </c>
      <c r="D19" s="116">
        <f>SUM(E19:AB19)</f>
        <v>594347</v>
      </c>
      <c r="E19" s="116">
        <f>+成测数据!BK15</f>
        <v>35951</v>
      </c>
      <c r="F19" s="116">
        <f>+成测数据!BL15</f>
        <v>0</v>
      </c>
      <c r="G19" s="116">
        <f>+成测数据!BM15</f>
        <v>17377</v>
      </c>
      <c r="H19" s="116">
        <f>+成测数据!BN15</f>
        <v>37747</v>
      </c>
      <c r="I19" s="116">
        <f>+成测数据!BO15</f>
        <v>0</v>
      </c>
      <c r="J19" s="116">
        <f>+成测数据!BP15</f>
        <v>0</v>
      </c>
      <c r="K19" s="116">
        <f>+成测数据!BQ15</f>
        <v>43471</v>
      </c>
      <c r="L19" s="116">
        <f>+成测数据!BR15</f>
        <v>33689</v>
      </c>
      <c r="M19" s="116">
        <f>+成测数据!BS15</f>
        <v>37507</v>
      </c>
      <c r="N19" s="116">
        <f>+成测数据!BT15</f>
        <v>33144</v>
      </c>
      <c r="O19" s="116">
        <f>+成测数据!BU15</f>
        <v>26418</v>
      </c>
      <c r="P19" s="116">
        <f>+成测数据!BV15</f>
        <v>41825</v>
      </c>
      <c r="Q19" s="116">
        <f>+成测数据!BW15</f>
        <v>30854</v>
      </c>
      <c r="R19" s="116">
        <f>+成测数据!BX15</f>
        <v>34672</v>
      </c>
      <c r="S19" s="116">
        <f>+成测数据!BY15</f>
        <v>40430</v>
      </c>
      <c r="T19" s="116">
        <f>+成测数据!BZ15</f>
        <v>18324</v>
      </c>
      <c r="U19" s="116">
        <f>+成测数据!CA15</f>
        <v>11700</v>
      </c>
      <c r="V19" s="116">
        <f>+成测数据!CB15</f>
        <v>27253</v>
      </c>
      <c r="W19" s="116">
        <f>+成测数据!CC15</f>
        <v>24914</v>
      </c>
      <c r="X19" s="116">
        <f>+成测数据!CD15</f>
        <v>29715</v>
      </c>
      <c r="Y19" s="116">
        <f>+成测数据!CE15</f>
        <v>22866</v>
      </c>
      <c r="Z19" s="116">
        <f>+成测数据!CF15</f>
        <v>23020</v>
      </c>
      <c r="AA19" s="116">
        <f>+成测数据!CG15</f>
        <v>23470</v>
      </c>
      <c r="AB19" s="116">
        <f>+成测数据!CH15</f>
        <v>0</v>
      </c>
      <c r="AC19" s="116">
        <f>+成测数据!EH15</f>
        <v>850000</v>
      </c>
      <c r="AD19" s="118">
        <f t="shared" si="5"/>
        <v>585275</v>
      </c>
      <c r="AE19" s="120">
        <f>+成测数据!CJ15</f>
        <v>30325</v>
      </c>
      <c r="AF19" s="120">
        <f>+成测数据!CK15</f>
        <v>0</v>
      </c>
      <c r="AG19" s="120">
        <f>+成测数据!CL15</f>
        <v>39157</v>
      </c>
      <c r="AH19" s="120">
        <f>+成测数据!CM15</f>
        <v>0</v>
      </c>
      <c r="AI19" s="120">
        <f>+成测数据!CN15</f>
        <v>0</v>
      </c>
      <c r="AJ19" s="120">
        <f>+成测数据!CO15</f>
        <v>44721</v>
      </c>
      <c r="AK19" s="120">
        <f>+成测数据!CP15</f>
        <v>37344</v>
      </c>
      <c r="AL19" s="120">
        <f>+成测数据!CQ15</f>
        <v>39087</v>
      </c>
      <c r="AM19" s="120">
        <f>+成测数据!CR15</f>
        <v>42323</v>
      </c>
      <c r="AN19" s="120">
        <f>+成测数据!CS15</f>
        <v>39991</v>
      </c>
      <c r="AO19" s="120">
        <f>+成测数据!CT15</f>
        <v>42404</v>
      </c>
      <c r="AP19" s="120">
        <f>+成测数据!CU15</f>
        <v>23541</v>
      </c>
      <c r="AQ19" s="120">
        <f>+成测数据!CV15</f>
        <v>25512</v>
      </c>
      <c r="AR19" s="120">
        <f>+成测数据!CW15</f>
        <v>42169</v>
      </c>
      <c r="AS19" s="120">
        <f>+成测数据!CX15</f>
        <v>22896</v>
      </c>
      <c r="AT19" s="120">
        <f>+成测数据!CY15</f>
        <v>24131</v>
      </c>
      <c r="AU19" s="120">
        <f>+成测数据!CZ15</f>
        <v>4222</v>
      </c>
      <c r="AV19" s="120">
        <f>+成测数据!DA15</f>
        <v>20548</v>
      </c>
      <c r="AW19" s="120">
        <f>+成测数据!DB15</f>
        <v>19998</v>
      </c>
      <c r="AX19" s="120">
        <f>+成测数据!DC15</f>
        <v>32620</v>
      </c>
      <c r="AY19" s="120">
        <f>+成测数据!DD15</f>
        <v>18198</v>
      </c>
      <c r="AZ19" s="120">
        <f>+成测数据!DE15</f>
        <v>22319</v>
      </c>
      <c r="BA19" s="120">
        <f>+成测数据!DF15</f>
        <v>13769</v>
      </c>
      <c r="BB19" s="120">
        <f>+成测数据!DG15</f>
        <v>0</v>
      </c>
      <c r="BC19" s="116">
        <f>+工序盘点数据!R15</f>
        <v>8095864</v>
      </c>
      <c r="BD19" s="127">
        <f>+成测数据!DH15</f>
        <v>0.25827839096875299</v>
      </c>
      <c r="BE19" s="127">
        <f>+成测数据!DI15</f>
        <v>0.25884375763859502</v>
      </c>
      <c r="BF19" s="127">
        <f>+成测数据!DJ15</f>
        <v>0</v>
      </c>
      <c r="BG19" s="127">
        <f>+成测数据!DK15</f>
        <v>0.257957760370984</v>
      </c>
      <c r="BH19" s="127">
        <f>+成测数据!DL15</f>
        <v>0</v>
      </c>
      <c r="BI19" s="127">
        <f>+成测数据!DM15</f>
        <v>0</v>
      </c>
      <c r="BJ19" s="127">
        <f>+成测数据!DN15</f>
        <v>0.25925614986248102</v>
      </c>
      <c r="BK19" s="127">
        <f>+成测数据!DO15</f>
        <v>0.25788942427163702</v>
      </c>
      <c r="BL19" s="127">
        <f>+成测数据!DP15</f>
        <v>0.257764734464144</v>
      </c>
      <c r="BM19" s="127">
        <f>+成测数据!DQ15</f>
        <v>0.25762564681142602</v>
      </c>
      <c r="BN19" s="127">
        <f>+成测数据!DR15</f>
        <v>0.25759429393691202</v>
      </c>
      <c r="BO19" s="127">
        <f>+成测数据!DS15</f>
        <v>0.25764130651481099</v>
      </c>
      <c r="BP19" s="127">
        <f>+成测数据!DT15</f>
        <v>0.25726067172802503</v>
      </c>
      <c r="BQ19" s="127">
        <f>+成测数据!DU15</f>
        <v>0.25785983760653203</v>
      </c>
      <c r="BR19" s="127">
        <f>+成测数据!DV15</f>
        <v>0.25750734364106298</v>
      </c>
      <c r="BS19" s="127">
        <f>+成测数据!DW15</f>
        <v>0.2589072849406</v>
      </c>
      <c r="BT19" s="127">
        <f>+成测数据!DX15</f>
        <v>0.25830689357595299</v>
      </c>
      <c r="BU19" s="127">
        <f>+成测数据!DY15</f>
        <v>0.259426407389862</v>
      </c>
      <c r="BV19" s="127">
        <f>+成测数据!DZ15</f>
        <v>0.259388046799089</v>
      </c>
      <c r="BW19" s="127">
        <f>+成测数据!EA15</f>
        <v>0.25926056487250698</v>
      </c>
      <c r="BX19" s="127">
        <f>+成测数据!EB15</f>
        <v>0.25911930195911798</v>
      </c>
      <c r="BY19" s="127">
        <f>+成测数据!EC15</f>
        <v>0.25931806630447901</v>
      </c>
      <c r="BZ19" s="127">
        <f>+成测数据!ED15</f>
        <v>0.25895371052479099</v>
      </c>
      <c r="CA19" s="127">
        <f>+成测数据!EE15</f>
        <v>0.259123507734767</v>
      </c>
      <c r="CB19" s="127">
        <f>+成测数据!EF15</f>
        <v>0</v>
      </c>
      <c r="CC19" s="131">
        <f>+成测数据!AX15</f>
        <v>1425600</v>
      </c>
      <c r="CD19" s="131">
        <f>+成测数据!AY15</f>
        <v>1425600</v>
      </c>
      <c r="CE19" s="131">
        <f>+成测数据!AZ15</f>
        <v>0</v>
      </c>
      <c r="CF19" s="131">
        <f>+成测数据!BA15</f>
        <v>0</v>
      </c>
      <c r="CG19" s="131">
        <f>+成测数据!BB15</f>
        <v>0</v>
      </c>
      <c r="CH19" s="131">
        <f>+成测数据!BC15</f>
        <v>0</v>
      </c>
      <c r="CI19" s="131">
        <f>+成测数据!BD15</f>
        <v>0</v>
      </c>
      <c r="CJ19" s="131">
        <f>+成测数据!BE15</f>
        <v>0</v>
      </c>
      <c r="CK19" s="131">
        <f>+成测数据!BF15</f>
        <v>0</v>
      </c>
      <c r="CL19" s="131">
        <f>+成测数据!BG15</f>
        <v>0</v>
      </c>
      <c r="CM19" s="131">
        <f>+工序盘点数据!BH15</f>
        <v>15593</v>
      </c>
      <c r="CN19" s="137">
        <f t="shared" si="9"/>
        <v>1425600</v>
      </c>
      <c r="CO19" s="139"/>
    </row>
    <row r="20" spans="1:93" customFormat="1" ht="18" hidden="1">
      <c r="A20" s="116" t="s">
        <v>266</v>
      </c>
      <c r="B20" s="116">
        <f>+工序盘点数据!C16</f>
        <v>0</v>
      </c>
      <c r="C20" s="116">
        <f>+工序盘点数据!E16</f>
        <v>1944</v>
      </c>
      <c r="D20" s="116">
        <f>SUM(E20:AB20)</f>
        <v>709460</v>
      </c>
      <c r="E20" s="116">
        <f>+成测数据!BK16</f>
        <v>39565</v>
      </c>
      <c r="F20" s="116">
        <f>+成测数据!BL16</f>
        <v>0</v>
      </c>
      <c r="G20" s="116">
        <f>+成测数据!BM16</f>
        <v>31290</v>
      </c>
      <c r="H20" s="116">
        <f>+成测数据!BN16</f>
        <v>39437</v>
      </c>
      <c r="I20" s="116">
        <f>+成测数据!BO16</f>
        <v>0</v>
      </c>
      <c r="J20" s="116">
        <f>+成测数据!BP16</f>
        <v>0</v>
      </c>
      <c r="K20" s="116">
        <f>+成测数据!BQ16</f>
        <v>30346</v>
      </c>
      <c r="L20" s="116">
        <f>+成测数据!BR16</f>
        <v>34747</v>
      </c>
      <c r="M20" s="116">
        <f>+成测数据!BS16</f>
        <v>19230</v>
      </c>
      <c r="N20" s="116">
        <f>+成测数据!BT16</f>
        <v>39430</v>
      </c>
      <c r="O20" s="116">
        <f>+成测数据!BU16</f>
        <v>46485</v>
      </c>
      <c r="P20" s="116">
        <f>+成测数据!BV16</f>
        <v>40968</v>
      </c>
      <c r="Q20" s="116">
        <f>+成测数据!BW16</f>
        <v>39220</v>
      </c>
      <c r="R20" s="116">
        <f>+成测数据!BX16</f>
        <v>39535</v>
      </c>
      <c r="S20" s="116">
        <f>+成测数据!BY16</f>
        <v>31129</v>
      </c>
      <c r="T20" s="116">
        <f>+成测数据!BZ16</f>
        <v>9200</v>
      </c>
      <c r="U20" s="116">
        <f>+成测数据!CA16</f>
        <v>38742</v>
      </c>
      <c r="V20" s="116">
        <f>+成测数据!CB16</f>
        <v>38076</v>
      </c>
      <c r="W20" s="116">
        <f>+成测数据!CC16</f>
        <v>41503</v>
      </c>
      <c r="X20" s="116">
        <f>+成测数据!CD16</f>
        <v>43822</v>
      </c>
      <c r="Y20" s="116">
        <f>+成测数据!CE16</f>
        <v>34391</v>
      </c>
      <c r="Z20" s="116">
        <f>+成测数据!CF16</f>
        <v>33912</v>
      </c>
      <c r="AA20" s="116">
        <f>+成测数据!CG16</f>
        <v>38432</v>
      </c>
      <c r="AB20" s="116">
        <f>+成测数据!CH16</f>
        <v>0</v>
      </c>
      <c r="AC20" s="116">
        <f>+成测数据!EH16</f>
        <v>850000</v>
      </c>
      <c r="AD20" s="118">
        <f t="shared" si="5"/>
        <v>636225</v>
      </c>
      <c r="AE20" s="120">
        <f>+成测数据!CJ16</f>
        <v>34831</v>
      </c>
      <c r="AF20" s="120">
        <f>+成测数据!CK16</f>
        <v>0</v>
      </c>
      <c r="AG20" s="120">
        <f>+成测数据!CL16</f>
        <v>26203</v>
      </c>
      <c r="AH20" s="120">
        <f>+成测数据!CM16</f>
        <v>34193</v>
      </c>
      <c r="AI20" s="120">
        <f>+成测数据!CN16</f>
        <v>0</v>
      </c>
      <c r="AJ20" s="120">
        <f>+成测数据!CO16</f>
        <v>0</v>
      </c>
      <c r="AK20" s="120">
        <f>+成测数据!CP16</f>
        <v>28266</v>
      </c>
      <c r="AL20" s="120">
        <f>+成测数据!CQ16</f>
        <v>35547</v>
      </c>
      <c r="AM20" s="120">
        <f>+成测数据!CR16</f>
        <v>15836</v>
      </c>
      <c r="AN20" s="120">
        <f>+成测数据!CS16</f>
        <v>38430</v>
      </c>
      <c r="AO20" s="120">
        <f>+成测数据!CT16</f>
        <v>42694</v>
      </c>
      <c r="AP20" s="120">
        <f>+成测数据!CU16</f>
        <v>42306</v>
      </c>
      <c r="AQ20" s="120">
        <f>+成测数据!CV16</f>
        <v>33952</v>
      </c>
      <c r="AR20" s="120">
        <f>+成测数据!CW16</f>
        <v>36123</v>
      </c>
      <c r="AS20" s="120">
        <f>+成测数据!CX16</f>
        <v>19085</v>
      </c>
      <c r="AT20" s="120">
        <f>+成测数据!CY16</f>
        <v>10275</v>
      </c>
      <c r="AU20" s="120">
        <f>+成测数据!CZ16</f>
        <v>36001</v>
      </c>
      <c r="AV20" s="120">
        <f>+成测数据!DA16</f>
        <v>33565</v>
      </c>
      <c r="AW20" s="120">
        <f>+成测数据!DB16</f>
        <v>38709</v>
      </c>
      <c r="AX20" s="120">
        <f>+成测数据!DC16</f>
        <v>43827</v>
      </c>
      <c r="AY20" s="120">
        <f>+成测数据!DD16</f>
        <v>34365</v>
      </c>
      <c r="AZ20" s="120">
        <f>+成测数据!DE16</f>
        <v>31667</v>
      </c>
      <c r="BA20" s="120">
        <f>+成测数据!DF16</f>
        <v>20350</v>
      </c>
      <c r="BB20" s="120">
        <f>+成测数据!DG16</f>
        <v>0</v>
      </c>
      <c r="BC20" s="116">
        <f>+工序盘点数据!R16</f>
        <v>7374712</v>
      </c>
      <c r="BD20" s="127">
        <f>+成测数据!DH16</f>
        <v>0.258552295960916</v>
      </c>
      <c r="BE20" s="127">
        <f>+成测数据!DI16</f>
        <v>0.25823836905252301</v>
      </c>
      <c r="BF20" s="127">
        <f>+成测数据!DJ16</f>
        <v>0</v>
      </c>
      <c r="BG20" s="127">
        <f>+成测数据!DK16</f>
        <v>0.25825048551913399</v>
      </c>
      <c r="BH20" s="127">
        <f>+成测数据!DL16</f>
        <v>0.25811551687775702</v>
      </c>
      <c r="BI20" s="127">
        <f>+成测数据!DM16</f>
        <v>0</v>
      </c>
      <c r="BJ20" s="127">
        <f>+成测数据!DN16</f>
        <v>0</v>
      </c>
      <c r="BK20" s="127">
        <f>+成测数据!DO16</f>
        <v>0.25929618611123001</v>
      </c>
      <c r="BL20" s="127">
        <f>+成测数据!DP16</f>
        <v>0.25869752305461202</v>
      </c>
      <c r="BM20" s="127">
        <f>+成测数据!DQ16</f>
        <v>0.25759623162414802</v>
      </c>
      <c r="BN20" s="127">
        <f>+成测数据!DR16</f>
        <v>0.25768003471554402</v>
      </c>
      <c r="BO20" s="127">
        <f>+成测数据!DS16</f>
        <v>0.25794578423197601</v>
      </c>
      <c r="BP20" s="127">
        <f>+成测数据!DT16</f>
        <v>0.25785067332254402</v>
      </c>
      <c r="BQ20" s="127">
        <f>+成测数据!DU16</f>
        <v>0.25758172888722702</v>
      </c>
      <c r="BR20" s="127">
        <f>+成测数据!DV16</f>
        <v>0.257915681722721</v>
      </c>
      <c r="BS20" s="127">
        <f>+成测数据!DW16</f>
        <v>0.25897175520041998</v>
      </c>
      <c r="BT20" s="127">
        <f>+成测数据!DX16</f>
        <v>0.25877223970802898</v>
      </c>
      <c r="BU20" s="127">
        <f>+成测数据!DY16</f>
        <v>0.25878919755006802</v>
      </c>
      <c r="BV20" s="127">
        <f>+成测数据!DZ16</f>
        <v>0.25951808307124502</v>
      </c>
      <c r="BW20" s="127">
        <f>+成测数据!EA16</f>
        <v>0.25917936642641198</v>
      </c>
      <c r="BX20" s="127">
        <f>+成测数据!EB16</f>
        <v>0.259033659867205</v>
      </c>
      <c r="BY20" s="127">
        <f>+成测数据!EC16</f>
        <v>0.25963243023424998</v>
      </c>
      <c r="BZ20" s="127">
        <f>+成测数据!ED16</f>
        <v>0.25927237537268699</v>
      </c>
      <c r="CA20" s="127">
        <f>+成测数据!EE16</f>
        <v>0.25910628687960702</v>
      </c>
      <c r="CB20" s="127">
        <f>+成测数据!EF16</f>
        <v>0</v>
      </c>
      <c r="CC20" s="131">
        <f>+成测数据!AX16</f>
        <v>0</v>
      </c>
      <c r="CD20" s="131">
        <f>+成测数据!AY16</f>
        <v>0</v>
      </c>
      <c r="CE20" s="131">
        <f>+成测数据!AZ16</f>
        <v>0</v>
      </c>
      <c r="CF20" s="131">
        <f>+成测数据!BA16</f>
        <v>0</v>
      </c>
      <c r="CG20" s="131">
        <f>+成测数据!BB16</f>
        <v>0</v>
      </c>
      <c r="CH20" s="131">
        <f>+成测数据!BC16</f>
        <v>0</v>
      </c>
      <c r="CI20" s="131">
        <f>+成测数据!BD16</f>
        <v>0</v>
      </c>
      <c r="CJ20" s="131">
        <f>+成测数据!BE16</f>
        <v>0</v>
      </c>
      <c r="CK20" s="131">
        <f>+成测数据!BF16</f>
        <v>0</v>
      </c>
      <c r="CL20" s="131">
        <f>+成测数据!BG16</f>
        <v>0</v>
      </c>
      <c r="CM20" s="131">
        <f>+工序盘点数据!BH16</f>
        <v>15482</v>
      </c>
      <c r="CN20" s="137">
        <f t="shared" si="9"/>
        <v>0</v>
      </c>
      <c r="CO20" s="139"/>
    </row>
    <row r="21" spans="1:93" customFormat="1" ht="18.45">
      <c r="A21" s="116" t="s">
        <v>270</v>
      </c>
      <c r="B21" s="117">
        <f>+B22+B23</f>
        <v>1419120</v>
      </c>
      <c r="C21" s="117">
        <f>+C22+C23</f>
        <v>4109</v>
      </c>
      <c r="D21" s="117">
        <f>+D22+D23</f>
        <v>1601880</v>
      </c>
      <c r="E21" s="117">
        <f>+E22+E23</f>
        <v>82450</v>
      </c>
      <c r="F21" s="117">
        <f>+F22+F23</f>
        <v>0</v>
      </c>
      <c r="G21" s="117">
        <f t="shared" ref="G21:AC21" si="22">+G22+G23</f>
        <v>84189</v>
      </c>
      <c r="H21" s="117">
        <f t="shared" si="22"/>
        <v>70841</v>
      </c>
      <c r="I21" s="117">
        <f t="shared" si="22"/>
        <v>0</v>
      </c>
      <c r="J21" s="117">
        <f t="shared" si="22"/>
        <v>0</v>
      </c>
      <c r="K21" s="117">
        <f t="shared" si="22"/>
        <v>84065</v>
      </c>
      <c r="L21" s="117">
        <f t="shared" si="22"/>
        <v>57565</v>
      </c>
      <c r="M21" s="117">
        <f t="shared" si="22"/>
        <v>15311</v>
      </c>
      <c r="N21" s="117">
        <f t="shared" si="22"/>
        <v>88083</v>
      </c>
      <c r="O21" s="117">
        <f t="shared" si="22"/>
        <v>88055</v>
      </c>
      <c r="P21" s="117">
        <f t="shared" si="22"/>
        <v>79772</v>
      </c>
      <c r="Q21" s="117">
        <f t="shared" si="22"/>
        <v>85332</v>
      </c>
      <c r="R21" s="117">
        <f t="shared" si="22"/>
        <v>78105</v>
      </c>
      <c r="S21" s="117">
        <f t="shared" si="22"/>
        <v>87699</v>
      </c>
      <c r="T21" s="117">
        <f t="shared" si="22"/>
        <v>76070</v>
      </c>
      <c r="U21" s="117">
        <f t="shared" si="22"/>
        <v>86694</v>
      </c>
      <c r="V21" s="117">
        <f t="shared" si="22"/>
        <v>91902</v>
      </c>
      <c r="W21" s="117">
        <f t="shared" si="22"/>
        <v>88099</v>
      </c>
      <c r="X21" s="117">
        <f t="shared" si="22"/>
        <v>90825</v>
      </c>
      <c r="Y21" s="117">
        <f t="shared" si="22"/>
        <v>85226</v>
      </c>
      <c r="Z21" s="117">
        <f t="shared" si="22"/>
        <v>83270</v>
      </c>
      <c r="AA21" s="117">
        <f t="shared" si="22"/>
        <v>74415</v>
      </c>
      <c r="AB21" s="117">
        <f t="shared" si="22"/>
        <v>23912</v>
      </c>
      <c r="AC21" s="117">
        <f t="shared" si="22"/>
        <v>1380000</v>
      </c>
      <c r="AD21" s="118">
        <f t="shared" si="5"/>
        <v>770854</v>
      </c>
      <c r="AE21" s="119">
        <f>+AE22+AE23</f>
        <v>41467</v>
      </c>
      <c r="AF21" s="119">
        <f t="shared" ref="AF21:BB21" si="23">+AF22+AF23</f>
        <v>0</v>
      </c>
      <c r="AG21" s="119">
        <f t="shared" si="23"/>
        <v>27831</v>
      </c>
      <c r="AH21" s="119">
        <f t="shared" si="23"/>
        <v>32852</v>
      </c>
      <c r="AI21" s="119">
        <f t="shared" si="23"/>
        <v>0</v>
      </c>
      <c r="AJ21" s="119">
        <f t="shared" si="23"/>
        <v>11272</v>
      </c>
      <c r="AK21" s="119">
        <f t="shared" si="23"/>
        <v>44749</v>
      </c>
      <c r="AL21" s="119">
        <f t="shared" si="23"/>
        <v>29744</v>
      </c>
      <c r="AM21" s="119">
        <f t="shared" si="23"/>
        <v>9865</v>
      </c>
      <c r="AN21" s="119">
        <f t="shared" si="23"/>
        <v>46791</v>
      </c>
      <c r="AO21" s="119">
        <f t="shared" si="23"/>
        <v>47712</v>
      </c>
      <c r="AP21" s="119">
        <f t="shared" si="23"/>
        <v>41463</v>
      </c>
      <c r="AQ21" s="119">
        <f t="shared" si="23"/>
        <v>25058</v>
      </c>
      <c r="AR21" s="119">
        <f t="shared" si="23"/>
        <v>41802</v>
      </c>
      <c r="AS21" s="119">
        <f t="shared" si="23"/>
        <v>44267</v>
      </c>
      <c r="AT21" s="119">
        <f t="shared" si="23"/>
        <v>38267</v>
      </c>
      <c r="AU21" s="119">
        <f t="shared" si="23"/>
        <v>42141</v>
      </c>
      <c r="AV21" s="119">
        <f t="shared" si="23"/>
        <v>44858</v>
      </c>
      <c r="AW21" s="119">
        <f t="shared" si="23"/>
        <v>43279</v>
      </c>
      <c r="AX21" s="119">
        <f t="shared" si="23"/>
        <v>48457</v>
      </c>
      <c r="AY21" s="119">
        <f t="shared" si="23"/>
        <v>34054</v>
      </c>
      <c r="AZ21" s="119">
        <f t="shared" si="23"/>
        <v>35868</v>
      </c>
      <c r="BA21" s="119">
        <f t="shared" si="23"/>
        <v>35936</v>
      </c>
      <c r="BB21" s="119">
        <f t="shared" si="23"/>
        <v>3121</v>
      </c>
      <c r="BC21" s="117">
        <f>IFERROR(LOOKUP(1,0/BC22:BC23,BC22:BC23),0)</f>
        <v>7165761</v>
      </c>
      <c r="BD21" s="126">
        <f>+IF(AD21=0,0,(BD22*AD22+BD23*AD23)/AD21)</f>
        <v>0.25851513288072703</v>
      </c>
      <c r="BE21" s="126">
        <f>+IF(AE21=0,0,(BE22*AE22+BE23*AE23)/AE21)</f>
        <v>0.258398247187479</v>
      </c>
      <c r="BF21" s="126">
        <f t="shared" ref="BF21:CB21" si="24">+IF(AF21=0,0,(BF22*AF22+BF23*AF23)/AF21)</f>
        <v>0</v>
      </c>
      <c r="BG21" s="126">
        <f t="shared" si="24"/>
        <v>0.25796071398799902</v>
      </c>
      <c r="BH21" s="126">
        <f t="shared" si="24"/>
        <v>0.25829121965177099</v>
      </c>
      <c r="BI21" s="126">
        <f t="shared" si="24"/>
        <v>0</v>
      </c>
      <c r="BJ21" s="126">
        <f t="shared" si="24"/>
        <v>0.25930071395763199</v>
      </c>
      <c r="BK21" s="126">
        <f t="shared" si="24"/>
        <v>0.25919946013682299</v>
      </c>
      <c r="BL21" s="126">
        <f t="shared" si="24"/>
        <v>0.25808331416821501</v>
      </c>
      <c r="BM21" s="126">
        <f t="shared" si="24"/>
        <v>0.25710183973644202</v>
      </c>
      <c r="BN21" s="126">
        <f t="shared" si="24"/>
        <v>0.25748485910236202</v>
      </c>
      <c r="BO21" s="126">
        <f t="shared" si="24"/>
        <v>0.25807226622233398</v>
      </c>
      <c r="BP21" s="126">
        <f t="shared" si="24"/>
        <v>0.25786028430494501</v>
      </c>
      <c r="BQ21" s="126">
        <f t="shared" si="24"/>
        <v>0.25745356010056702</v>
      </c>
      <c r="BR21" s="126">
        <f t="shared" si="24"/>
        <v>0.25815295772360303</v>
      </c>
      <c r="BS21" s="126">
        <f t="shared" si="24"/>
        <v>0.25848384753737902</v>
      </c>
      <c r="BT21" s="126">
        <f t="shared" si="24"/>
        <v>0.258443212062613</v>
      </c>
      <c r="BU21" s="126">
        <f t="shared" si="24"/>
        <v>0.258916059751786</v>
      </c>
      <c r="BV21" s="126">
        <f t="shared" si="24"/>
        <v>0.25958911402903001</v>
      </c>
      <c r="BW21" s="126">
        <f t="shared" si="24"/>
        <v>0.258961250722059</v>
      </c>
      <c r="BX21" s="126">
        <f t="shared" si="24"/>
        <v>0.25895662661741398</v>
      </c>
      <c r="BY21" s="126">
        <f t="shared" si="24"/>
        <v>0.25943823949262101</v>
      </c>
      <c r="BZ21" s="126">
        <f t="shared" si="24"/>
        <v>0.25877250351288</v>
      </c>
      <c r="CA21" s="126">
        <f t="shared" si="24"/>
        <v>0.25877156081182301</v>
      </c>
      <c r="CB21" s="126">
        <f t="shared" si="24"/>
        <v>0.25904487737284398</v>
      </c>
      <c r="CC21" s="117">
        <f>+CC22+CC23</f>
        <v>1591677</v>
      </c>
      <c r="CD21" s="117">
        <f t="shared" ref="CD21:CK21" si="25">+CD22+CD23</f>
        <v>1332477</v>
      </c>
      <c r="CE21" s="117">
        <f t="shared" si="25"/>
        <v>0</v>
      </c>
      <c r="CF21" s="117">
        <f t="shared" si="25"/>
        <v>86400</v>
      </c>
      <c r="CG21" s="117">
        <f t="shared" si="25"/>
        <v>0</v>
      </c>
      <c r="CH21" s="117">
        <f t="shared" si="25"/>
        <v>0</v>
      </c>
      <c r="CI21" s="117">
        <f t="shared" si="25"/>
        <v>172800</v>
      </c>
      <c r="CJ21" s="117">
        <f t="shared" si="25"/>
        <v>0</v>
      </c>
      <c r="CK21" s="117">
        <f t="shared" si="25"/>
        <v>0</v>
      </c>
      <c r="CL21" s="117">
        <f>+IF(CC21=0,0,(CL22*CC22+CL23*CC23)/CC21)</f>
        <v>0</v>
      </c>
      <c r="CM21" s="117">
        <f>SUM(CM22:CM23)</f>
        <v>34746</v>
      </c>
      <c r="CN21" s="137">
        <f t="shared" si="9"/>
        <v>1591677</v>
      </c>
      <c r="CO21" s="139"/>
    </row>
    <row r="22" spans="1:93" customFormat="1" ht="18" hidden="1">
      <c r="A22" s="116" t="s">
        <v>265</v>
      </c>
      <c r="B22" s="116">
        <f>+工序盘点数据!C17</f>
        <v>1419120</v>
      </c>
      <c r="C22" s="116">
        <f>+工序盘点数据!E17</f>
        <v>2121</v>
      </c>
      <c r="D22" s="116">
        <f>SUM(E22:AB22)</f>
        <v>758078</v>
      </c>
      <c r="E22" s="116">
        <f>+成测数据!BK17</f>
        <v>37130</v>
      </c>
      <c r="F22" s="116">
        <f>+成测数据!BL17</f>
        <v>0</v>
      </c>
      <c r="G22" s="116">
        <f>+成测数据!BM17</f>
        <v>47655</v>
      </c>
      <c r="H22" s="116">
        <f>+成测数据!BN17</f>
        <v>35676</v>
      </c>
      <c r="I22" s="116">
        <f>+成测数据!BO17</f>
        <v>0</v>
      </c>
      <c r="J22" s="116">
        <f>+成测数据!BP17</f>
        <v>0</v>
      </c>
      <c r="K22" s="116">
        <f>+成测数据!BQ17</f>
        <v>37745</v>
      </c>
      <c r="L22" s="116">
        <f>+成测数据!BR17</f>
        <v>28450</v>
      </c>
      <c r="M22" s="116">
        <f>+成测数据!BS17</f>
        <v>0</v>
      </c>
      <c r="N22" s="116">
        <f>+成测数据!BT17</f>
        <v>44454</v>
      </c>
      <c r="O22" s="116">
        <f>+成测数据!BU17</f>
        <v>43092</v>
      </c>
      <c r="P22" s="116">
        <f>+成测数据!BV17</f>
        <v>37163</v>
      </c>
      <c r="Q22" s="116">
        <f>+成测数据!BW17</f>
        <v>41124</v>
      </c>
      <c r="R22" s="116">
        <f>+成测数据!BX17</f>
        <v>41257</v>
      </c>
      <c r="S22" s="116">
        <f>+成测数据!BY17</f>
        <v>44333</v>
      </c>
      <c r="T22" s="116">
        <f>+成测数据!BZ17</f>
        <v>36409</v>
      </c>
      <c r="U22" s="116">
        <f>+成测数据!CA17</f>
        <v>39500</v>
      </c>
      <c r="V22" s="116">
        <f>+成测数据!CB17</f>
        <v>47446</v>
      </c>
      <c r="W22" s="116">
        <f>+成测数据!CC17</f>
        <v>44116</v>
      </c>
      <c r="X22" s="116">
        <f>+成测数据!CD17</f>
        <v>43792</v>
      </c>
      <c r="Y22" s="116">
        <f>+成测数据!CE17</f>
        <v>41021</v>
      </c>
      <c r="Z22" s="116">
        <f>+成测数据!CF17</f>
        <v>36549</v>
      </c>
      <c r="AA22" s="116">
        <f>+成测数据!CG17</f>
        <v>31166</v>
      </c>
      <c r="AB22" s="116">
        <f>+成测数据!CH17</f>
        <v>0</v>
      </c>
      <c r="AC22" s="116">
        <f>+成测数据!EH17</f>
        <v>690000</v>
      </c>
      <c r="AD22" s="118">
        <f t="shared" si="5"/>
        <v>590569</v>
      </c>
      <c r="AE22" s="120">
        <f>+成测数据!CJ17</f>
        <v>32323</v>
      </c>
      <c r="AF22" s="120">
        <f>+成测数据!CK17</f>
        <v>0</v>
      </c>
      <c r="AG22" s="120">
        <f>+成测数据!CL17</f>
        <v>19263</v>
      </c>
      <c r="AH22" s="120">
        <f>+成测数据!CM17</f>
        <v>32852</v>
      </c>
      <c r="AI22" s="120">
        <f>+成测数据!CN17</f>
        <v>0</v>
      </c>
      <c r="AJ22" s="120">
        <f>+成测数据!CO17</f>
        <v>0</v>
      </c>
      <c r="AK22" s="120">
        <f>+成测数据!CP17</f>
        <v>34903</v>
      </c>
      <c r="AL22" s="120">
        <f>+成测数据!CQ17</f>
        <v>21032</v>
      </c>
      <c r="AM22" s="120">
        <f>+成测数据!CR17</f>
        <v>0</v>
      </c>
      <c r="AN22" s="120">
        <f>+成测数据!CS17</f>
        <v>36680</v>
      </c>
      <c r="AO22" s="120">
        <f>+成测数据!CT17</f>
        <v>38551</v>
      </c>
      <c r="AP22" s="120">
        <f>+成测数据!CU17</f>
        <v>33709</v>
      </c>
      <c r="AQ22" s="120">
        <f>+成测数据!CV17</f>
        <v>25058</v>
      </c>
      <c r="AR22" s="120">
        <f>+成测数据!CW17</f>
        <v>33480</v>
      </c>
      <c r="AS22" s="120">
        <f>+成测数据!CX17</f>
        <v>34722</v>
      </c>
      <c r="AT22" s="120">
        <f>+成测数据!CY17</f>
        <v>28950</v>
      </c>
      <c r="AU22" s="120">
        <f>+成测数据!CZ17</f>
        <v>32375</v>
      </c>
      <c r="AV22" s="120">
        <f>+成测数据!DA17</f>
        <v>35561</v>
      </c>
      <c r="AW22" s="120">
        <f>+成测数据!DB17</f>
        <v>33514</v>
      </c>
      <c r="AX22" s="120">
        <f>+成测数据!DC17</f>
        <v>36981</v>
      </c>
      <c r="AY22" s="120">
        <f>+成测数据!DD17</f>
        <v>24812</v>
      </c>
      <c r="AZ22" s="120">
        <f>+成测数据!DE17</f>
        <v>29547</v>
      </c>
      <c r="BA22" s="120">
        <f>+成测数据!DF17</f>
        <v>26256</v>
      </c>
      <c r="BB22" s="120">
        <f>+成测数据!DG17</f>
        <v>0</v>
      </c>
      <c r="BC22" s="116">
        <f>+工序盘点数据!R17</f>
        <v>8023796</v>
      </c>
      <c r="BD22" s="127">
        <f>+成测数据!DH17</f>
        <v>0.25864997561372899</v>
      </c>
      <c r="BE22" s="127">
        <f>+成测数据!DI17</f>
        <v>0.258911371605625</v>
      </c>
      <c r="BF22" s="127">
        <f>+成测数据!DJ17</f>
        <v>0</v>
      </c>
      <c r="BG22" s="127">
        <f>+成测数据!DK17</f>
        <v>0.25815669360951099</v>
      </c>
      <c r="BH22" s="127">
        <f>+成测数据!DL17</f>
        <v>0.25829121965177099</v>
      </c>
      <c r="BI22" s="127">
        <f>+成测数据!DM17</f>
        <v>0</v>
      </c>
      <c r="BJ22" s="127">
        <f>+成测数据!DN17</f>
        <v>0</v>
      </c>
      <c r="BK22" s="127">
        <f>+成测数据!DO17</f>
        <v>0.25925848425636799</v>
      </c>
      <c r="BL22" s="127">
        <f>+成测数据!DP17</f>
        <v>0.25830944749046097</v>
      </c>
      <c r="BM22" s="127">
        <f>+成测数据!DQ17</f>
        <v>0</v>
      </c>
      <c r="BN22" s="127">
        <f>+成测数据!DR17</f>
        <v>0.25766539643562197</v>
      </c>
      <c r="BO22" s="127">
        <f>+成测数据!DS17</f>
        <v>0.25832355212575497</v>
      </c>
      <c r="BP22" s="127">
        <f>+成测数据!DT17</f>
        <v>0.258054917470111</v>
      </c>
      <c r="BQ22" s="127">
        <f>+成测数据!DU17</f>
        <v>0.25745356010056702</v>
      </c>
      <c r="BR22" s="127">
        <f>+成测数据!DV17</f>
        <v>0.258188930316607</v>
      </c>
      <c r="BS22" s="127">
        <f>+成测数据!DW17</f>
        <v>0.25859780991878301</v>
      </c>
      <c r="BT22" s="127">
        <f>+成测数据!DX17</f>
        <v>0.25858810048359299</v>
      </c>
      <c r="BU22" s="127">
        <f>+成测数据!DY17</f>
        <v>0.25904439360617798</v>
      </c>
      <c r="BV22" s="127">
        <f>+成测数据!DZ17</f>
        <v>0.25975544835417103</v>
      </c>
      <c r="BW22" s="127">
        <f>+成测数据!EA17</f>
        <v>0.25906287303813302</v>
      </c>
      <c r="BX22" s="127">
        <f>+成测数据!EB17</f>
        <v>0.25909519780427798</v>
      </c>
      <c r="BY22" s="127">
        <f>+成测数据!EC17</f>
        <v>0.259639823459686</v>
      </c>
      <c r="BZ22" s="127">
        <f>+成测数据!ED17</f>
        <v>0.25880001093173499</v>
      </c>
      <c r="CA22" s="127">
        <f>+成测数据!EE17</f>
        <v>0.25884652255993501</v>
      </c>
      <c r="CB22" s="127">
        <f>+成测数据!EF17</f>
        <v>0</v>
      </c>
      <c r="CC22" s="131">
        <f>+成测数据!AX17</f>
        <v>1591677</v>
      </c>
      <c r="CD22" s="131">
        <f>+成测数据!AY17</f>
        <v>1332477</v>
      </c>
      <c r="CE22" s="131">
        <f>+成测数据!AZ17</f>
        <v>0</v>
      </c>
      <c r="CF22" s="131">
        <f>+成测数据!BA17</f>
        <v>86400</v>
      </c>
      <c r="CG22" s="131">
        <f>+成测数据!BB17</f>
        <v>0</v>
      </c>
      <c r="CH22" s="131">
        <f>+成测数据!BC17</f>
        <v>0</v>
      </c>
      <c r="CI22" s="131">
        <f>+成测数据!BD17</f>
        <v>172800</v>
      </c>
      <c r="CJ22" s="131">
        <f>+成测数据!BE17</f>
        <v>0</v>
      </c>
      <c r="CK22" s="131">
        <f>+成测数据!BF17</f>
        <v>0</v>
      </c>
      <c r="CL22" s="131">
        <f>+成测数据!BG17</f>
        <v>0</v>
      </c>
      <c r="CM22" s="131">
        <f>+工序盘点数据!BH17</f>
        <v>15830</v>
      </c>
      <c r="CN22" s="137">
        <f t="shared" si="9"/>
        <v>1591677</v>
      </c>
      <c r="CO22" s="139"/>
    </row>
    <row r="23" spans="1:93" customFormat="1" ht="18" hidden="1">
      <c r="A23" s="116" t="s">
        <v>266</v>
      </c>
      <c r="B23" s="116">
        <f>+工序盘点数据!C18</f>
        <v>0</v>
      </c>
      <c r="C23" s="116">
        <f>+工序盘点数据!E18</f>
        <v>1988</v>
      </c>
      <c r="D23" s="116">
        <f>SUM(E23:AB23)</f>
        <v>843802</v>
      </c>
      <c r="E23" s="116">
        <f>+成测数据!BK18</f>
        <v>45320</v>
      </c>
      <c r="F23" s="116">
        <f>+成测数据!BL18</f>
        <v>0</v>
      </c>
      <c r="G23" s="116">
        <f>+成测数据!BM18</f>
        <v>36534</v>
      </c>
      <c r="H23" s="116">
        <f>+成测数据!BN18</f>
        <v>35165</v>
      </c>
      <c r="I23" s="116">
        <f>+成测数据!BO18</f>
        <v>0</v>
      </c>
      <c r="J23" s="116">
        <f>+成测数据!BP18</f>
        <v>0</v>
      </c>
      <c r="K23" s="116">
        <f>+成测数据!BQ18</f>
        <v>46320</v>
      </c>
      <c r="L23" s="116">
        <f>+成测数据!BR18</f>
        <v>29115</v>
      </c>
      <c r="M23" s="116">
        <f>+成测数据!BS18</f>
        <v>15311</v>
      </c>
      <c r="N23" s="116">
        <f>+成测数据!BT18</f>
        <v>43629</v>
      </c>
      <c r="O23" s="116">
        <f>+成测数据!BU18</f>
        <v>44963</v>
      </c>
      <c r="P23" s="116">
        <f>+成测数据!BV18</f>
        <v>42609</v>
      </c>
      <c r="Q23" s="116">
        <f>+成测数据!BW18</f>
        <v>44208</v>
      </c>
      <c r="R23" s="116">
        <f>+成测数据!BX18</f>
        <v>36848</v>
      </c>
      <c r="S23" s="116">
        <f>+成测数据!BY18</f>
        <v>43366</v>
      </c>
      <c r="T23" s="116">
        <f>+成测数据!BZ18</f>
        <v>39661</v>
      </c>
      <c r="U23" s="116">
        <f>+成测数据!CA18</f>
        <v>47194</v>
      </c>
      <c r="V23" s="116">
        <f>+成测数据!CB18</f>
        <v>44456</v>
      </c>
      <c r="W23" s="116">
        <f>+成测数据!CC18</f>
        <v>43983</v>
      </c>
      <c r="X23" s="116">
        <f>+成测数据!CD18</f>
        <v>47033</v>
      </c>
      <c r="Y23" s="116">
        <f>+成测数据!CE18</f>
        <v>44205</v>
      </c>
      <c r="Z23" s="116">
        <f>+成测数据!CF18</f>
        <v>46721</v>
      </c>
      <c r="AA23" s="116">
        <f>+成测数据!CG18</f>
        <v>43249</v>
      </c>
      <c r="AB23" s="116">
        <f>+成测数据!CH18</f>
        <v>23912</v>
      </c>
      <c r="AC23" s="116">
        <f>+成测数据!EH18</f>
        <v>690000</v>
      </c>
      <c r="AD23" s="118">
        <f t="shared" si="5"/>
        <v>180285</v>
      </c>
      <c r="AE23" s="120">
        <f>+成测数据!CJ18</f>
        <v>9144</v>
      </c>
      <c r="AF23" s="120">
        <f>+成测数据!CK18</f>
        <v>0</v>
      </c>
      <c r="AG23" s="120">
        <f>+成测数据!CL18</f>
        <v>8568</v>
      </c>
      <c r="AH23" s="120">
        <f>+成测数据!CM18</f>
        <v>0</v>
      </c>
      <c r="AI23" s="120">
        <f>+成测数据!CN18</f>
        <v>0</v>
      </c>
      <c r="AJ23" s="120">
        <f>+成测数据!CO18</f>
        <v>11272</v>
      </c>
      <c r="AK23" s="120">
        <f>+成测数据!CP18</f>
        <v>9846</v>
      </c>
      <c r="AL23" s="120">
        <f>+成测数据!CQ18</f>
        <v>8712</v>
      </c>
      <c r="AM23" s="120">
        <f>+成测数据!CR18</f>
        <v>9865</v>
      </c>
      <c r="AN23" s="120">
        <f>+成测数据!CS18</f>
        <v>10111</v>
      </c>
      <c r="AO23" s="120">
        <f>+成测数据!CT18</f>
        <v>9161</v>
      </c>
      <c r="AP23" s="120">
        <f>+成测数据!CU18</f>
        <v>7754</v>
      </c>
      <c r="AQ23" s="120">
        <f>+成测数据!CV18</f>
        <v>0</v>
      </c>
      <c r="AR23" s="120">
        <f>+成测数据!CW18</f>
        <v>8322</v>
      </c>
      <c r="AS23" s="120">
        <f>+成测数据!CX18</f>
        <v>9545</v>
      </c>
      <c r="AT23" s="120">
        <f>+成测数据!CY18</f>
        <v>9317</v>
      </c>
      <c r="AU23" s="120">
        <f>+成测数据!CZ18</f>
        <v>9766</v>
      </c>
      <c r="AV23" s="120">
        <f>+成测数据!DA18</f>
        <v>9297</v>
      </c>
      <c r="AW23" s="120">
        <f>+成测数据!DB18</f>
        <v>9765</v>
      </c>
      <c r="AX23" s="120">
        <f>+成测数据!DC18</f>
        <v>11476</v>
      </c>
      <c r="AY23" s="120">
        <f>+成测数据!DD18</f>
        <v>9242</v>
      </c>
      <c r="AZ23" s="120">
        <f>+成测数据!DE18</f>
        <v>6321</v>
      </c>
      <c r="BA23" s="120">
        <f>+成测数据!DF18</f>
        <v>9680</v>
      </c>
      <c r="BB23" s="120">
        <f>+成测数据!DG18</f>
        <v>3121</v>
      </c>
      <c r="BC23" s="116">
        <f>+工序盘点数据!R18</f>
        <v>7165761</v>
      </c>
      <c r="BD23" s="127">
        <f>+成测数据!DH18</f>
        <v>0.258073421490501</v>
      </c>
      <c r="BE23" s="127">
        <f>+成测数据!DI18</f>
        <v>0.25658441072993998</v>
      </c>
      <c r="BF23" s="127">
        <f>+成测数据!DJ18</f>
        <v>0</v>
      </c>
      <c r="BG23" s="127">
        <f>+成测数据!DK18</f>
        <v>0.257520102941176</v>
      </c>
      <c r="BH23" s="127">
        <f>+成测数据!DL18</f>
        <v>0</v>
      </c>
      <c r="BI23" s="127">
        <f>+成测数据!DM18</f>
        <v>0</v>
      </c>
      <c r="BJ23" s="127">
        <f>+成测数据!DN18</f>
        <v>0.25930071395763199</v>
      </c>
      <c r="BK23" s="127">
        <f>+成测数据!DO18</f>
        <v>0.25899022604739902</v>
      </c>
      <c r="BL23" s="127">
        <f>+成测数据!DP18</f>
        <v>0.257537396349862</v>
      </c>
      <c r="BM23" s="127">
        <f>+成测数据!DQ18</f>
        <v>0.25710183973644202</v>
      </c>
      <c r="BN23" s="127">
        <f>+成测数据!DR18</f>
        <v>0.25682991801008798</v>
      </c>
      <c r="BO23" s="127">
        <f>+成测数据!DS18</f>
        <v>0.25701481366662998</v>
      </c>
      <c r="BP23" s="127">
        <f>+成测数据!DT18</f>
        <v>0.25701415464739902</v>
      </c>
      <c r="BQ23" s="127">
        <f>+成测数据!DU18</f>
        <v>0</v>
      </c>
      <c r="BR23" s="127">
        <f>+成测数据!DV18</f>
        <v>0.25800823741432899</v>
      </c>
      <c r="BS23" s="127">
        <f>+成测数据!DW18</f>
        <v>0.25806928474983398</v>
      </c>
      <c r="BT23" s="127">
        <f>+成测数据!DX18</f>
        <v>0.25799301137705299</v>
      </c>
      <c r="BU23" s="127">
        <f>+成测数据!DY18</f>
        <v>0.25849062369444997</v>
      </c>
      <c r="BV23" s="127">
        <f>+成测数据!DZ18</f>
        <v>0.25895288568264302</v>
      </c>
      <c r="BW23" s="127">
        <f>+成测数据!EA18</f>
        <v>0.25861247752176098</v>
      </c>
      <c r="BX23" s="127">
        <f>+成测数据!EB18</f>
        <v>0.25851008591843799</v>
      </c>
      <c r="BY23" s="127">
        <f>+成测数据!EC18</f>
        <v>0.25889704695953297</v>
      </c>
      <c r="BZ23" s="127">
        <f>+成测数据!ED18</f>
        <v>0.25864392232241801</v>
      </c>
      <c r="CA23" s="127">
        <f>+成测数据!EE18</f>
        <v>0.25856823481405</v>
      </c>
      <c r="CB23" s="127">
        <f>+成测数据!EF18</f>
        <v>0.25904487737284398</v>
      </c>
      <c r="CC23" s="131">
        <f>+成测数据!AX18</f>
        <v>0</v>
      </c>
      <c r="CD23" s="131">
        <f>+成测数据!AY18</f>
        <v>0</v>
      </c>
      <c r="CE23" s="131">
        <f>+成测数据!AZ18</f>
        <v>0</v>
      </c>
      <c r="CF23" s="131">
        <f>+成测数据!BA18</f>
        <v>0</v>
      </c>
      <c r="CG23" s="131">
        <f>+成测数据!BB18</f>
        <v>0</v>
      </c>
      <c r="CH23" s="131">
        <f>+成测数据!BC18</f>
        <v>0</v>
      </c>
      <c r="CI23" s="131">
        <f>+成测数据!BD18</f>
        <v>0</v>
      </c>
      <c r="CJ23" s="131">
        <f>+成测数据!BE18</f>
        <v>0</v>
      </c>
      <c r="CK23" s="131">
        <f>+成测数据!BF18</f>
        <v>0</v>
      </c>
      <c r="CL23" s="131">
        <f>+成测数据!BG18</f>
        <v>0</v>
      </c>
      <c r="CM23" s="131">
        <f>+工序盘点数据!BH18</f>
        <v>18916</v>
      </c>
      <c r="CN23" s="137">
        <f t="shared" si="9"/>
        <v>0</v>
      </c>
      <c r="CO23" s="139"/>
    </row>
    <row r="24" spans="1:93" customFormat="1" ht="18.45">
      <c r="A24" s="116" t="s">
        <v>271</v>
      </c>
      <c r="B24" s="117">
        <f>+B25+B26</f>
        <v>1904080</v>
      </c>
      <c r="C24" s="117">
        <f>+C25+C26</f>
        <v>4148</v>
      </c>
      <c r="D24" s="117">
        <f>+D25+D26</f>
        <v>1648694</v>
      </c>
      <c r="E24" s="117">
        <f>+E25+E26</f>
        <v>81518</v>
      </c>
      <c r="F24" s="117">
        <f>+F25+F26</f>
        <v>66573</v>
      </c>
      <c r="G24" s="117">
        <f t="shared" ref="G24:AC24" si="26">+G25+G26</f>
        <v>80745</v>
      </c>
      <c r="H24" s="117">
        <f t="shared" si="26"/>
        <v>78909</v>
      </c>
      <c r="I24" s="117">
        <f t="shared" si="26"/>
        <v>0</v>
      </c>
      <c r="J24" s="117">
        <f t="shared" si="26"/>
        <v>0</v>
      </c>
      <c r="K24" s="117">
        <f t="shared" si="26"/>
        <v>87310</v>
      </c>
      <c r="L24" s="117">
        <f t="shared" si="26"/>
        <v>46498</v>
      </c>
      <c r="M24" s="117">
        <f t="shared" si="26"/>
        <v>42429</v>
      </c>
      <c r="N24" s="117">
        <f t="shared" si="26"/>
        <v>87913</v>
      </c>
      <c r="O24" s="117">
        <f t="shared" si="26"/>
        <v>86949</v>
      </c>
      <c r="P24" s="117">
        <f t="shared" si="26"/>
        <v>90315</v>
      </c>
      <c r="Q24" s="117">
        <f t="shared" si="26"/>
        <v>86400</v>
      </c>
      <c r="R24" s="117">
        <f t="shared" si="26"/>
        <v>69038</v>
      </c>
      <c r="S24" s="117">
        <f t="shared" si="26"/>
        <v>86357</v>
      </c>
      <c r="T24" s="117">
        <f t="shared" si="26"/>
        <v>54171</v>
      </c>
      <c r="U24" s="117">
        <f t="shared" si="26"/>
        <v>79615</v>
      </c>
      <c r="V24" s="117">
        <f t="shared" si="26"/>
        <v>84152</v>
      </c>
      <c r="W24" s="117">
        <f t="shared" si="26"/>
        <v>86773</v>
      </c>
      <c r="X24" s="117">
        <f t="shared" si="26"/>
        <v>93500</v>
      </c>
      <c r="Y24" s="117">
        <f t="shared" si="26"/>
        <v>78808</v>
      </c>
      <c r="Z24" s="117">
        <f t="shared" si="26"/>
        <v>65886</v>
      </c>
      <c r="AA24" s="117">
        <f t="shared" si="26"/>
        <v>58893</v>
      </c>
      <c r="AB24" s="117">
        <f t="shared" si="26"/>
        <v>55942</v>
      </c>
      <c r="AC24" s="117">
        <f t="shared" si="26"/>
        <v>1710000</v>
      </c>
      <c r="AD24" s="118">
        <f t="shared" si="5"/>
        <v>1354742</v>
      </c>
      <c r="AE24" s="121">
        <f>+AE25+AE26</f>
        <v>70715</v>
      </c>
      <c r="AF24" s="121">
        <f t="shared" ref="AF24:BB24" si="27">+AF25+AF26</f>
        <v>63346</v>
      </c>
      <c r="AG24" s="121">
        <f t="shared" si="27"/>
        <v>70383</v>
      </c>
      <c r="AH24" s="121">
        <f t="shared" si="27"/>
        <v>68955</v>
      </c>
      <c r="AI24" s="121">
        <f t="shared" si="27"/>
        <v>0</v>
      </c>
      <c r="AJ24" s="121">
        <f t="shared" si="27"/>
        <v>0</v>
      </c>
      <c r="AK24" s="121">
        <f t="shared" si="27"/>
        <v>78250</v>
      </c>
      <c r="AL24" s="121">
        <f t="shared" si="27"/>
        <v>37705</v>
      </c>
      <c r="AM24" s="121">
        <f t="shared" si="27"/>
        <v>40806</v>
      </c>
      <c r="AN24" s="121">
        <f t="shared" si="27"/>
        <v>77256</v>
      </c>
      <c r="AO24" s="121">
        <f t="shared" si="27"/>
        <v>75689</v>
      </c>
      <c r="AP24" s="121">
        <f t="shared" si="27"/>
        <v>87555</v>
      </c>
      <c r="AQ24" s="121">
        <f t="shared" si="27"/>
        <v>51791</v>
      </c>
      <c r="AR24" s="121">
        <f t="shared" si="27"/>
        <v>55712</v>
      </c>
      <c r="AS24" s="121">
        <f t="shared" si="27"/>
        <v>79142</v>
      </c>
      <c r="AT24" s="121">
        <f t="shared" si="27"/>
        <v>44798</v>
      </c>
      <c r="AU24" s="121">
        <f t="shared" si="27"/>
        <v>69516</v>
      </c>
      <c r="AV24" s="121">
        <f t="shared" si="27"/>
        <v>73138</v>
      </c>
      <c r="AW24" s="121">
        <f t="shared" si="27"/>
        <v>56584</v>
      </c>
      <c r="AX24" s="121">
        <f t="shared" si="27"/>
        <v>83233</v>
      </c>
      <c r="AY24" s="121">
        <f t="shared" si="27"/>
        <v>54457</v>
      </c>
      <c r="AZ24" s="121">
        <f t="shared" si="27"/>
        <v>39117</v>
      </c>
      <c r="BA24" s="121">
        <f t="shared" si="27"/>
        <v>44775</v>
      </c>
      <c r="BB24" s="121">
        <f t="shared" si="27"/>
        <v>31819</v>
      </c>
      <c r="BC24" s="117">
        <f>IFERROR(LOOKUP(1,0/BC25:BC26,BC25:BC26),0)</f>
        <v>7396704</v>
      </c>
      <c r="BD24" s="126">
        <f>+IF(AD24=0,0,(BD25*AD25+BD26*AD26)/AD24)</f>
        <v>0.25779633645192701</v>
      </c>
      <c r="BE24" s="126">
        <f>+IF(AE24=0,0,(BE25*AE25+BE26*AE26)/AE24)</f>
        <v>0.25835834331864999</v>
      </c>
      <c r="BF24" s="126">
        <f t="shared" ref="BF24:CB24" si="28">+IF(AF24=0,0,(BF25*AF25+BF26*AF26)/AF24)</f>
        <v>0.25762200527263002</v>
      </c>
      <c r="BG24" s="126">
        <f t="shared" si="28"/>
        <v>0.25757828408473099</v>
      </c>
      <c r="BH24" s="126">
        <f t="shared" si="28"/>
        <v>0.257752182133275</v>
      </c>
      <c r="BI24" s="126">
        <f t="shared" si="28"/>
        <v>0</v>
      </c>
      <c r="BJ24" s="126">
        <f t="shared" si="28"/>
        <v>0</v>
      </c>
      <c r="BK24" s="126">
        <f t="shared" si="28"/>
        <v>0.25912812586581502</v>
      </c>
      <c r="BL24" s="126">
        <f t="shared" si="28"/>
        <v>0.25863188938552101</v>
      </c>
      <c r="BM24" s="126">
        <f t="shared" si="28"/>
        <v>0.25750613914620502</v>
      </c>
      <c r="BN24" s="126">
        <f t="shared" si="28"/>
        <v>0.25742926869458399</v>
      </c>
      <c r="BO24" s="126">
        <f t="shared" si="28"/>
        <v>0.257656796819701</v>
      </c>
      <c r="BP24" s="126">
        <f t="shared" si="28"/>
        <v>0.257298570305529</v>
      </c>
      <c r="BQ24" s="126">
        <f t="shared" si="28"/>
        <v>0.256633704247962</v>
      </c>
      <c r="BR24" s="126">
        <f t="shared" si="28"/>
        <v>0.25719494128551601</v>
      </c>
      <c r="BS24" s="126">
        <f t="shared" si="28"/>
        <v>0.25725550241940998</v>
      </c>
      <c r="BT24" s="126">
        <f t="shared" si="28"/>
        <v>0.25762852475556902</v>
      </c>
      <c r="BU24" s="126">
        <f t="shared" si="28"/>
        <v>0.25795697358881498</v>
      </c>
      <c r="BV24" s="126">
        <f t="shared" si="28"/>
        <v>0.25852210640079498</v>
      </c>
      <c r="BW24" s="126">
        <f t="shared" si="28"/>
        <v>0.25756220835169602</v>
      </c>
      <c r="BX24" s="126">
        <f t="shared" si="28"/>
        <v>0.25790629686542599</v>
      </c>
      <c r="BY24" s="126">
        <f t="shared" si="28"/>
        <v>0.25795959193492102</v>
      </c>
      <c r="BZ24" s="126">
        <f t="shared" si="28"/>
        <v>0.25793246123213298</v>
      </c>
      <c r="CA24" s="126">
        <f t="shared" si="28"/>
        <v>0.25807988472790899</v>
      </c>
      <c r="CB24" s="126">
        <f t="shared" si="28"/>
        <v>0.25796273336058201</v>
      </c>
      <c r="CC24" s="117">
        <f>+CC25+CC26</f>
        <v>1521000</v>
      </c>
      <c r="CD24" s="117">
        <f t="shared" ref="CD24:CK24" si="29">+CD25+CD26</f>
        <v>1348200</v>
      </c>
      <c r="CE24" s="117">
        <f t="shared" si="29"/>
        <v>0</v>
      </c>
      <c r="CF24" s="117">
        <f t="shared" si="29"/>
        <v>172800</v>
      </c>
      <c r="CG24" s="117">
        <f t="shared" si="29"/>
        <v>0</v>
      </c>
      <c r="CH24" s="117">
        <f t="shared" si="29"/>
        <v>0</v>
      </c>
      <c r="CI24" s="117">
        <f t="shared" si="29"/>
        <v>0</v>
      </c>
      <c r="CJ24" s="117">
        <f t="shared" si="29"/>
        <v>0</v>
      </c>
      <c r="CK24" s="117">
        <f t="shared" si="29"/>
        <v>0</v>
      </c>
      <c r="CL24" s="117">
        <f>+IF(CC24=0,0,(CL25*CC25+CL26*CC26)/CC24)</f>
        <v>0</v>
      </c>
      <c r="CM24" s="117">
        <f>SUM(CM25:CM26)</f>
        <v>34403</v>
      </c>
      <c r="CN24" s="137">
        <f t="shared" si="9"/>
        <v>1521000</v>
      </c>
      <c r="CO24" s="139"/>
    </row>
    <row r="25" spans="1:93" customFormat="1" ht="18" hidden="1">
      <c r="A25" s="116" t="s">
        <v>265</v>
      </c>
      <c r="B25" s="116">
        <f>+工序盘点数据!C19</f>
        <v>1904080</v>
      </c>
      <c r="C25" s="116">
        <f>+工序盘点数据!E19</f>
        <v>2171</v>
      </c>
      <c r="D25" s="116">
        <f>SUM(E25:AB25)</f>
        <v>835655</v>
      </c>
      <c r="E25" s="116">
        <f>+成测数据!BK19</f>
        <v>38366</v>
      </c>
      <c r="F25" s="116">
        <f>+成测数据!BL19</f>
        <v>25978</v>
      </c>
      <c r="G25" s="116">
        <f>+成测数据!BM19</f>
        <v>40535</v>
      </c>
      <c r="H25" s="116">
        <f>+成测数据!BN19</f>
        <v>38180</v>
      </c>
      <c r="I25" s="116">
        <f>+成测数据!BO19</f>
        <v>0</v>
      </c>
      <c r="J25" s="116">
        <f>+成测数据!BP19</f>
        <v>0</v>
      </c>
      <c r="K25" s="116">
        <f>+成测数据!BQ19</f>
        <v>42588</v>
      </c>
      <c r="L25" s="116">
        <f>+成测数据!BR19</f>
        <v>40368</v>
      </c>
      <c r="M25" s="116">
        <f>+成测数据!BS19</f>
        <v>39432</v>
      </c>
      <c r="N25" s="116">
        <f>+成测数据!BT19</f>
        <v>45187</v>
      </c>
      <c r="O25" s="116">
        <f>+成测数据!BU19</f>
        <v>43118</v>
      </c>
      <c r="P25" s="116">
        <f>+成测数据!BV19</f>
        <v>46987</v>
      </c>
      <c r="Q25" s="116">
        <f>+成测数据!BW19</f>
        <v>45610</v>
      </c>
      <c r="R25" s="116">
        <f>+成测数据!BX19</f>
        <v>39484</v>
      </c>
      <c r="S25" s="116">
        <f>+成测数据!BY19</f>
        <v>43188</v>
      </c>
      <c r="T25" s="116">
        <f>+成测数据!BZ19</f>
        <v>17880</v>
      </c>
      <c r="U25" s="116">
        <f>+成测数据!CA19</f>
        <v>35441</v>
      </c>
      <c r="V25" s="116">
        <f>+成测数据!CB19</f>
        <v>39662</v>
      </c>
      <c r="W25" s="116">
        <f>+成测数据!CC19</f>
        <v>40978</v>
      </c>
      <c r="X25" s="116">
        <f>+成测数据!CD19</f>
        <v>46170</v>
      </c>
      <c r="Y25" s="116">
        <f>+成测数据!CE19</f>
        <v>38103</v>
      </c>
      <c r="Z25" s="116">
        <f>+成测数据!CF19</f>
        <v>27610</v>
      </c>
      <c r="AA25" s="116">
        <f>+成测数据!CG19</f>
        <v>29072</v>
      </c>
      <c r="AB25" s="116">
        <f>+成测数据!CH19</f>
        <v>31718</v>
      </c>
      <c r="AC25" s="116">
        <f>+成测数据!EH19</f>
        <v>855000</v>
      </c>
      <c r="AD25" s="118">
        <f t="shared" si="5"/>
        <v>715616</v>
      </c>
      <c r="AE25" s="120">
        <f>+成测数据!CJ19</f>
        <v>36093</v>
      </c>
      <c r="AF25" s="120">
        <f>+成测数据!CK19</f>
        <v>32307</v>
      </c>
      <c r="AG25" s="120">
        <f>+成测数据!CL19</f>
        <v>37513</v>
      </c>
      <c r="AH25" s="120">
        <f>+成测数据!CM19</f>
        <v>36149</v>
      </c>
      <c r="AI25" s="120">
        <f>+成测数据!CN19</f>
        <v>0</v>
      </c>
      <c r="AJ25" s="120">
        <f>+成测数据!CO19</f>
        <v>0</v>
      </c>
      <c r="AK25" s="120">
        <f>+成测数据!CP19</f>
        <v>39637</v>
      </c>
      <c r="AL25" s="120">
        <f>+成测数据!CQ19</f>
        <v>34209</v>
      </c>
      <c r="AM25" s="120">
        <f>+成测数据!CR19</f>
        <v>36140</v>
      </c>
      <c r="AN25" s="120">
        <f>+成测数据!CS19</f>
        <v>41498</v>
      </c>
      <c r="AO25" s="120">
        <f>+成测数据!CT19</f>
        <v>39818</v>
      </c>
      <c r="AP25" s="120">
        <f>+成测数据!CU19</f>
        <v>45581</v>
      </c>
      <c r="AQ25" s="120">
        <f>+成测数据!CV19</f>
        <v>25452</v>
      </c>
      <c r="AR25" s="120">
        <f>+成测数据!CW19</f>
        <v>36559</v>
      </c>
      <c r="AS25" s="120">
        <f>+成测数据!CX19</f>
        <v>42179</v>
      </c>
      <c r="AT25" s="120">
        <f>+成测数据!CY19</f>
        <v>12464</v>
      </c>
      <c r="AU25" s="120">
        <f>+成测数据!CZ19</f>
        <v>32623</v>
      </c>
      <c r="AV25" s="120">
        <f>+成测数据!DA19</f>
        <v>34131</v>
      </c>
      <c r="AW25" s="120">
        <f>+成测数据!DB19</f>
        <v>19131</v>
      </c>
      <c r="AX25" s="120">
        <f>+成测数据!DC19</f>
        <v>39770</v>
      </c>
      <c r="AY25" s="120">
        <f>+成测数据!DD19</f>
        <v>29212</v>
      </c>
      <c r="AZ25" s="120">
        <f>+成测数据!DE19</f>
        <v>15880</v>
      </c>
      <c r="BA25" s="120">
        <f>+成测数据!DF19</f>
        <v>27137</v>
      </c>
      <c r="BB25" s="120">
        <f>+成测数据!DG19</f>
        <v>22133</v>
      </c>
      <c r="BC25" s="116">
        <f>+工序盘点数据!R19</f>
        <v>8222255</v>
      </c>
      <c r="BD25" s="127">
        <f>+成测数据!DH19</f>
        <v>0.25776357305627101</v>
      </c>
      <c r="BE25" s="127">
        <f>+成测数据!DI19</f>
        <v>0.25794328434367902</v>
      </c>
      <c r="BF25" s="127">
        <f>+成测数据!DJ19</f>
        <v>0.25720865988795</v>
      </c>
      <c r="BG25" s="127">
        <f>+成测数据!DK19</f>
        <v>0.25725004149856401</v>
      </c>
      <c r="BH25" s="127">
        <f>+成测数据!DL19</f>
        <v>0.25773225696423102</v>
      </c>
      <c r="BI25" s="127">
        <f>+成测数据!DM19</f>
        <v>0</v>
      </c>
      <c r="BJ25" s="127">
        <f>+成测数据!DN19</f>
        <v>0</v>
      </c>
      <c r="BK25" s="127">
        <f>+成测数据!DO19</f>
        <v>0.25923386520170599</v>
      </c>
      <c r="BL25" s="127">
        <f>+成测数据!DP19</f>
        <v>0.25867447657870901</v>
      </c>
      <c r="BM25" s="127">
        <f>+成测数据!DQ19</f>
        <v>0.25753612805755499</v>
      </c>
      <c r="BN25" s="127">
        <f>+成测数据!DR19</f>
        <v>0.25718545460022202</v>
      </c>
      <c r="BO25" s="127">
        <f>+成测数据!DS19</f>
        <v>0.257508290508975</v>
      </c>
      <c r="BP25" s="127">
        <f>+成测数据!DT19</f>
        <v>0.25725294149822098</v>
      </c>
      <c r="BQ25" s="127">
        <f>+成测数据!DU19</f>
        <v>0.256358128111983</v>
      </c>
      <c r="BR25" s="127">
        <f>+成测数据!DV19</f>
        <v>0.25736538280587501</v>
      </c>
      <c r="BS25" s="127">
        <f>+成测数据!DW19</f>
        <v>0.25740814238913301</v>
      </c>
      <c r="BT25" s="127">
        <f>+成测数据!DX19</f>
        <v>0.25693833624839602</v>
      </c>
      <c r="BU25" s="127">
        <f>+成测数据!DY19</f>
        <v>0.25773055758207503</v>
      </c>
      <c r="BV25" s="127">
        <f>+成测数据!DZ19</f>
        <v>0.25872078514983698</v>
      </c>
      <c r="BW25" s="127">
        <f>+成测数据!EA19</f>
        <v>0.25791099168888199</v>
      </c>
      <c r="BX25" s="127">
        <f>+成测数据!EB19</f>
        <v>0.25821579587628901</v>
      </c>
      <c r="BY25" s="127">
        <f>+成测数据!EC19</f>
        <v>0.25786034102423699</v>
      </c>
      <c r="BZ25" s="127">
        <f>+成测数据!ED19</f>
        <v>0.25826154962216602</v>
      </c>
      <c r="CA25" s="127">
        <f>+成测数据!EE19</f>
        <v>0.25825045189224999</v>
      </c>
      <c r="CB25" s="127">
        <f>+成测数据!EF19</f>
        <v>0.25809382180454499</v>
      </c>
      <c r="CC25" s="131">
        <f>+成测数据!AX19</f>
        <v>1521000</v>
      </c>
      <c r="CD25" s="131">
        <f>+成测数据!AY19</f>
        <v>1348200</v>
      </c>
      <c r="CE25" s="131">
        <f>+成测数据!AZ19</f>
        <v>0</v>
      </c>
      <c r="CF25" s="131">
        <f>+成测数据!BA19</f>
        <v>172800</v>
      </c>
      <c r="CG25" s="131">
        <f>+成测数据!BB19</f>
        <v>0</v>
      </c>
      <c r="CH25" s="131">
        <f>+成测数据!BC19</f>
        <v>0</v>
      </c>
      <c r="CI25" s="131">
        <f>+成测数据!BD19</f>
        <v>0</v>
      </c>
      <c r="CJ25" s="131">
        <f>+成测数据!BE19</f>
        <v>0</v>
      </c>
      <c r="CK25" s="131">
        <f>+成测数据!BF19</f>
        <v>0</v>
      </c>
      <c r="CL25" s="131">
        <f>+成测数据!BG19</f>
        <v>0</v>
      </c>
      <c r="CM25" s="131">
        <f>+工序盘点数据!BH19</f>
        <v>14549</v>
      </c>
      <c r="CN25" s="137">
        <f t="shared" si="9"/>
        <v>1521000</v>
      </c>
      <c r="CO25" s="139"/>
    </row>
    <row r="26" spans="1:93" customFormat="1" ht="18" hidden="1">
      <c r="A26" s="116" t="s">
        <v>266</v>
      </c>
      <c r="B26" s="116">
        <f>+工序盘点数据!C20</f>
        <v>0</v>
      </c>
      <c r="C26" s="116">
        <f>+工序盘点数据!E20</f>
        <v>1977</v>
      </c>
      <c r="D26" s="116">
        <f>SUM(E26:AB26)</f>
        <v>813039</v>
      </c>
      <c r="E26" s="116">
        <f>+成测数据!BK20</f>
        <v>43152</v>
      </c>
      <c r="F26" s="116">
        <f>+成测数据!BL20</f>
        <v>40595</v>
      </c>
      <c r="G26" s="116">
        <f>+成测数据!BM20</f>
        <v>40210</v>
      </c>
      <c r="H26" s="116">
        <f>+成测数据!BN20</f>
        <v>40729</v>
      </c>
      <c r="I26" s="116">
        <f>+成测数据!BO20</f>
        <v>0</v>
      </c>
      <c r="J26" s="116">
        <f>+成测数据!BP20</f>
        <v>0</v>
      </c>
      <c r="K26" s="116">
        <f>+成测数据!BQ20</f>
        <v>44722</v>
      </c>
      <c r="L26" s="116">
        <f>+成测数据!BR20</f>
        <v>6130</v>
      </c>
      <c r="M26" s="116">
        <f>+成测数据!BS20</f>
        <v>2997</v>
      </c>
      <c r="N26" s="116">
        <f>+成测数据!BT20</f>
        <v>42726</v>
      </c>
      <c r="O26" s="116">
        <f>+成测数据!BU20</f>
        <v>43831</v>
      </c>
      <c r="P26" s="116">
        <f>+成测数据!BV20</f>
        <v>43328</v>
      </c>
      <c r="Q26" s="116">
        <f>+成测数据!BW20</f>
        <v>40790</v>
      </c>
      <c r="R26" s="116">
        <f>+成测数据!BX20</f>
        <v>29554</v>
      </c>
      <c r="S26" s="116">
        <f>+成测数据!BY20</f>
        <v>43169</v>
      </c>
      <c r="T26" s="116">
        <f>+成测数据!BZ20</f>
        <v>36291</v>
      </c>
      <c r="U26" s="116">
        <f>+成测数据!CA20</f>
        <v>44174</v>
      </c>
      <c r="V26" s="116">
        <f>+成测数据!CB20</f>
        <v>44490</v>
      </c>
      <c r="W26" s="116">
        <f>+成测数据!CC20</f>
        <v>45795</v>
      </c>
      <c r="X26" s="116">
        <f>+成测数据!CD20</f>
        <v>47330</v>
      </c>
      <c r="Y26" s="116">
        <f>+成测数据!CE20</f>
        <v>40705</v>
      </c>
      <c r="Z26" s="116">
        <f>+成测数据!CF20</f>
        <v>38276</v>
      </c>
      <c r="AA26" s="116">
        <f>+成测数据!CG20</f>
        <v>29821</v>
      </c>
      <c r="AB26" s="116">
        <f>+成测数据!CH20</f>
        <v>24224</v>
      </c>
      <c r="AC26" s="116">
        <f>+成测数据!EH20</f>
        <v>855000</v>
      </c>
      <c r="AD26" s="118">
        <f t="shared" si="5"/>
        <v>639126</v>
      </c>
      <c r="AE26" s="120">
        <f>+成测数据!CJ20</f>
        <v>34622</v>
      </c>
      <c r="AF26" s="120">
        <f>+成测数据!CK20</f>
        <v>31039</v>
      </c>
      <c r="AG26" s="120">
        <f>+成测数据!CL20</f>
        <v>32870</v>
      </c>
      <c r="AH26" s="120">
        <f>+成测数据!CM20</f>
        <v>32806</v>
      </c>
      <c r="AI26" s="120">
        <f>+成测数据!CN20</f>
        <v>0</v>
      </c>
      <c r="AJ26" s="120">
        <f>+成测数据!CO20</f>
        <v>0</v>
      </c>
      <c r="AK26" s="120">
        <f>+成测数据!CP20</f>
        <v>38613</v>
      </c>
      <c r="AL26" s="120">
        <f>+成测数据!CQ20</f>
        <v>3496</v>
      </c>
      <c r="AM26" s="120">
        <f>+成测数据!CR20</f>
        <v>4666</v>
      </c>
      <c r="AN26" s="120">
        <f>+成测数据!CS20</f>
        <v>35758</v>
      </c>
      <c r="AO26" s="120">
        <f>+成测数据!CT20</f>
        <v>35871</v>
      </c>
      <c r="AP26" s="120">
        <f>+成测数据!CU20</f>
        <v>41974</v>
      </c>
      <c r="AQ26" s="120">
        <f>+成测数据!CV20</f>
        <v>26339</v>
      </c>
      <c r="AR26" s="120">
        <f>+成测数据!CW20</f>
        <v>19153</v>
      </c>
      <c r="AS26" s="120">
        <f>+成测数据!CX20</f>
        <v>36963</v>
      </c>
      <c r="AT26" s="120">
        <f>+成测数据!CY20</f>
        <v>32334</v>
      </c>
      <c r="AU26" s="120">
        <f>+成测数据!CZ20</f>
        <v>36893</v>
      </c>
      <c r="AV26" s="120">
        <f>+成测数据!DA20</f>
        <v>39007</v>
      </c>
      <c r="AW26" s="120">
        <f>+成测数据!DB20</f>
        <v>37453</v>
      </c>
      <c r="AX26" s="120">
        <f>+成测数据!DC20</f>
        <v>43463</v>
      </c>
      <c r="AY26" s="120">
        <f>+成测数据!DD20</f>
        <v>25245</v>
      </c>
      <c r="AZ26" s="120">
        <f>+成测数据!DE20</f>
        <v>23237</v>
      </c>
      <c r="BA26" s="120">
        <f>+成测数据!DF20</f>
        <v>17638</v>
      </c>
      <c r="BB26" s="120">
        <f>+成测数据!DG20</f>
        <v>9686</v>
      </c>
      <c r="BC26" s="116">
        <f>+工序盘点数据!R20</f>
        <v>7396704</v>
      </c>
      <c r="BD26" s="127">
        <f>+成测数据!DH20</f>
        <v>0.25783302094003302</v>
      </c>
      <c r="BE26" s="127">
        <f>+成测数据!DI20</f>
        <v>0.258791037085146</v>
      </c>
      <c r="BF26" s="127">
        <f>+成测数据!DJ20</f>
        <v>0.25805223657334297</v>
      </c>
      <c r="BG26" s="127">
        <f>+成测数据!DK20</f>
        <v>0.25795289205962801</v>
      </c>
      <c r="BH26" s="127">
        <f>+成测数据!DL20</f>
        <v>0.25777413771870999</v>
      </c>
      <c r="BI26" s="127">
        <f>+成测数据!DM20</f>
        <v>0</v>
      </c>
      <c r="BJ26" s="127">
        <f>+成测数据!DN20</f>
        <v>0</v>
      </c>
      <c r="BK26" s="127">
        <f>+成测数据!DO20</f>
        <v>0.25901958236863198</v>
      </c>
      <c r="BL26" s="127">
        <f>+成测数据!DP20</f>
        <v>0.25821516590389099</v>
      </c>
      <c r="BM26" s="127">
        <f>+成测数据!DQ20</f>
        <v>0.25727386326618101</v>
      </c>
      <c r="BN26" s="127">
        <f>+成测数据!DR20</f>
        <v>0.257712220685407</v>
      </c>
      <c r="BO26" s="127">
        <f>+成测数据!DS20</f>
        <v>0.25782164375122002</v>
      </c>
      <c r="BP26" s="127">
        <f>+成测数据!DT20</f>
        <v>0.257348120185596</v>
      </c>
      <c r="BQ26" s="127">
        <f>+成测数据!DU20</f>
        <v>0.25690000000000002</v>
      </c>
      <c r="BR26" s="127">
        <f>+成测数据!DV20</f>
        <v>0.25686960470415299</v>
      </c>
      <c r="BS26" s="127">
        <f>+成测数据!DW20</f>
        <v>0.25708132279971202</v>
      </c>
      <c r="BT26" s="127">
        <f>+成测数据!DX20</f>
        <v>0.257894576266469</v>
      </c>
      <c r="BU26" s="127">
        <f>+成测数据!DY20</f>
        <v>0.25815718418128097</v>
      </c>
      <c r="BV26" s="127">
        <f>+成测数据!DZ20</f>
        <v>0.25834826313206</v>
      </c>
      <c r="BW26" s="127">
        <f>+成测数据!EA20</f>
        <v>0.25738404975228502</v>
      </c>
      <c r="BX26" s="127">
        <f>+成测数据!EB20</f>
        <v>0.25762309562156299</v>
      </c>
      <c r="BY26" s="127">
        <f>+成测数据!EC20</f>
        <v>0.258074439136463</v>
      </c>
      <c r="BZ26" s="127">
        <f>+成测数据!ED20</f>
        <v>0.25770756457448801</v>
      </c>
      <c r="CA26" s="127">
        <f>+成测数据!EE20</f>
        <v>0.25781745808437001</v>
      </c>
      <c r="CB26" s="127">
        <f>+成测数据!EF20</f>
        <v>0.25766318963456197</v>
      </c>
      <c r="CC26" s="131">
        <f>+成测数据!AX20</f>
        <v>0</v>
      </c>
      <c r="CD26" s="131">
        <f>+成测数据!AY20</f>
        <v>0</v>
      </c>
      <c r="CE26" s="131">
        <f>+成测数据!AZ20</f>
        <v>0</v>
      </c>
      <c r="CF26" s="131">
        <f>+成测数据!BA20</f>
        <v>0</v>
      </c>
      <c r="CG26" s="131">
        <f>+成测数据!BB20</f>
        <v>0</v>
      </c>
      <c r="CH26" s="131">
        <f>+成测数据!BC20</f>
        <v>0</v>
      </c>
      <c r="CI26" s="131">
        <f>+成测数据!BD20</f>
        <v>0</v>
      </c>
      <c r="CJ26" s="131">
        <f>+成测数据!BE20</f>
        <v>0</v>
      </c>
      <c r="CK26" s="131">
        <f>+成测数据!BF20</f>
        <v>0</v>
      </c>
      <c r="CL26" s="131">
        <f>+成测数据!BG20</f>
        <v>0</v>
      </c>
      <c r="CM26" s="131">
        <f>+工序盘点数据!BH20</f>
        <v>19854</v>
      </c>
      <c r="CN26" s="137">
        <f t="shared" si="9"/>
        <v>0</v>
      </c>
      <c r="CO26" s="139"/>
    </row>
    <row r="27" spans="1:93" customFormat="1" ht="18.45">
      <c r="A27" s="116" t="s">
        <v>272</v>
      </c>
      <c r="B27" s="117">
        <f>+B28+B29</f>
        <v>1808240</v>
      </c>
      <c r="C27" s="117">
        <f>+C28+C29</f>
        <v>4456</v>
      </c>
      <c r="D27" s="117">
        <f>+D28+D29</f>
        <v>1772231</v>
      </c>
      <c r="E27" s="117">
        <f>+E28+E29</f>
        <v>72295</v>
      </c>
      <c r="F27" s="117">
        <f>+F28+F29</f>
        <v>85370</v>
      </c>
      <c r="G27" s="117">
        <f t="shared" ref="G27:AC27" si="30">+G28+G29</f>
        <v>62693</v>
      </c>
      <c r="H27" s="117">
        <f t="shared" si="30"/>
        <v>77932</v>
      </c>
      <c r="I27" s="117">
        <f t="shared" si="30"/>
        <v>0</v>
      </c>
      <c r="J27" s="117">
        <f t="shared" si="30"/>
        <v>46299</v>
      </c>
      <c r="K27" s="117">
        <f t="shared" si="30"/>
        <v>87071</v>
      </c>
      <c r="L27" s="117">
        <f t="shared" si="30"/>
        <v>41866</v>
      </c>
      <c r="M27" s="117">
        <f t="shared" si="30"/>
        <v>74191</v>
      </c>
      <c r="N27" s="117">
        <f t="shared" si="30"/>
        <v>92792</v>
      </c>
      <c r="O27" s="117">
        <f t="shared" si="30"/>
        <v>84884</v>
      </c>
      <c r="P27" s="117">
        <f t="shared" si="30"/>
        <v>89100</v>
      </c>
      <c r="Q27" s="117">
        <f t="shared" si="30"/>
        <v>86424</v>
      </c>
      <c r="R27" s="117">
        <f t="shared" si="30"/>
        <v>83667</v>
      </c>
      <c r="S27" s="117">
        <f t="shared" si="30"/>
        <v>86715</v>
      </c>
      <c r="T27" s="117">
        <f t="shared" si="30"/>
        <v>81140</v>
      </c>
      <c r="U27" s="117">
        <f t="shared" si="30"/>
        <v>86657</v>
      </c>
      <c r="V27" s="117">
        <f t="shared" si="30"/>
        <v>86816</v>
      </c>
      <c r="W27" s="117">
        <f t="shared" si="30"/>
        <v>81794</v>
      </c>
      <c r="X27" s="117">
        <f t="shared" si="30"/>
        <v>90697</v>
      </c>
      <c r="Y27" s="117">
        <f t="shared" si="30"/>
        <v>84736</v>
      </c>
      <c r="Z27" s="117">
        <f t="shared" si="30"/>
        <v>77179</v>
      </c>
      <c r="AA27" s="117">
        <f t="shared" si="30"/>
        <v>56780</v>
      </c>
      <c r="AB27" s="117">
        <f t="shared" si="30"/>
        <v>55133</v>
      </c>
      <c r="AC27" s="117">
        <f t="shared" si="30"/>
        <v>1710000</v>
      </c>
      <c r="AD27" s="118">
        <f t="shared" si="5"/>
        <v>1493808</v>
      </c>
      <c r="AE27" s="119">
        <f>+AE28+AE29</f>
        <v>66247</v>
      </c>
      <c r="AF27" s="119">
        <f t="shared" ref="AF27:BB27" si="31">+AF28+AF29</f>
        <v>66393</v>
      </c>
      <c r="AG27" s="119">
        <f t="shared" si="31"/>
        <v>45855</v>
      </c>
      <c r="AH27" s="119">
        <f t="shared" si="31"/>
        <v>70584</v>
      </c>
      <c r="AI27" s="119">
        <f t="shared" si="31"/>
        <v>0</v>
      </c>
      <c r="AJ27" s="119">
        <f t="shared" si="31"/>
        <v>29742</v>
      </c>
      <c r="AK27" s="119">
        <f t="shared" si="31"/>
        <v>79914</v>
      </c>
      <c r="AL27" s="119">
        <f t="shared" si="31"/>
        <v>37932</v>
      </c>
      <c r="AM27" s="119">
        <f t="shared" si="31"/>
        <v>56801</v>
      </c>
      <c r="AN27" s="119">
        <f t="shared" si="31"/>
        <v>78484</v>
      </c>
      <c r="AO27" s="119">
        <f t="shared" si="31"/>
        <v>77465</v>
      </c>
      <c r="AP27" s="119">
        <f t="shared" si="31"/>
        <v>81272</v>
      </c>
      <c r="AQ27" s="119">
        <f t="shared" si="31"/>
        <v>64540</v>
      </c>
      <c r="AR27" s="119">
        <f t="shared" si="31"/>
        <v>74999</v>
      </c>
      <c r="AS27" s="119">
        <f t="shared" si="31"/>
        <v>78979</v>
      </c>
      <c r="AT27" s="119">
        <f t="shared" si="31"/>
        <v>72271</v>
      </c>
      <c r="AU27" s="119">
        <f t="shared" si="31"/>
        <v>78533</v>
      </c>
      <c r="AV27" s="119">
        <f t="shared" si="31"/>
        <v>80596</v>
      </c>
      <c r="AW27" s="119">
        <f t="shared" si="31"/>
        <v>77083</v>
      </c>
      <c r="AX27" s="119">
        <f t="shared" si="31"/>
        <v>83886</v>
      </c>
      <c r="AY27" s="119">
        <f t="shared" si="31"/>
        <v>61142</v>
      </c>
      <c r="AZ27" s="119">
        <f t="shared" si="31"/>
        <v>51771</v>
      </c>
      <c r="BA27" s="119">
        <f t="shared" si="31"/>
        <v>43289</v>
      </c>
      <c r="BB27" s="119">
        <f t="shared" si="31"/>
        <v>36030</v>
      </c>
      <c r="BC27" s="117">
        <f>IFERROR(LOOKUP(1,0/BC28:BC29,BC28:BC29),0)</f>
        <v>7408439</v>
      </c>
      <c r="BD27" s="126">
        <f>+IF(AD27=0,0,(BD28*AD28+BD29*AD29)/AD27)</f>
        <v>0.25801668059572802</v>
      </c>
      <c r="BE27" s="126">
        <f>+IF(AE27=0,0,(BE28*AE28+BE29*AE29)/AE27)</f>
        <v>0.25842080692587099</v>
      </c>
      <c r="BF27" s="126">
        <f t="shared" ref="BF27:CB27" si="32">+IF(AF27=0,0,(BF28*AF28+BF29*AF29)/AF27)</f>
        <v>0.25823405520117099</v>
      </c>
      <c r="BG27" s="126">
        <f t="shared" si="32"/>
        <v>0.25777851367107402</v>
      </c>
      <c r="BH27" s="126">
        <f t="shared" si="32"/>
        <v>0.257589299784654</v>
      </c>
      <c r="BI27" s="126">
        <f t="shared" si="32"/>
        <v>0</v>
      </c>
      <c r="BJ27" s="126">
        <f t="shared" si="32"/>
        <v>0.257534799591151</v>
      </c>
      <c r="BK27" s="126">
        <f t="shared" si="32"/>
        <v>0.25869018200108601</v>
      </c>
      <c r="BL27" s="126">
        <f t="shared" si="32"/>
        <v>0.25862326059791202</v>
      </c>
      <c r="BM27" s="126">
        <f t="shared" si="32"/>
        <v>0.25753011772680001</v>
      </c>
      <c r="BN27" s="126">
        <f t="shared" si="32"/>
        <v>0.25732330303477902</v>
      </c>
      <c r="BO27" s="126">
        <f t="shared" si="32"/>
        <v>0.25761534148324999</v>
      </c>
      <c r="BP27" s="126">
        <f t="shared" si="32"/>
        <v>0.25736067072472701</v>
      </c>
      <c r="BQ27" s="126">
        <f t="shared" si="32"/>
        <v>0.25719776197153899</v>
      </c>
      <c r="BR27" s="126">
        <f t="shared" si="32"/>
        <v>0.257421541788104</v>
      </c>
      <c r="BS27" s="126">
        <f t="shared" si="32"/>
        <v>0.25763889882309698</v>
      </c>
      <c r="BT27" s="126">
        <f t="shared" si="32"/>
        <v>0.25820190283792999</v>
      </c>
      <c r="BU27" s="126">
        <f t="shared" si="32"/>
        <v>0.25856559580049099</v>
      </c>
      <c r="BV27" s="126">
        <f t="shared" si="32"/>
        <v>0.25904204805230402</v>
      </c>
      <c r="BW27" s="126">
        <f t="shared" si="32"/>
        <v>0.25819763719626898</v>
      </c>
      <c r="BX27" s="126">
        <f t="shared" si="32"/>
        <v>0.25822376315025902</v>
      </c>
      <c r="BY27" s="126">
        <f t="shared" si="32"/>
        <v>0.258519554921331</v>
      </c>
      <c r="BZ27" s="126">
        <f t="shared" si="32"/>
        <v>0.258148175111935</v>
      </c>
      <c r="CA27" s="126">
        <f t="shared" si="32"/>
        <v>0.25839207195823399</v>
      </c>
      <c r="CB27" s="126">
        <f t="shared" si="32"/>
        <v>0.25820848708425898</v>
      </c>
      <c r="CC27" s="117">
        <f>+CC28+CC29</f>
        <v>1512900</v>
      </c>
      <c r="CD27" s="117">
        <f t="shared" ref="CD27:CK27" si="33">+CD28+CD29</f>
        <v>1210500</v>
      </c>
      <c r="CE27" s="117">
        <f t="shared" si="33"/>
        <v>0</v>
      </c>
      <c r="CF27" s="117">
        <f t="shared" si="33"/>
        <v>216000</v>
      </c>
      <c r="CG27" s="117">
        <f t="shared" si="33"/>
        <v>0</v>
      </c>
      <c r="CH27" s="117">
        <f t="shared" si="33"/>
        <v>0</v>
      </c>
      <c r="CI27" s="117">
        <f t="shared" si="33"/>
        <v>86400</v>
      </c>
      <c r="CJ27" s="117">
        <f t="shared" si="33"/>
        <v>0</v>
      </c>
      <c r="CK27" s="117">
        <f t="shared" si="33"/>
        <v>0</v>
      </c>
      <c r="CL27" s="117">
        <f>+IF(CC27=0,0,(CL28*CC28+CL29*CC29)/CC27)</f>
        <v>0</v>
      </c>
      <c r="CM27" s="117">
        <f>SUM(CM28:CM29)</f>
        <v>41297</v>
      </c>
      <c r="CN27" s="137">
        <f t="shared" si="9"/>
        <v>1512900</v>
      </c>
      <c r="CO27" s="139"/>
    </row>
    <row r="28" spans="1:93" customFormat="1" ht="18" hidden="1">
      <c r="A28" s="116" t="s">
        <v>265</v>
      </c>
      <c r="B28" s="116">
        <f>+工序盘点数据!C21</f>
        <v>1808240</v>
      </c>
      <c r="C28" s="116">
        <f>+工序盘点数据!E21</f>
        <v>2346</v>
      </c>
      <c r="D28" s="116">
        <f>SUM(E28:AB28)</f>
        <v>841497</v>
      </c>
      <c r="E28" s="116">
        <f>+成测数据!BK21</f>
        <v>27585</v>
      </c>
      <c r="F28" s="116">
        <f>+成测数据!BL21</f>
        <v>39360</v>
      </c>
      <c r="G28" s="116">
        <f>+成测数据!BM21</f>
        <v>28540</v>
      </c>
      <c r="H28" s="116">
        <f>+成测数据!BN21</f>
        <v>41896</v>
      </c>
      <c r="I28" s="116">
        <f>+成测数据!BO21</f>
        <v>0</v>
      </c>
      <c r="J28" s="116">
        <f>+成测数据!BP21</f>
        <v>13048</v>
      </c>
      <c r="K28" s="116">
        <f>+成测数据!BQ21</f>
        <v>42099</v>
      </c>
      <c r="L28" s="116">
        <f>+成测数据!BR21</f>
        <v>22249</v>
      </c>
      <c r="M28" s="116">
        <f>+成测数据!BS21</f>
        <v>41581</v>
      </c>
      <c r="N28" s="116">
        <f>+成测数据!BT21</f>
        <v>44784</v>
      </c>
      <c r="O28" s="116">
        <f>+成测数据!BU21</f>
        <v>39912</v>
      </c>
      <c r="P28" s="116">
        <f>+成测数据!BV21</f>
        <v>43178</v>
      </c>
      <c r="Q28" s="116">
        <f>+成测数据!BW21</f>
        <v>40270</v>
      </c>
      <c r="R28" s="116">
        <f>+成测数据!BX21</f>
        <v>39315</v>
      </c>
      <c r="S28" s="116">
        <f>+成测数据!BY21</f>
        <v>41177</v>
      </c>
      <c r="T28" s="116">
        <f>+成测数据!BZ21</f>
        <v>39753</v>
      </c>
      <c r="U28" s="116">
        <f>+成测数据!CA21</f>
        <v>42194</v>
      </c>
      <c r="V28" s="116">
        <f>+成测数据!CB21</f>
        <v>39799</v>
      </c>
      <c r="W28" s="116">
        <f>+成测数据!CC21</f>
        <v>37439</v>
      </c>
      <c r="X28" s="116">
        <f>+成测数据!CD21</f>
        <v>43018</v>
      </c>
      <c r="Y28" s="116">
        <f>+成测数据!CE21</f>
        <v>38350</v>
      </c>
      <c r="Z28" s="116">
        <f>+成测数据!CF21</f>
        <v>33744</v>
      </c>
      <c r="AA28" s="116">
        <f>+成测数据!CG21</f>
        <v>34740</v>
      </c>
      <c r="AB28" s="116">
        <f>+成测数据!CH21</f>
        <v>27466</v>
      </c>
      <c r="AC28" s="116">
        <f>+成测数据!EH21</f>
        <v>855000</v>
      </c>
      <c r="AD28" s="118">
        <f t="shared" si="5"/>
        <v>719833</v>
      </c>
      <c r="AE28" s="120">
        <f>+成测数据!CJ21</f>
        <v>26569</v>
      </c>
      <c r="AF28" s="120">
        <f>+成测数据!CK21</f>
        <v>37314</v>
      </c>
      <c r="AG28" s="120">
        <f>+成测数据!CL21</f>
        <v>18180</v>
      </c>
      <c r="AH28" s="120">
        <f>+成测数据!CM21</f>
        <v>40446</v>
      </c>
      <c r="AI28" s="120">
        <f>+成测数据!CN21</f>
        <v>0</v>
      </c>
      <c r="AJ28" s="120">
        <f>+成测数据!CO21</f>
        <v>0</v>
      </c>
      <c r="AK28" s="120">
        <f>+成测数据!CP21</f>
        <v>40242</v>
      </c>
      <c r="AL28" s="120">
        <f>+成测数据!CQ21</f>
        <v>21284</v>
      </c>
      <c r="AM28" s="120">
        <f>+成测数据!CR21</f>
        <v>36352</v>
      </c>
      <c r="AN28" s="120">
        <f>+成测数据!CS21</f>
        <v>39957</v>
      </c>
      <c r="AO28" s="120">
        <f>+成测数据!CT21</f>
        <v>37712</v>
      </c>
      <c r="AP28" s="120">
        <f>+成测数据!CU21</f>
        <v>41454</v>
      </c>
      <c r="AQ28" s="120">
        <f>+成测数据!CV21</f>
        <v>31168</v>
      </c>
      <c r="AR28" s="120">
        <f>+成测数据!CW21</f>
        <v>37758</v>
      </c>
      <c r="AS28" s="120">
        <f>+成测数据!CX21</f>
        <v>39942</v>
      </c>
      <c r="AT28" s="120">
        <f>+成测数据!CY21</f>
        <v>34317</v>
      </c>
      <c r="AU28" s="120">
        <f>+成测数据!CZ21</f>
        <v>39469</v>
      </c>
      <c r="AV28" s="120">
        <f>+成测数据!DA21</f>
        <v>38401</v>
      </c>
      <c r="AW28" s="120">
        <f>+成测数据!DB21</f>
        <v>36784</v>
      </c>
      <c r="AX28" s="120">
        <f>+成测数据!DC21</f>
        <v>40997</v>
      </c>
      <c r="AY28" s="120">
        <f>+成测数据!DD21</f>
        <v>26996</v>
      </c>
      <c r="AZ28" s="120">
        <f>+成测数据!DE21</f>
        <v>15477</v>
      </c>
      <c r="BA28" s="120">
        <f>+成测数据!DF21</f>
        <v>25991</v>
      </c>
      <c r="BB28" s="120">
        <f>+成测数据!DG21</f>
        <v>13023</v>
      </c>
      <c r="BC28" s="116">
        <f>+工序盘点数据!R21</f>
        <v>8351866</v>
      </c>
      <c r="BD28" s="127">
        <f>+成测数据!DH21</f>
        <v>0.257919845301194</v>
      </c>
      <c r="BE28" s="127">
        <f>+成测数据!DI21</f>
        <v>0.25811637022161799</v>
      </c>
      <c r="BF28" s="127">
        <f>+成测数据!DJ21</f>
        <v>0.258249730609727</v>
      </c>
      <c r="BG28" s="127">
        <f>+成测数据!DK21</f>
        <v>0.25828900289588103</v>
      </c>
      <c r="BH28" s="127">
        <f>+成测数据!DL21</f>
        <v>0.257743236265638</v>
      </c>
      <c r="BI28" s="127">
        <f>+成测数据!DM21</f>
        <v>0</v>
      </c>
      <c r="BJ28" s="127">
        <f>+成测数据!DN21</f>
        <v>0</v>
      </c>
      <c r="BK28" s="127">
        <f>+成测数据!DO21</f>
        <v>0.258590233299408</v>
      </c>
      <c r="BL28" s="127">
        <f>+成测数据!DP21</f>
        <v>0.25840671311783397</v>
      </c>
      <c r="BM28" s="127">
        <f>+成测数据!DQ21</f>
        <v>0.25742126347931299</v>
      </c>
      <c r="BN28" s="127">
        <f>+成测数据!DR21</f>
        <v>0.25734637879574301</v>
      </c>
      <c r="BO28" s="127">
        <f>+成测数据!DS21</f>
        <v>0.25783097910479402</v>
      </c>
      <c r="BP28" s="127">
        <f>+成测数据!DT21</f>
        <v>0.257383338085589</v>
      </c>
      <c r="BQ28" s="127">
        <f>+成测数据!DU21</f>
        <v>0.25693481752567199</v>
      </c>
      <c r="BR28" s="127">
        <f>+成测数据!DV21</f>
        <v>0.25751393776153397</v>
      </c>
      <c r="BS28" s="127">
        <f>+成测数据!DW21</f>
        <v>0.25740837366555103</v>
      </c>
      <c r="BT28" s="127">
        <f>+成测数据!DX21</f>
        <v>0.25806079657312703</v>
      </c>
      <c r="BU28" s="127">
        <f>+成测数据!DY21</f>
        <v>0.258472331627353</v>
      </c>
      <c r="BV28" s="127">
        <f>+成测数据!DZ21</f>
        <v>0.25896525353046801</v>
      </c>
      <c r="BW28" s="127">
        <f>+成测数据!EA21</f>
        <v>0.25796882204219301</v>
      </c>
      <c r="BX28" s="127">
        <f>+成测数据!EB21</f>
        <v>0.25798629623198499</v>
      </c>
      <c r="BY28" s="127">
        <f>+成测数据!EC21</f>
        <v>0.25838135349681501</v>
      </c>
      <c r="BZ28" s="127">
        <f>+成测数据!ED21</f>
        <v>0.25825072526975501</v>
      </c>
      <c r="CA28" s="127">
        <f>+成测数据!EE21</f>
        <v>0.257809219652957</v>
      </c>
      <c r="CB28" s="127">
        <f>+成测数据!EF21</f>
        <v>0.25735387857220798</v>
      </c>
      <c r="CC28" s="131">
        <f>+成测数据!AX21</f>
        <v>1512900</v>
      </c>
      <c r="CD28" s="131">
        <f>+成测数据!AY21</f>
        <v>1210500</v>
      </c>
      <c r="CE28" s="131">
        <f>+成测数据!AZ21</f>
        <v>0</v>
      </c>
      <c r="CF28" s="131">
        <f>+成测数据!BA21</f>
        <v>216000</v>
      </c>
      <c r="CG28" s="131">
        <f>+成测数据!BB21</f>
        <v>0</v>
      </c>
      <c r="CH28" s="131">
        <f>+成测数据!BC21</f>
        <v>0</v>
      </c>
      <c r="CI28" s="131">
        <f>+成测数据!BD21</f>
        <v>86400</v>
      </c>
      <c r="CJ28" s="131">
        <f>+成测数据!BE21</f>
        <v>0</v>
      </c>
      <c r="CK28" s="131">
        <f>+成测数据!BF21</f>
        <v>0</v>
      </c>
      <c r="CL28" s="131">
        <f>+成测数据!BG21</f>
        <v>0</v>
      </c>
      <c r="CM28" s="131">
        <f>+工序盘点数据!BH21</f>
        <v>22409</v>
      </c>
      <c r="CN28" s="137">
        <f t="shared" si="9"/>
        <v>1512900</v>
      </c>
      <c r="CO28" s="139"/>
    </row>
    <row r="29" spans="1:93" customFormat="1" ht="18" hidden="1">
      <c r="A29" s="116" t="s">
        <v>266</v>
      </c>
      <c r="B29" s="116">
        <f>+工序盘点数据!C22</f>
        <v>0</v>
      </c>
      <c r="C29" s="116">
        <f>+工序盘点数据!E22</f>
        <v>2110</v>
      </c>
      <c r="D29" s="116">
        <f>SUM(E29:AB29)</f>
        <v>930734</v>
      </c>
      <c r="E29" s="116">
        <f>+成测数据!BK22</f>
        <v>44710</v>
      </c>
      <c r="F29" s="116">
        <f>+成测数据!BL22</f>
        <v>46010</v>
      </c>
      <c r="G29" s="116">
        <f>+成测数据!BM22</f>
        <v>34153</v>
      </c>
      <c r="H29" s="116">
        <f>+成测数据!BN22</f>
        <v>36036</v>
      </c>
      <c r="I29" s="116">
        <f>+成测数据!BO22</f>
        <v>0</v>
      </c>
      <c r="J29" s="116">
        <f>+成测数据!BP22</f>
        <v>33251</v>
      </c>
      <c r="K29" s="116">
        <f>+成测数据!BQ22</f>
        <v>44972</v>
      </c>
      <c r="L29" s="116">
        <f>+成测数据!BR22</f>
        <v>19617</v>
      </c>
      <c r="M29" s="116">
        <f>+成测数据!BS22</f>
        <v>32610</v>
      </c>
      <c r="N29" s="116">
        <f>+成测数据!BT22</f>
        <v>48008</v>
      </c>
      <c r="O29" s="116">
        <f>+成测数据!BU22</f>
        <v>44972</v>
      </c>
      <c r="P29" s="116">
        <f>+成测数据!BV22</f>
        <v>45922</v>
      </c>
      <c r="Q29" s="116">
        <f>+成测数据!BW22</f>
        <v>46154</v>
      </c>
      <c r="R29" s="116">
        <f>+成测数据!BX22</f>
        <v>44352</v>
      </c>
      <c r="S29" s="116">
        <f>+成测数据!BY22</f>
        <v>45538</v>
      </c>
      <c r="T29" s="116">
        <f>+成测数据!BZ22</f>
        <v>41387</v>
      </c>
      <c r="U29" s="116">
        <f>+成测数据!CA22</f>
        <v>44463</v>
      </c>
      <c r="V29" s="116">
        <f>+成测数据!CB22</f>
        <v>47017</v>
      </c>
      <c r="W29" s="116">
        <f>+成测数据!CC22</f>
        <v>44355</v>
      </c>
      <c r="X29" s="116">
        <f>+成测数据!CD22</f>
        <v>47679</v>
      </c>
      <c r="Y29" s="116">
        <f>+成测数据!CE22</f>
        <v>46386</v>
      </c>
      <c r="Z29" s="116">
        <f>+成测数据!CF22</f>
        <v>43435</v>
      </c>
      <c r="AA29" s="116">
        <f>+成测数据!CG22</f>
        <v>22040</v>
      </c>
      <c r="AB29" s="116">
        <f>+成测数据!CH22</f>
        <v>27667</v>
      </c>
      <c r="AC29" s="116">
        <f>+成测数据!EH22</f>
        <v>855000</v>
      </c>
      <c r="AD29" s="118">
        <f t="shared" si="5"/>
        <v>773975</v>
      </c>
      <c r="AE29" s="120">
        <f>+成测数据!CJ22</f>
        <v>39678</v>
      </c>
      <c r="AF29" s="120">
        <f>+成测数据!CK22</f>
        <v>29079</v>
      </c>
      <c r="AG29" s="120">
        <f>+成测数据!CL22</f>
        <v>27675</v>
      </c>
      <c r="AH29" s="120">
        <f>+成测数据!CM22</f>
        <v>30138</v>
      </c>
      <c r="AI29" s="120">
        <f>+成测数据!CN22</f>
        <v>0</v>
      </c>
      <c r="AJ29" s="120">
        <f>+成测数据!CO22</f>
        <v>29742</v>
      </c>
      <c r="AK29" s="120">
        <f>+成测数据!CP22</f>
        <v>39672</v>
      </c>
      <c r="AL29" s="120">
        <f>+成测数据!CQ22</f>
        <v>16648</v>
      </c>
      <c r="AM29" s="120">
        <f>+成测数据!CR22</f>
        <v>20449</v>
      </c>
      <c r="AN29" s="120">
        <f>+成测数据!CS22</f>
        <v>38527</v>
      </c>
      <c r="AO29" s="120">
        <f>+成测数据!CT22</f>
        <v>39753</v>
      </c>
      <c r="AP29" s="120">
        <f>+成测数据!CU22</f>
        <v>39818</v>
      </c>
      <c r="AQ29" s="120">
        <f>+成测数据!CV22</f>
        <v>33372</v>
      </c>
      <c r="AR29" s="120">
        <f>+成测数据!CW22</f>
        <v>37241</v>
      </c>
      <c r="AS29" s="120">
        <f>+成测数据!CX22</f>
        <v>39037</v>
      </c>
      <c r="AT29" s="120">
        <f>+成测数据!CY22</f>
        <v>37954</v>
      </c>
      <c r="AU29" s="120">
        <f>+成测数据!CZ22</f>
        <v>39064</v>
      </c>
      <c r="AV29" s="120">
        <f>+成测数据!DA22</f>
        <v>42195</v>
      </c>
      <c r="AW29" s="120">
        <f>+成测数据!DB22</f>
        <v>40299</v>
      </c>
      <c r="AX29" s="120">
        <f>+成测数据!DC22</f>
        <v>42889</v>
      </c>
      <c r="AY29" s="120">
        <f>+成测数据!DD22</f>
        <v>34146</v>
      </c>
      <c r="AZ29" s="120">
        <f>+成测数据!DE22</f>
        <v>36294</v>
      </c>
      <c r="BA29" s="120">
        <f>+成测数据!DF22</f>
        <v>17298</v>
      </c>
      <c r="BB29" s="120">
        <f>+成测数据!DG22</f>
        <v>23007</v>
      </c>
      <c r="BC29" s="116">
        <f>+工序盘点数据!R22</f>
        <v>7408439</v>
      </c>
      <c r="BD29" s="127">
        <f>+成测数据!DH22</f>
        <v>0.25810674195503602</v>
      </c>
      <c r="BE29" s="127">
        <f>+成测数据!DI22</f>
        <v>0.25862466243258198</v>
      </c>
      <c r="BF29" s="127">
        <f>+成测数据!DJ22</f>
        <v>0.25821394061006198</v>
      </c>
      <c r="BG29" s="127">
        <f>+成测数据!DK22</f>
        <v>0.257443167903884</v>
      </c>
      <c r="BH29" s="127">
        <f>+成测数据!DL22</f>
        <v>0.25738271292056603</v>
      </c>
      <c r="BI29" s="127">
        <f>+成测数据!DM22</f>
        <v>0</v>
      </c>
      <c r="BJ29" s="127">
        <f>+成测数据!DN22</f>
        <v>0.257534799591151</v>
      </c>
      <c r="BK29" s="127">
        <f>+成测数据!DO22</f>
        <v>0.25879156674732801</v>
      </c>
      <c r="BL29" s="127">
        <f>+成测数据!DP22</f>
        <v>0.25890011046371902</v>
      </c>
      <c r="BM29" s="127">
        <f>+成测数据!DQ22</f>
        <v>0.25772362692552198</v>
      </c>
      <c r="BN29" s="127">
        <f>+成测数据!DR22</f>
        <v>0.25729937077478299</v>
      </c>
      <c r="BO29" s="127">
        <f>+成测数据!DS22</f>
        <v>0.25741077513646798</v>
      </c>
      <c r="BP29" s="127">
        <f>+成测数据!DT22</f>
        <v>0.25733707203124201</v>
      </c>
      <c r="BQ29" s="127">
        <f>+成测数据!DU22</f>
        <v>0.25744334067490698</v>
      </c>
      <c r="BR29" s="127">
        <f>+成测数据!DV22</f>
        <v>0.25732786312306399</v>
      </c>
      <c r="BS29" s="127">
        <f>+成测数据!DW22</f>
        <v>0.25787476827625</v>
      </c>
      <c r="BT29" s="127">
        <f>+成测数据!DX22</f>
        <v>0.25832948737945899</v>
      </c>
      <c r="BU29" s="127">
        <f>+成测数据!DY22</f>
        <v>0.258659826899447</v>
      </c>
      <c r="BV29" s="127">
        <f>+成测数据!DZ22</f>
        <v>0.25911193752814299</v>
      </c>
      <c r="BW29" s="127">
        <f>+成测数据!EA22</f>
        <v>0.258406494404328</v>
      </c>
      <c r="BX29" s="127">
        <f>+成测数据!EB22</f>
        <v>0.25845075448250099</v>
      </c>
      <c r="BY29" s="127">
        <f>+成测数据!EC22</f>
        <v>0.25862881766531898</v>
      </c>
      <c r="BZ29" s="127">
        <f>+成测数据!ED22</f>
        <v>0.258104444225492</v>
      </c>
      <c r="CA29" s="127">
        <f>+成测数据!EE22</f>
        <v>0.25926783298647299</v>
      </c>
      <c r="CB29" s="127">
        <f>+成测数据!EF22</f>
        <v>0.258692234059199</v>
      </c>
      <c r="CC29" s="131">
        <f>+成测数据!AX22</f>
        <v>0</v>
      </c>
      <c r="CD29" s="131">
        <f>+成测数据!AY22</f>
        <v>0</v>
      </c>
      <c r="CE29" s="131">
        <f>+成测数据!AZ22</f>
        <v>0</v>
      </c>
      <c r="CF29" s="131">
        <f>+成测数据!BA22</f>
        <v>0</v>
      </c>
      <c r="CG29" s="131">
        <f>+成测数据!BB22</f>
        <v>0</v>
      </c>
      <c r="CH29" s="131">
        <f>+成测数据!BC22</f>
        <v>0</v>
      </c>
      <c r="CI29" s="131">
        <f>+成测数据!BD22</f>
        <v>0</v>
      </c>
      <c r="CJ29" s="131">
        <f>+成测数据!BE22</f>
        <v>0</v>
      </c>
      <c r="CK29" s="131">
        <f>+成测数据!BF22</f>
        <v>0</v>
      </c>
      <c r="CL29" s="131">
        <f>+成测数据!BG22</f>
        <v>0</v>
      </c>
      <c r="CM29" s="131">
        <f>+工序盘点数据!BH22</f>
        <v>18888</v>
      </c>
      <c r="CN29" s="137">
        <f t="shared" si="9"/>
        <v>0</v>
      </c>
      <c r="CO29" s="139"/>
    </row>
    <row r="30" spans="1:93" customFormat="1" ht="18.45">
      <c r="A30" s="116" t="s">
        <v>273</v>
      </c>
      <c r="B30" s="117">
        <f>+B31+B32</f>
        <v>1769040</v>
      </c>
      <c r="C30" s="117">
        <f>+C31+C32</f>
        <v>4324</v>
      </c>
      <c r="D30" s="117">
        <f>+D31+D32</f>
        <v>1618265</v>
      </c>
      <c r="E30" s="117">
        <f>+E31+E32</f>
        <v>65957</v>
      </c>
      <c r="F30" s="117">
        <f>+F31+F32</f>
        <v>81590</v>
      </c>
      <c r="G30" s="117">
        <f t="shared" ref="G30:AC30" si="34">+G31+G32</f>
        <v>78097</v>
      </c>
      <c r="H30" s="117">
        <f t="shared" si="34"/>
        <v>63895</v>
      </c>
      <c r="I30" s="117">
        <f t="shared" si="34"/>
        <v>0</v>
      </c>
      <c r="J30" s="117">
        <f t="shared" si="34"/>
        <v>72823</v>
      </c>
      <c r="K30" s="117">
        <f t="shared" si="34"/>
        <v>59210</v>
      </c>
      <c r="L30" s="117">
        <f t="shared" si="34"/>
        <v>61212</v>
      </c>
      <c r="M30" s="117">
        <f t="shared" si="34"/>
        <v>58551</v>
      </c>
      <c r="N30" s="117">
        <f t="shared" si="34"/>
        <v>85096</v>
      </c>
      <c r="O30" s="117">
        <f t="shared" si="34"/>
        <v>83193</v>
      </c>
      <c r="P30" s="117">
        <f t="shared" si="34"/>
        <v>79490</v>
      </c>
      <c r="Q30" s="117">
        <f t="shared" si="34"/>
        <v>82358</v>
      </c>
      <c r="R30" s="117">
        <f t="shared" si="34"/>
        <v>76721</v>
      </c>
      <c r="S30" s="117">
        <f t="shared" si="34"/>
        <v>83572</v>
      </c>
      <c r="T30" s="117">
        <f t="shared" si="34"/>
        <v>46576</v>
      </c>
      <c r="U30" s="117">
        <f t="shared" si="34"/>
        <v>39380</v>
      </c>
      <c r="V30" s="117">
        <f t="shared" si="34"/>
        <v>81047</v>
      </c>
      <c r="W30" s="117">
        <f t="shared" si="34"/>
        <v>89190</v>
      </c>
      <c r="X30" s="117">
        <f t="shared" si="34"/>
        <v>89053</v>
      </c>
      <c r="Y30" s="117">
        <f t="shared" si="34"/>
        <v>72799</v>
      </c>
      <c r="Z30" s="117">
        <f t="shared" si="34"/>
        <v>73535</v>
      </c>
      <c r="AA30" s="117">
        <f t="shared" si="34"/>
        <v>61920</v>
      </c>
      <c r="AB30" s="117">
        <f t="shared" si="34"/>
        <v>33000</v>
      </c>
      <c r="AC30" s="117">
        <f t="shared" si="34"/>
        <v>1710000</v>
      </c>
      <c r="AD30" s="118">
        <f t="shared" si="5"/>
        <v>1421858</v>
      </c>
      <c r="AE30" s="119">
        <f>+AE31+AE32</f>
        <v>55501</v>
      </c>
      <c r="AF30" s="119">
        <f t="shared" ref="AF30:BB30" si="35">+AF31+AF32</f>
        <v>70929</v>
      </c>
      <c r="AG30" s="119">
        <f t="shared" si="35"/>
        <v>71299</v>
      </c>
      <c r="AH30" s="119">
        <f t="shared" si="35"/>
        <v>65961</v>
      </c>
      <c r="AI30" s="119">
        <f t="shared" si="35"/>
        <v>0</v>
      </c>
      <c r="AJ30" s="119">
        <f t="shared" si="35"/>
        <v>54728</v>
      </c>
      <c r="AK30" s="119">
        <f t="shared" si="35"/>
        <v>45292</v>
      </c>
      <c r="AL30" s="119">
        <f t="shared" si="35"/>
        <v>70398</v>
      </c>
      <c r="AM30" s="119">
        <f t="shared" si="35"/>
        <v>37113</v>
      </c>
      <c r="AN30" s="119">
        <f t="shared" si="35"/>
        <v>76305</v>
      </c>
      <c r="AO30" s="119">
        <f t="shared" si="35"/>
        <v>76125</v>
      </c>
      <c r="AP30" s="119">
        <f t="shared" si="35"/>
        <v>63754</v>
      </c>
      <c r="AQ30" s="119">
        <f t="shared" si="35"/>
        <v>64649</v>
      </c>
      <c r="AR30" s="119">
        <f t="shared" si="35"/>
        <v>69354</v>
      </c>
      <c r="AS30" s="119">
        <f t="shared" si="35"/>
        <v>80171</v>
      </c>
      <c r="AT30" s="119">
        <f t="shared" si="35"/>
        <v>40487</v>
      </c>
      <c r="AU30" s="119">
        <f t="shared" si="35"/>
        <v>34969</v>
      </c>
      <c r="AV30" s="119">
        <f t="shared" si="35"/>
        <v>79378</v>
      </c>
      <c r="AW30" s="119">
        <f t="shared" si="35"/>
        <v>77221</v>
      </c>
      <c r="AX30" s="119">
        <f t="shared" si="35"/>
        <v>79444</v>
      </c>
      <c r="AY30" s="119">
        <f t="shared" si="35"/>
        <v>57418</v>
      </c>
      <c r="AZ30" s="119">
        <f t="shared" si="35"/>
        <v>69597</v>
      </c>
      <c r="BA30" s="119">
        <f t="shared" si="35"/>
        <v>51982</v>
      </c>
      <c r="BB30" s="119">
        <f t="shared" si="35"/>
        <v>29783</v>
      </c>
      <c r="BC30" s="117">
        <f>IFERROR(LOOKUP(1,0/BC31:BC32,BC31:BC32),0)</f>
        <v>7535620</v>
      </c>
      <c r="BD30" s="126">
        <f>+IF(AD30=0,0,(BD31*AD31+BD32*AD32)/AD30)</f>
        <v>0.25842071893422502</v>
      </c>
      <c r="BE30" s="126">
        <f>+IF(AE30=0,0,(BE31*AE31+BE32*AE32)/AE30)</f>
        <v>0.25848424294221301</v>
      </c>
      <c r="BF30" s="126">
        <f t="shared" ref="BF30:CB30" si="36">+IF(AF30=0,0,(BF31*AF31+BF32*AF32)/AF30)</f>
        <v>0.25822801403416301</v>
      </c>
      <c r="BG30" s="126">
        <f t="shared" si="36"/>
        <v>0.260551786951571</v>
      </c>
      <c r="BH30" s="126">
        <f t="shared" si="36"/>
        <v>0.25768958020042199</v>
      </c>
      <c r="BI30" s="126">
        <f t="shared" si="36"/>
        <v>0</v>
      </c>
      <c r="BJ30" s="126">
        <f t="shared" si="36"/>
        <v>0.25769763872736801</v>
      </c>
      <c r="BK30" s="126">
        <f t="shared" si="36"/>
        <v>0.25868890931019101</v>
      </c>
      <c r="BL30" s="126">
        <f t="shared" si="36"/>
        <v>0.259005143114861</v>
      </c>
      <c r="BM30" s="126">
        <f t="shared" si="36"/>
        <v>0.25807465607304497</v>
      </c>
      <c r="BN30" s="126">
        <f t="shared" si="36"/>
        <v>0.25788890506298801</v>
      </c>
      <c r="BO30" s="126">
        <f t="shared" si="36"/>
        <v>0.25850272908046201</v>
      </c>
      <c r="BP30" s="126">
        <f t="shared" si="36"/>
        <v>0.25796745134422899</v>
      </c>
      <c r="BQ30" s="126">
        <f t="shared" si="36"/>
        <v>0.25796484245929402</v>
      </c>
      <c r="BR30" s="126">
        <f t="shared" si="36"/>
        <v>0.25799330099311202</v>
      </c>
      <c r="BS30" s="126">
        <f t="shared" si="36"/>
        <v>0.25863820086811401</v>
      </c>
      <c r="BT30" s="126">
        <f t="shared" si="36"/>
        <v>0.25808481338827799</v>
      </c>
      <c r="BU30" s="126">
        <f t="shared" si="36"/>
        <v>0.25862717975921601</v>
      </c>
      <c r="BV30" s="126">
        <f t="shared" si="36"/>
        <v>0.25892748427926399</v>
      </c>
      <c r="BW30" s="126">
        <f t="shared" si="36"/>
        <v>0.25889443929852102</v>
      </c>
      <c r="BX30" s="126">
        <f t="shared" si="36"/>
        <v>0.25840800113287399</v>
      </c>
      <c r="BY30" s="126">
        <f t="shared" si="36"/>
        <v>0.258478939152128</v>
      </c>
      <c r="BZ30" s="126">
        <f t="shared" si="36"/>
        <v>0.25758118113033202</v>
      </c>
      <c r="CA30" s="126">
        <f t="shared" si="36"/>
        <v>0.25840275339850999</v>
      </c>
      <c r="CB30" s="126">
        <f t="shared" si="36"/>
        <v>0.258322371282041</v>
      </c>
      <c r="CC30" s="117">
        <f>+CC31+CC32</f>
        <v>1651909</v>
      </c>
      <c r="CD30" s="117">
        <f t="shared" ref="CD30:CK30" si="37">+CD31+CD32</f>
        <v>1651909</v>
      </c>
      <c r="CE30" s="117">
        <f t="shared" si="37"/>
        <v>0</v>
      </c>
      <c r="CF30" s="117">
        <f t="shared" si="37"/>
        <v>0</v>
      </c>
      <c r="CG30" s="117">
        <f t="shared" si="37"/>
        <v>0</v>
      </c>
      <c r="CH30" s="117" t="e">
        <f t="shared" si="37"/>
        <v>#REF!</v>
      </c>
      <c r="CI30" s="117">
        <f t="shared" si="37"/>
        <v>0</v>
      </c>
      <c r="CJ30" s="117">
        <f t="shared" si="37"/>
        <v>0</v>
      </c>
      <c r="CK30" s="117">
        <f t="shared" si="37"/>
        <v>0</v>
      </c>
      <c r="CL30" s="117">
        <f>+IF(CC30=0,0,(CL31*CC31+CL32*CC32)/CC30)</f>
        <v>0</v>
      </c>
      <c r="CM30" s="117">
        <f>SUM(CM31:CM32)</f>
        <v>60853</v>
      </c>
      <c r="CN30" s="137">
        <f t="shared" si="9"/>
        <v>1651909</v>
      </c>
      <c r="CO30" s="139"/>
    </row>
    <row r="31" spans="1:93" customFormat="1" ht="18" hidden="1">
      <c r="A31" s="116" t="s">
        <v>265</v>
      </c>
      <c r="B31" s="116">
        <f>+工序盘点数据!C23</f>
        <v>1769040</v>
      </c>
      <c r="C31" s="116">
        <f>+工序盘点数据!E23</f>
        <v>1743</v>
      </c>
      <c r="D31" s="116">
        <f>SUM(E31:AB31)</f>
        <v>831460</v>
      </c>
      <c r="E31" s="116">
        <f>+成测数据!BK23</f>
        <v>23876</v>
      </c>
      <c r="F31" s="116">
        <f>+成测数据!BL23</f>
        <v>39420</v>
      </c>
      <c r="G31" s="116">
        <f>+成测数据!BM23</f>
        <v>38347</v>
      </c>
      <c r="H31" s="116">
        <f>+成测数据!BN23</f>
        <v>37056</v>
      </c>
      <c r="I31" s="116">
        <f>+成测数据!BO23</f>
        <v>0</v>
      </c>
      <c r="J31" s="116">
        <f>+成测数据!BP23</f>
        <v>34133</v>
      </c>
      <c r="K31" s="116">
        <f>+成测数据!BQ23</f>
        <v>17800</v>
      </c>
      <c r="L31" s="116">
        <f>+成测数据!BR23</f>
        <v>38059</v>
      </c>
      <c r="M31" s="116">
        <f>+成测数据!BS23</f>
        <v>16346</v>
      </c>
      <c r="N31" s="116">
        <f>+成测数据!BT23</f>
        <v>40257</v>
      </c>
      <c r="O31" s="116">
        <f>+成测数据!BU23</f>
        <v>38407</v>
      </c>
      <c r="P31" s="116">
        <f>+成测数据!BV23</f>
        <v>35844</v>
      </c>
      <c r="Q31" s="116">
        <f>+成测数据!BW23</f>
        <v>41834</v>
      </c>
      <c r="R31" s="116">
        <f>+成测数据!BX23</f>
        <v>40653</v>
      </c>
      <c r="S31" s="116">
        <f>+成测数据!BY23</f>
        <v>44004</v>
      </c>
      <c r="T31" s="116">
        <f>+成测数据!BZ23</f>
        <v>41836</v>
      </c>
      <c r="U31" s="116">
        <f>+成测数据!CA23</f>
        <v>39380</v>
      </c>
      <c r="V31" s="116">
        <f>+成测数据!CB23</f>
        <v>43502</v>
      </c>
      <c r="W31" s="116">
        <f>+成测数据!CC23</f>
        <v>44234</v>
      </c>
      <c r="X31" s="116">
        <f>+成测数据!CD23</f>
        <v>42660</v>
      </c>
      <c r="Y31" s="116">
        <f>+成测数据!CE23</f>
        <v>34332</v>
      </c>
      <c r="Z31" s="116">
        <f>+成测数据!CF23</f>
        <v>39180</v>
      </c>
      <c r="AA31" s="116">
        <f>+成测数据!CG23</f>
        <v>27300</v>
      </c>
      <c r="AB31" s="116">
        <f>+成测数据!CH23</f>
        <v>33000</v>
      </c>
      <c r="AC31" s="116">
        <f>+成测数据!EH23</f>
        <v>855000</v>
      </c>
      <c r="AD31" s="118">
        <f t="shared" si="5"/>
        <v>718592</v>
      </c>
      <c r="AE31" s="120">
        <f>+成测数据!CJ23</f>
        <v>19832</v>
      </c>
      <c r="AF31" s="120">
        <f>+成测数据!CK23</f>
        <v>35812</v>
      </c>
      <c r="AG31" s="120">
        <f>+成测数据!CL23</f>
        <v>31687</v>
      </c>
      <c r="AH31" s="120">
        <f>+成测数据!CM23</f>
        <v>37697</v>
      </c>
      <c r="AI31" s="120">
        <f>+成测数据!CN23</f>
        <v>0</v>
      </c>
      <c r="AJ31" s="120">
        <f>+成测数据!CO23</f>
        <v>24126</v>
      </c>
      <c r="AK31" s="120">
        <f>+成测数据!CP23</f>
        <v>11056</v>
      </c>
      <c r="AL31" s="120">
        <f>+成测数据!CQ23</f>
        <v>34101</v>
      </c>
      <c r="AM31" s="120">
        <f>+成测数据!CR23</f>
        <v>9543</v>
      </c>
      <c r="AN31" s="120">
        <f>+成测数据!CS23</f>
        <v>38270</v>
      </c>
      <c r="AO31" s="120">
        <f>+成测数据!CT23</f>
        <v>35139</v>
      </c>
      <c r="AP31" s="120">
        <f>+成测数据!CU23</f>
        <v>27283</v>
      </c>
      <c r="AQ31" s="120">
        <f>+成测数据!CV23</f>
        <v>32998</v>
      </c>
      <c r="AR31" s="120">
        <f>+成测数据!CW23</f>
        <v>36298</v>
      </c>
      <c r="AS31" s="120">
        <f>+成测数据!CX23</f>
        <v>41226</v>
      </c>
      <c r="AT31" s="120">
        <f>+成测数据!CY23</f>
        <v>34644</v>
      </c>
      <c r="AU31" s="120">
        <f>+成测数据!CZ23</f>
        <v>34969</v>
      </c>
      <c r="AV31" s="120">
        <f>+成测数据!DA23</f>
        <v>40612</v>
      </c>
      <c r="AW31" s="120">
        <f>+成测数据!DB23</f>
        <v>37884</v>
      </c>
      <c r="AX31" s="120">
        <f>+成测数据!DC23</f>
        <v>35760</v>
      </c>
      <c r="AY31" s="120">
        <f>+成测数据!DD23</f>
        <v>27413</v>
      </c>
      <c r="AZ31" s="120">
        <f>+成测数据!DE23</f>
        <v>37747</v>
      </c>
      <c r="BA31" s="120">
        <f>+成测数据!DF23</f>
        <v>24712</v>
      </c>
      <c r="BB31" s="120">
        <f>+成测数据!DG23</f>
        <v>29783</v>
      </c>
      <c r="BC31" s="116">
        <f>+工序盘点数据!R23</f>
        <v>8336437</v>
      </c>
      <c r="BD31" s="127">
        <f>+成测数据!DH23</f>
        <v>0.25830727319311197</v>
      </c>
      <c r="BE31" s="127">
        <f>+成测数据!DI23</f>
        <v>0.25805052100321402</v>
      </c>
      <c r="BF31" s="127">
        <f>+成测数据!DJ23</f>
        <v>0.25809558735700799</v>
      </c>
      <c r="BG31" s="127">
        <f>+成测数据!DK23</f>
        <v>0.25940000000000002</v>
      </c>
      <c r="BH31" s="127">
        <f>+成测数据!DL23</f>
        <v>0.25761757053877099</v>
      </c>
      <c r="BI31" s="127">
        <f>+成测数据!DM23</f>
        <v>0</v>
      </c>
      <c r="BJ31" s="127">
        <f>+成测数据!DN23</f>
        <v>0.25742396627417502</v>
      </c>
      <c r="BK31" s="127">
        <f>+成测数据!DO23</f>
        <v>0.25905512625927801</v>
      </c>
      <c r="BL31" s="127">
        <f>+成测数据!DP23</f>
        <v>0.25892554103985199</v>
      </c>
      <c r="BM31" s="127">
        <f>+成测数据!DQ23</f>
        <v>0.25747045529067802</v>
      </c>
      <c r="BN31" s="127">
        <f>+成测数据!DR23</f>
        <v>0.25766842168359799</v>
      </c>
      <c r="BO31" s="127">
        <f>+成测数据!DS23</f>
        <v>0.25866680682432602</v>
      </c>
      <c r="BP31" s="127">
        <f>+成测数据!DT23</f>
        <v>0.25718023985631999</v>
      </c>
      <c r="BQ31" s="127">
        <f>+成测数据!DU23</f>
        <v>0.25786131204921497</v>
      </c>
      <c r="BR31" s="127">
        <f>+成测数据!DV23</f>
        <v>0.257958233511488</v>
      </c>
      <c r="BS31" s="127">
        <f>+成测数据!DW23</f>
        <v>0.25855420722359701</v>
      </c>
      <c r="BT31" s="127">
        <f>+成测数据!DX23</f>
        <v>0.25792846100334799</v>
      </c>
      <c r="BU31" s="127">
        <f>+成测数据!DY23</f>
        <v>0.25862717975921601</v>
      </c>
      <c r="BV31" s="127">
        <f>+成测数据!DZ23</f>
        <v>0.25918389872745701</v>
      </c>
      <c r="BW31" s="127">
        <f>+成测数据!EA23</f>
        <v>0.259031877078441</v>
      </c>
      <c r="BX31" s="127">
        <f>+成测数据!EB23</f>
        <v>0.25852587376957498</v>
      </c>
      <c r="BY31" s="127">
        <f>+成测数据!EC23</f>
        <v>0.258444493297732</v>
      </c>
      <c r="BZ31" s="127">
        <f>+成测数据!ED23</f>
        <v>0.25768190210807901</v>
      </c>
      <c r="CA31" s="127">
        <f>+成测数据!EE23</f>
        <v>0.258882819197152</v>
      </c>
      <c r="CB31" s="127">
        <f>+成测数据!EF23</f>
        <v>0.258322371282041</v>
      </c>
      <c r="CC31" s="131">
        <f>+成测数据!AX23</f>
        <v>1651909</v>
      </c>
      <c r="CD31" s="131">
        <f>+成测数据!AY23</f>
        <v>1651909</v>
      </c>
      <c r="CE31" s="131">
        <f>+成测数据!AZ23</f>
        <v>0</v>
      </c>
      <c r="CF31" s="131">
        <f>+成测数据!BA23</f>
        <v>0</v>
      </c>
      <c r="CG31" s="131">
        <f>+成测数据!BB23</f>
        <v>0</v>
      </c>
      <c r="CH31" s="131" t="e">
        <f>+成测数据!#REF!</f>
        <v>#REF!</v>
      </c>
      <c r="CI31" s="131">
        <f>+成测数据!BD23</f>
        <v>0</v>
      </c>
      <c r="CJ31" s="131">
        <f>+成测数据!BE23</f>
        <v>0</v>
      </c>
      <c r="CK31" s="131">
        <f>+成测数据!BF23</f>
        <v>0</v>
      </c>
      <c r="CL31" s="131">
        <f>+成测数据!BG23</f>
        <v>0</v>
      </c>
      <c r="CM31" s="131">
        <f>+工序盘点数据!BH23</f>
        <v>24058</v>
      </c>
      <c r="CN31" s="137">
        <f t="shared" si="9"/>
        <v>1651909</v>
      </c>
      <c r="CO31" s="139"/>
    </row>
    <row r="32" spans="1:93" customFormat="1" ht="18" hidden="1">
      <c r="A32" s="116" t="s">
        <v>266</v>
      </c>
      <c r="B32" s="116">
        <f>+工序盘点数据!C24</f>
        <v>0</v>
      </c>
      <c r="C32" s="116">
        <f>+工序盘点数据!E24</f>
        <v>2581</v>
      </c>
      <c r="D32" s="116">
        <f>SUM(E32:AB32)</f>
        <v>786805</v>
      </c>
      <c r="E32" s="116">
        <f>+成测数据!BK24</f>
        <v>42081</v>
      </c>
      <c r="F32" s="116">
        <f>+成测数据!BL24</f>
        <v>42170</v>
      </c>
      <c r="G32" s="116">
        <f>+成测数据!BM24</f>
        <v>39750</v>
      </c>
      <c r="H32" s="116">
        <f>+成测数据!BN24</f>
        <v>26839</v>
      </c>
      <c r="I32" s="116">
        <f>+成测数据!BO24</f>
        <v>0</v>
      </c>
      <c r="J32" s="116">
        <f>+成测数据!BP24</f>
        <v>38690</v>
      </c>
      <c r="K32" s="116">
        <f>+成测数据!BQ24</f>
        <v>41410</v>
      </c>
      <c r="L32" s="116">
        <f>+成测数据!BR24</f>
        <v>23153</v>
      </c>
      <c r="M32" s="116">
        <f>+成测数据!BS24</f>
        <v>42205</v>
      </c>
      <c r="N32" s="116">
        <f>+成测数据!BT24</f>
        <v>44839</v>
      </c>
      <c r="O32" s="116">
        <f>+成测数据!BU24</f>
        <v>44786</v>
      </c>
      <c r="P32" s="116">
        <f>+成测数据!BV24</f>
        <v>43646</v>
      </c>
      <c r="Q32" s="116">
        <f>+成测数据!BW24</f>
        <v>40524</v>
      </c>
      <c r="R32" s="116">
        <f>+成测数据!BX24</f>
        <v>36068</v>
      </c>
      <c r="S32" s="116">
        <f>+成测数据!BY24</f>
        <v>39568</v>
      </c>
      <c r="T32" s="116">
        <f>+成测数据!BZ24</f>
        <v>4740</v>
      </c>
      <c r="U32" s="116">
        <f>+成测数据!CA24</f>
        <v>0</v>
      </c>
      <c r="V32" s="116">
        <f>+成测数据!CB24</f>
        <v>37545</v>
      </c>
      <c r="W32" s="116">
        <f>+成测数据!CC24</f>
        <v>44956</v>
      </c>
      <c r="X32" s="116">
        <f>+成测数据!CD24</f>
        <v>46393</v>
      </c>
      <c r="Y32" s="116">
        <f>+成测数据!CE24</f>
        <v>38467</v>
      </c>
      <c r="Z32" s="116">
        <f>+成测数据!CF24</f>
        <v>34355</v>
      </c>
      <c r="AA32" s="116">
        <f>+成测数据!CG24</f>
        <v>34620</v>
      </c>
      <c r="AB32" s="116">
        <f>+成测数据!CH24</f>
        <v>0</v>
      </c>
      <c r="AC32" s="116">
        <f>+成测数据!EH24</f>
        <v>855000</v>
      </c>
      <c r="AD32" s="118">
        <f t="shared" si="5"/>
        <v>703266</v>
      </c>
      <c r="AE32" s="120">
        <f>+成测数据!CJ24</f>
        <v>35669</v>
      </c>
      <c r="AF32" s="120">
        <f>+成测数据!CK24</f>
        <v>35117</v>
      </c>
      <c r="AG32" s="120">
        <f>+成测数据!CL24</f>
        <v>39612</v>
      </c>
      <c r="AH32" s="120">
        <f>+成测数据!CM24</f>
        <v>28264</v>
      </c>
      <c r="AI32" s="120">
        <f>+成测数据!CN24</f>
        <v>0</v>
      </c>
      <c r="AJ32" s="120">
        <f>+成测数据!CO24</f>
        <v>30602</v>
      </c>
      <c r="AK32" s="120">
        <f>+成测数据!CP24</f>
        <v>34236</v>
      </c>
      <c r="AL32" s="120">
        <f>+成测数据!CQ24</f>
        <v>36297</v>
      </c>
      <c r="AM32" s="120">
        <f>+成测数据!CR24</f>
        <v>27570</v>
      </c>
      <c r="AN32" s="120">
        <f>+成测数据!CS24</f>
        <v>38035</v>
      </c>
      <c r="AO32" s="120">
        <f>+成测数据!CT24</f>
        <v>40986</v>
      </c>
      <c r="AP32" s="120">
        <f>+成测数据!CU24</f>
        <v>36471</v>
      </c>
      <c r="AQ32" s="120">
        <f>+成测数据!CV24</f>
        <v>31651</v>
      </c>
      <c r="AR32" s="120">
        <f>+成测数据!CW24</f>
        <v>33056</v>
      </c>
      <c r="AS32" s="120">
        <f>+成测数据!CX24</f>
        <v>38945</v>
      </c>
      <c r="AT32" s="120">
        <f>+成测数据!CY24</f>
        <v>5843</v>
      </c>
      <c r="AU32" s="120">
        <f>+成测数据!CZ24</f>
        <v>0</v>
      </c>
      <c r="AV32" s="120">
        <f>+成测数据!DA24</f>
        <v>38766</v>
      </c>
      <c r="AW32" s="120">
        <f>+成测数据!DB24</f>
        <v>39337</v>
      </c>
      <c r="AX32" s="120">
        <f>+成测数据!DC24</f>
        <v>43684</v>
      </c>
      <c r="AY32" s="120">
        <f>+成测数据!DD24</f>
        <v>30005</v>
      </c>
      <c r="AZ32" s="120">
        <f>+成测数据!DE24</f>
        <v>31850</v>
      </c>
      <c r="BA32" s="120">
        <f>+成测数据!DF24</f>
        <v>27270</v>
      </c>
      <c r="BB32" s="120">
        <f>+成测数据!DG24</f>
        <v>0</v>
      </c>
      <c r="BC32" s="116">
        <f>+工序盘点数据!R24</f>
        <v>7535620</v>
      </c>
      <c r="BD32" s="127">
        <f>+成测数据!DH24</f>
        <v>0.25853663695386198</v>
      </c>
      <c r="BE32" s="127">
        <f>+成测数据!DI24</f>
        <v>0.25872539277804302</v>
      </c>
      <c r="BF32" s="127">
        <f>+成测数据!DJ24</f>
        <v>0.258363061565623</v>
      </c>
      <c r="BG32" s="127">
        <f>+成测数据!DK24</f>
        <v>0.26147314091336099</v>
      </c>
      <c r="BH32" s="127">
        <f>+成测数据!DL24</f>
        <v>0.257785622806396</v>
      </c>
      <c r="BI32" s="127">
        <f>+成测数据!DM24</f>
        <v>0</v>
      </c>
      <c r="BJ32" s="127">
        <f>+成测数据!DN24</f>
        <v>0.25791339657344797</v>
      </c>
      <c r="BK32" s="127">
        <f>+成测数据!DO24</f>
        <v>0.258570645068191</v>
      </c>
      <c r="BL32" s="127">
        <f>+成测数据!DP24</f>
        <v>0.25907992919525102</v>
      </c>
      <c r="BM32" s="127">
        <f>+成测数据!DQ24</f>
        <v>0.25828379238302501</v>
      </c>
      <c r="BN32" s="127">
        <f>+成测数据!DR24</f>
        <v>0.25811075070329997</v>
      </c>
      <c r="BO32" s="127">
        <f>+成测数据!DS24</f>
        <v>0.25836205841629201</v>
      </c>
      <c r="BP32" s="127">
        <f>+成测数据!DT24</f>
        <v>0.25855634364289498</v>
      </c>
      <c r="BQ32" s="127">
        <f>+成测数据!DU24</f>
        <v>0.25807277890590902</v>
      </c>
      <c r="BR32" s="127">
        <f>+成测数据!DV24</f>
        <v>0.258031807752792</v>
      </c>
      <c r="BS32" s="127">
        <f>+成测数据!DW24</f>
        <v>0.25872711400173398</v>
      </c>
      <c r="BT32" s="127">
        <f>+成测数据!DX24</f>
        <v>0.259011849503887</v>
      </c>
      <c r="BU32" s="127">
        <f>+成测数据!DY24</f>
        <v>0</v>
      </c>
      <c r="BV32" s="127">
        <f>+成测数据!DZ24</f>
        <v>0.258658859619253</v>
      </c>
      <c r="BW32" s="127">
        <f>+成测数据!EA24</f>
        <v>0.25876207809013002</v>
      </c>
      <c r="BX32" s="127">
        <f>+成测数据!EB24</f>
        <v>0.25831150984342099</v>
      </c>
      <c r="BY32" s="127">
        <f>+成测数据!EC24</f>
        <v>0.25851040938064201</v>
      </c>
      <c r="BZ32" s="127">
        <f>+成测数据!ED24</f>
        <v>0.25746181175052102</v>
      </c>
      <c r="CA32" s="127">
        <f>+成测数据!EE24</f>
        <v>0.25796771907449001</v>
      </c>
      <c r="CB32" s="127">
        <f>+成测数据!EF24</f>
        <v>0</v>
      </c>
      <c r="CC32" s="131">
        <f>+成测数据!AX24</f>
        <v>0</v>
      </c>
      <c r="CD32" s="131">
        <f>+成测数据!AY24</f>
        <v>0</v>
      </c>
      <c r="CE32" s="131">
        <f>+成测数据!AZ24</f>
        <v>0</v>
      </c>
      <c r="CF32" s="131">
        <f>+成测数据!BA24</f>
        <v>0</v>
      </c>
      <c r="CG32" s="131">
        <f>+成测数据!BB24</f>
        <v>0</v>
      </c>
      <c r="CH32" s="131">
        <f>+成测数据!BC23</f>
        <v>0</v>
      </c>
      <c r="CI32" s="131">
        <f>+成测数据!BD24</f>
        <v>0</v>
      </c>
      <c r="CJ32" s="131">
        <f>+成测数据!BE24</f>
        <v>0</v>
      </c>
      <c r="CK32" s="131">
        <f>+成测数据!BF24</f>
        <v>0</v>
      </c>
      <c r="CL32" s="131">
        <f>+成测数据!BG24</f>
        <v>0</v>
      </c>
      <c r="CM32" s="131">
        <f>+工序盘点数据!BH24</f>
        <v>36795</v>
      </c>
      <c r="CN32" s="137">
        <f t="shared" si="9"/>
        <v>0</v>
      </c>
      <c r="CO32" s="139"/>
    </row>
    <row r="33" spans="1:93" customFormat="1" ht="18.45">
      <c r="A33" s="116" t="s">
        <v>274</v>
      </c>
      <c r="B33" s="117">
        <f>+B34+B35</f>
        <v>1809040</v>
      </c>
      <c r="C33" s="117">
        <f>+C34+C35</f>
        <v>5849</v>
      </c>
      <c r="D33" s="117">
        <f>+D34+D35</f>
        <v>1472390</v>
      </c>
      <c r="E33" s="117">
        <f>+E34+E35</f>
        <v>28294</v>
      </c>
      <c r="F33" s="117">
        <f>+F34+F35</f>
        <v>63590</v>
      </c>
      <c r="G33" s="117">
        <f t="shared" ref="G33:AC33" si="38">+G34+G35</f>
        <v>58477</v>
      </c>
      <c r="H33" s="117">
        <f t="shared" si="38"/>
        <v>61960</v>
      </c>
      <c r="I33" s="117">
        <f t="shared" si="38"/>
        <v>0</v>
      </c>
      <c r="J33" s="117">
        <f t="shared" si="38"/>
        <v>70485</v>
      </c>
      <c r="K33" s="117">
        <f t="shared" si="38"/>
        <v>83233</v>
      </c>
      <c r="L33" s="117">
        <f t="shared" si="38"/>
        <v>50262</v>
      </c>
      <c r="M33" s="117">
        <f t="shared" si="38"/>
        <v>74449</v>
      </c>
      <c r="N33" s="117">
        <f t="shared" si="38"/>
        <v>81297</v>
      </c>
      <c r="O33" s="117">
        <f t="shared" si="38"/>
        <v>77480</v>
      </c>
      <c r="P33" s="117">
        <f t="shared" si="38"/>
        <v>77041</v>
      </c>
      <c r="Q33" s="117">
        <f t="shared" si="38"/>
        <v>74789</v>
      </c>
      <c r="R33" s="117">
        <f t="shared" si="38"/>
        <v>77754</v>
      </c>
      <c r="S33" s="117">
        <f t="shared" si="38"/>
        <v>74047</v>
      </c>
      <c r="T33" s="117">
        <f t="shared" si="38"/>
        <v>50331</v>
      </c>
      <c r="U33" s="117">
        <f t="shared" si="38"/>
        <v>59361</v>
      </c>
      <c r="V33" s="117">
        <f t="shared" si="38"/>
        <v>75654</v>
      </c>
      <c r="W33" s="117">
        <f t="shared" si="38"/>
        <v>84390</v>
      </c>
      <c r="X33" s="117">
        <f t="shared" si="38"/>
        <v>89537</v>
      </c>
      <c r="Y33" s="117">
        <f t="shared" si="38"/>
        <v>75008</v>
      </c>
      <c r="Z33" s="117">
        <f t="shared" si="38"/>
        <v>69627</v>
      </c>
      <c r="AA33" s="117">
        <f t="shared" si="38"/>
        <v>15324</v>
      </c>
      <c r="AB33" s="117">
        <f t="shared" si="38"/>
        <v>0</v>
      </c>
      <c r="AC33" s="117">
        <f t="shared" si="38"/>
        <v>1660000</v>
      </c>
      <c r="AD33" s="118">
        <f t="shared" si="5"/>
        <v>1265657</v>
      </c>
      <c r="AE33" s="119">
        <f>+AE34+AE35</f>
        <v>2112</v>
      </c>
      <c r="AF33" s="119">
        <f t="shared" ref="AF33:BB33" si="39">+AF34+AF35</f>
        <v>63695</v>
      </c>
      <c r="AG33" s="119">
        <f t="shared" si="39"/>
        <v>58696</v>
      </c>
      <c r="AH33" s="119">
        <f t="shared" si="39"/>
        <v>52865</v>
      </c>
      <c r="AI33" s="119">
        <f t="shared" si="39"/>
        <v>0</v>
      </c>
      <c r="AJ33" s="119">
        <f t="shared" si="39"/>
        <v>54674</v>
      </c>
      <c r="AK33" s="119">
        <f t="shared" si="39"/>
        <v>77921</v>
      </c>
      <c r="AL33" s="119">
        <f t="shared" si="39"/>
        <v>43506</v>
      </c>
      <c r="AM33" s="119">
        <f t="shared" si="39"/>
        <v>58623</v>
      </c>
      <c r="AN33" s="119">
        <f t="shared" si="39"/>
        <v>77694</v>
      </c>
      <c r="AO33" s="119">
        <f t="shared" si="39"/>
        <v>69111</v>
      </c>
      <c r="AP33" s="119">
        <f t="shared" si="39"/>
        <v>69666</v>
      </c>
      <c r="AQ33" s="119">
        <f t="shared" si="39"/>
        <v>64891</v>
      </c>
      <c r="AR33" s="119">
        <f t="shared" si="39"/>
        <v>70760</v>
      </c>
      <c r="AS33" s="119">
        <f t="shared" si="39"/>
        <v>70741</v>
      </c>
      <c r="AT33" s="119">
        <f t="shared" si="39"/>
        <v>31663</v>
      </c>
      <c r="AU33" s="119">
        <f t="shared" si="39"/>
        <v>39507</v>
      </c>
      <c r="AV33" s="119">
        <f t="shared" si="39"/>
        <v>69413</v>
      </c>
      <c r="AW33" s="119">
        <f t="shared" si="39"/>
        <v>77255</v>
      </c>
      <c r="AX33" s="119">
        <f t="shared" si="39"/>
        <v>87702</v>
      </c>
      <c r="AY33" s="119">
        <f t="shared" si="39"/>
        <v>68707</v>
      </c>
      <c r="AZ33" s="119">
        <f t="shared" si="39"/>
        <v>50751</v>
      </c>
      <c r="BA33" s="119">
        <f t="shared" si="39"/>
        <v>5704</v>
      </c>
      <c r="BB33" s="119">
        <f t="shared" si="39"/>
        <v>0</v>
      </c>
      <c r="BC33" s="117">
        <f>IFERROR(LOOKUP(1,0/BC34:BC35,BC34:BC35),0)</f>
        <v>7844483</v>
      </c>
      <c r="BD33" s="126">
        <f>+IF(AD33=0,0,(BD34*AD34+BD35*AD35)/AD33)</f>
        <v>0.25877865647286302</v>
      </c>
      <c r="BE33" s="126">
        <f>+IF(AE33=0,0,(BE34*AE34+BE35*AE35)/AE33)</f>
        <v>0.26098825426136402</v>
      </c>
      <c r="BF33" s="126">
        <f>+IF(AF33=0,0,(BF34*AF34+BF35*AF35)/AF33)</f>
        <v>0.25827941927333498</v>
      </c>
      <c r="BG33" s="126">
        <f t="shared" ref="BG33:CB33" si="40">+IF(AG33=0,0,(BG34*AG34+BG35*AG35)/AG33)</f>
        <v>0.26321721831129902</v>
      </c>
      <c r="BH33" s="126">
        <f t="shared" si="40"/>
        <v>0.25883511998501801</v>
      </c>
      <c r="BI33" s="126">
        <f t="shared" si="40"/>
        <v>0</v>
      </c>
      <c r="BJ33" s="126">
        <f t="shared" si="40"/>
        <v>0.25818290853056303</v>
      </c>
      <c r="BK33" s="126">
        <f t="shared" si="40"/>
        <v>0.25864316854249803</v>
      </c>
      <c r="BL33" s="126">
        <f t="shared" si="40"/>
        <v>0.258286231776376</v>
      </c>
      <c r="BM33" s="126">
        <f t="shared" si="40"/>
        <v>0.25803217912834697</v>
      </c>
      <c r="BN33" s="126">
        <f t="shared" si="40"/>
        <v>0.25846770174518402</v>
      </c>
      <c r="BO33" s="126">
        <f t="shared" si="40"/>
        <v>0.25950767246892698</v>
      </c>
      <c r="BP33" s="126">
        <f t="shared" si="40"/>
        <v>0.25847842040593699</v>
      </c>
      <c r="BQ33" s="126">
        <f t="shared" si="40"/>
        <v>0.25821182656090502</v>
      </c>
      <c r="BR33" s="126">
        <f t="shared" si="40"/>
        <v>0.25801515605105702</v>
      </c>
      <c r="BS33" s="126">
        <f t="shared" si="40"/>
        <v>0.25841968359209599</v>
      </c>
      <c r="BT33" s="126">
        <f t="shared" si="40"/>
        <v>0.25830549107791401</v>
      </c>
      <c r="BU33" s="126">
        <f t="shared" si="40"/>
        <v>0.25884881684258498</v>
      </c>
      <c r="BV33" s="126">
        <f t="shared" si="40"/>
        <v>0.25925340530938101</v>
      </c>
      <c r="BW33" s="126">
        <f t="shared" si="40"/>
        <v>0.25926059748724001</v>
      </c>
      <c r="BX33" s="126">
        <f t="shared" si="40"/>
        <v>0.258875081423457</v>
      </c>
      <c r="BY33" s="126">
        <f t="shared" si="40"/>
        <v>0.258472624870829</v>
      </c>
      <c r="BZ33" s="126">
        <f t="shared" si="40"/>
        <v>0.25749855468098798</v>
      </c>
      <c r="CA33" s="126">
        <f t="shared" si="40"/>
        <v>0.25919752471949598</v>
      </c>
      <c r="CB33" s="126">
        <f t="shared" si="40"/>
        <v>0</v>
      </c>
      <c r="CC33" s="117">
        <f>+CC34+CC35</f>
        <v>2116800</v>
      </c>
      <c r="CD33" s="117">
        <f t="shared" ref="CD33:CK33" si="41">+CD34+CD35</f>
        <v>2030400</v>
      </c>
      <c r="CE33" s="117">
        <f t="shared" si="41"/>
        <v>0</v>
      </c>
      <c r="CF33" s="117">
        <f t="shared" si="41"/>
        <v>86400</v>
      </c>
      <c r="CG33" s="117">
        <f t="shared" si="41"/>
        <v>0</v>
      </c>
      <c r="CH33" s="117">
        <f t="shared" si="41"/>
        <v>0</v>
      </c>
      <c r="CI33" s="117">
        <f t="shared" si="41"/>
        <v>0</v>
      </c>
      <c r="CJ33" s="117">
        <f t="shared" si="41"/>
        <v>0</v>
      </c>
      <c r="CK33" s="117">
        <f t="shared" si="41"/>
        <v>0</v>
      </c>
      <c r="CL33" s="117">
        <f>+IF(CC33=0,0,(CL34*CC34+CL35*CC35)/CC33)</f>
        <v>0</v>
      </c>
      <c r="CM33" s="117">
        <f>SUM(CM34:CM35)</f>
        <v>43737</v>
      </c>
      <c r="CN33" s="137">
        <f t="shared" si="9"/>
        <v>2116800</v>
      </c>
      <c r="CO33" s="139"/>
    </row>
    <row r="34" spans="1:93" customFormat="1" ht="18" hidden="1">
      <c r="A34" s="116" t="s">
        <v>265</v>
      </c>
      <c r="B34" s="116">
        <f>+工序盘点数据!C25</f>
        <v>1809040</v>
      </c>
      <c r="C34" s="116">
        <f>+工序盘点数据!E25</f>
        <v>3641</v>
      </c>
      <c r="D34" s="116">
        <f>SUM(E34:AB34)</f>
        <v>707974</v>
      </c>
      <c r="E34" s="116">
        <f>+成测数据!BK25</f>
        <v>5904</v>
      </c>
      <c r="F34" s="116">
        <f>+成测数据!BL25</f>
        <v>29000</v>
      </c>
      <c r="G34" s="116">
        <f>+成测数据!BM25</f>
        <v>26785</v>
      </c>
      <c r="H34" s="116">
        <f>+成测数据!BN25</f>
        <v>28960</v>
      </c>
      <c r="I34" s="116">
        <f>+成测数据!BO25</f>
        <v>0</v>
      </c>
      <c r="J34" s="116">
        <f>+成测数据!BP25</f>
        <v>38373</v>
      </c>
      <c r="K34" s="116">
        <f>+成测数据!BQ25</f>
        <v>42959</v>
      </c>
      <c r="L34" s="116">
        <f>+成测数据!BR25</f>
        <v>10143</v>
      </c>
      <c r="M34" s="116">
        <f>+成测数据!BS25</f>
        <v>37855</v>
      </c>
      <c r="N34" s="116">
        <f>+成测数据!BT25</f>
        <v>40765</v>
      </c>
      <c r="O34" s="116">
        <f>+成测数据!BU25</f>
        <v>34951</v>
      </c>
      <c r="P34" s="116">
        <f>+成测数据!BV25</f>
        <v>34196</v>
      </c>
      <c r="Q34" s="116">
        <f>+成测数据!BW25</f>
        <v>37731</v>
      </c>
      <c r="R34" s="116">
        <f>+成测数据!BX25</f>
        <v>37626</v>
      </c>
      <c r="S34" s="116">
        <f>+成测数据!BY25</f>
        <v>33328</v>
      </c>
      <c r="T34" s="116">
        <f>+成测数据!BZ25</f>
        <v>27000</v>
      </c>
      <c r="U34" s="116">
        <f>+成测数据!CA25</f>
        <v>29924</v>
      </c>
      <c r="V34" s="116">
        <f>+成测数据!CB25</f>
        <v>37066</v>
      </c>
      <c r="W34" s="116">
        <f>+成测数据!CC25</f>
        <v>38360</v>
      </c>
      <c r="X34" s="116">
        <f>+成测数据!CD25</f>
        <v>44486</v>
      </c>
      <c r="Y34" s="116">
        <f>+成测数据!CE25</f>
        <v>39265</v>
      </c>
      <c r="Z34" s="116">
        <f>+成测数据!CF25</f>
        <v>37973</v>
      </c>
      <c r="AA34" s="116">
        <f>+成测数据!CG25</f>
        <v>15324</v>
      </c>
      <c r="AB34" s="116">
        <f>+成测数据!CH25</f>
        <v>0</v>
      </c>
      <c r="AC34" s="116">
        <f>+成测数据!EH25</f>
        <v>830000</v>
      </c>
      <c r="AD34" s="118">
        <f t="shared" si="5"/>
        <v>631055</v>
      </c>
      <c r="AE34" s="120">
        <f>+成测数据!CJ25</f>
        <v>2112</v>
      </c>
      <c r="AF34" s="120">
        <f>+成测数据!CK25</f>
        <v>32760</v>
      </c>
      <c r="AG34" s="120">
        <f>+成测数据!CL25</f>
        <v>25103</v>
      </c>
      <c r="AH34" s="120">
        <f>+成测数据!CM25</f>
        <v>27255</v>
      </c>
      <c r="AI34" s="120">
        <f>+成测数据!CN25</f>
        <v>0</v>
      </c>
      <c r="AJ34" s="120">
        <f>+成测数据!CO25</f>
        <v>28557</v>
      </c>
      <c r="AK34" s="120">
        <f>+成测数据!CP25</f>
        <v>41276</v>
      </c>
      <c r="AL34" s="120">
        <f>+成测数据!CQ25</f>
        <v>11326</v>
      </c>
      <c r="AM34" s="120">
        <f>+成测数据!CR25</f>
        <v>36551</v>
      </c>
      <c r="AN34" s="120">
        <f>+成测数据!CS25</f>
        <v>39103</v>
      </c>
      <c r="AO34" s="120">
        <f>+成测数据!CT25</f>
        <v>33806</v>
      </c>
      <c r="AP34" s="120">
        <f>+成测数据!CU25</f>
        <v>33287</v>
      </c>
      <c r="AQ34" s="120">
        <f>+成测数据!CV25</f>
        <v>35395</v>
      </c>
      <c r="AR34" s="120">
        <f>+成测数据!CW25</f>
        <v>34781</v>
      </c>
      <c r="AS34" s="120">
        <f>+成测数据!CX25</f>
        <v>33360</v>
      </c>
      <c r="AT34" s="120">
        <f>+成测数据!CY25</f>
        <v>18611</v>
      </c>
      <c r="AU34" s="120">
        <f>+成测数据!CZ25</f>
        <v>15047</v>
      </c>
      <c r="AV34" s="120">
        <f>+成测数据!DA25</f>
        <v>33492</v>
      </c>
      <c r="AW34" s="120">
        <f>+成测数据!DB25</f>
        <v>36363</v>
      </c>
      <c r="AX34" s="120">
        <f>+成测数据!DC25</f>
        <v>44433</v>
      </c>
      <c r="AY34" s="120">
        <f>+成测数据!DD25</f>
        <v>34313</v>
      </c>
      <c r="AZ34" s="120">
        <f>+成测数据!DE25</f>
        <v>28420</v>
      </c>
      <c r="BA34" s="120">
        <f>+成测数据!DF25</f>
        <v>5704</v>
      </c>
      <c r="BB34" s="120">
        <f>+成测数据!DG25</f>
        <v>0</v>
      </c>
      <c r="BC34" s="116">
        <f>+工序盘点数据!R25</f>
        <v>8622639</v>
      </c>
      <c r="BD34" s="127">
        <f>+成测数据!DH25</f>
        <v>0.25868773465482198</v>
      </c>
      <c r="BE34" s="127">
        <f>+成测数据!DI25</f>
        <v>0.26098825426136402</v>
      </c>
      <c r="BF34" s="127">
        <f>+成测数据!DJ25</f>
        <v>0.25830117454212498</v>
      </c>
      <c r="BG34" s="127">
        <f>+成测数据!DK25</f>
        <v>0.26257979173804002</v>
      </c>
      <c r="BH34" s="127">
        <f>+成测数据!DL25</f>
        <v>0.258116404990202</v>
      </c>
      <c r="BI34" s="127">
        <f>+成测数据!DM25</f>
        <v>0</v>
      </c>
      <c r="BJ34" s="127">
        <f>+成测数据!DN25</f>
        <v>0.25813194880414603</v>
      </c>
      <c r="BK34" s="127">
        <f>+成测数据!DO25</f>
        <v>0.25887887304971402</v>
      </c>
      <c r="BL34" s="127">
        <f>+成测数据!DP25</f>
        <v>0.25799790402613498</v>
      </c>
      <c r="BM34" s="127">
        <f>+成测数据!DQ25</f>
        <v>0.25807140737226503</v>
      </c>
      <c r="BN34" s="127">
        <f>+成测数据!DR25</f>
        <v>0.25859572797483599</v>
      </c>
      <c r="BO34" s="127">
        <f>+成测数据!DS25</f>
        <v>0.25926804380879098</v>
      </c>
      <c r="BP34" s="127">
        <f>+成测数据!DT25</f>
        <v>0.25860988938624702</v>
      </c>
      <c r="BQ34" s="127">
        <f>+成测数据!DU25</f>
        <v>0.25817976327116599</v>
      </c>
      <c r="BR34" s="127">
        <f>+成测数据!DV25</f>
        <v>0.25815828113512701</v>
      </c>
      <c r="BS34" s="127">
        <f>+成测数据!DW25</f>
        <v>0.25855200815313201</v>
      </c>
      <c r="BT34" s="127">
        <f>+成测数据!DX25</f>
        <v>0.25787088184407098</v>
      </c>
      <c r="BU34" s="127">
        <f>+成测数据!DY25</f>
        <v>0.25848656941582998</v>
      </c>
      <c r="BV34" s="127">
        <f>+成测数据!DZ25</f>
        <v>0.25901157676460101</v>
      </c>
      <c r="BW34" s="127">
        <f>+成测数据!EA25</f>
        <v>0.25916950603635502</v>
      </c>
      <c r="BX34" s="127">
        <f>+成测数据!EB25</f>
        <v>0.25910968091283498</v>
      </c>
      <c r="BY34" s="127">
        <f>+成测数据!EC25</f>
        <v>0.25889627322006298</v>
      </c>
      <c r="BZ34" s="127">
        <f>+成测数据!ED25</f>
        <v>0.25701789414478698</v>
      </c>
      <c r="CA34" s="127">
        <f>+成测数据!EE25</f>
        <v>0.25919752471949598</v>
      </c>
      <c r="CB34" s="127">
        <f>+成测数据!EF25</f>
        <v>0</v>
      </c>
      <c r="CC34" s="131">
        <f>+成测数据!AX25</f>
        <v>2116800</v>
      </c>
      <c r="CD34" s="131">
        <f>+成测数据!AY25</f>
        <v>2030400</v>
      </c>
      <c r="CE34" s="131">
        <f>+成测数据!AZ25</f>
        <v>0</v>
      </c>
      <c r="CF34" s="131">
        <f>+成测数据!BA25</f>
        <v>86400</v>
      </c>
      <c r="CG34" s="131">
        <f>+成测数据!BB25</f>
        <v>0</v>
      </c>
      <c r="CH34" s="131">
        <f>+成测数据!BC25</f>
        <v>0</v>
      </c>
      <c r="CI34" s="131">
        <f>+成测数据!BD25</f>
        <v>0</v>
      </c>
      <c r="CJ34" s="131">
        <f>+成测数据!BE25</f>
        <v>0</v>
      </c>
      <c r="CK34" s="131">
        <f>+成测数据!BF25</f>
        <v>0</v>
      </c>
      <c r="CL34" s="131">
        <f>+成测数据!BG25</f>
        <v>0</v>
      </c>
      <c r="CM34" s="131">
        <f>+工序盘点数据!BH25</f>
        <v>27634</v>
      </c>
      <c r="CN34" s="137">
        <f t="shared" si="9"/>
        <v>2116800</v>
      </c>
      <c r="CO34" s="139"/>
    </row>
    <row r="35" spans="1:93" customFormat="1" ht="18" hidden="1">
      <c r="A35" s="116" t="s">
        <v>266</v>
      </c>
      <c r="B35" s="116">
        <f>+工序盘点数据!C26</f>
        <v>0</v>
      </c>
      <c r="C35" s="116">
        <f>+工序盘点数据!E26</f>
        <v>2208</v>
      </c>
      <c r="D35" s="116">
        <f>SUM(E35:AB35)</f>
        <v>764416</v>
      </c>
      <c r="E35" s="116">
        <f>+成测数据!BK26</f>
        <v>22390</v>
      </c>
      <c r="F35" s="116">
        <f>+成测数据!BL26</f>
        <v>34590</v>
      </c>
      <c r="G35" s="116">
        <f>+成测数据!BM26</f>
        <v>31692</v>
      </c>
      <c r="H35" s="116">
        <f>+成测数据!BN26</f>
        <v>33000</v>
      </c>
      <c r="I35" s="116">
        <f>+成测数据!BO26</f>
        <v>0</v>
      </c>
      <c r="J35" s="116">
        <f>+成测数据!BP26</f>
        <v>32112</v>
      </c>
      <c r="K35" s="116">
        <f>+成测数据!BQ26</f>
        <v>40274</v>
      </c>
      <c r="L35" s="116">
        <f>+成测数据!BR26</f>
        <v>40119</v>
      </c>
      <c r="M35" s="116">
        <f>+成测数据!BS26</f>
        <v>36594</v>
      </c>
      <c r="N35" s="116">
        <f>+成测数据!BT26</f>
        <v>40532</v>
      </c>
      <c r="O35" s="116">
        <f>+成测数据!BU26</f>
        <v>42529</v>
      </c>
      <c r="P35" s="116">
        <f>+成测数据!BV26</f>
        <v>42845</v>
      </c>
      <c r="Q35" s="116">
        <f>+成测数据!BW26</f>
        <v>37058</v>
      </c>
      <c r="R35" s="116">
        <f>+成测数据!BX26</f>
        <v>40128</v>
      </c>
      <c r="S35" s="116">
        <f>+成测数据!BY26</f>
        <v>40719</v>
      </c>
      <c r="T35" s="116">
        <f>+成测数据!BZ26</f>
        <v>23331</v>
      </c>
      <c r="U35" s="116">
        <f>+成测数据!CA26</f>
        <v>29437</v>
      </c>
      <c r="V35" s="116">
        <f>+成测数据!CB26</f>
        <v>38588</v>
      </c>
      <c r="W35" s="116">
        <f>+成测数据!CC26</f>
        <v>46030</v>
      </c>
      <c r="X35" s="116">
        <f>+成测数据!CD26</f>
        <v>45051</v>
      </c>
      <c r="Y35" s="116">
        <f>+成测数据!CE26</f>
        <v>35743</v>
      </c>
      <c r="Z35" s="116">
        <f>+成测数据!CF26</f>
        <v>31654</v>
      </c>
      <c r="AA35" s="116">
        <f>+成测数据!CG26</f>
        <v>0</v>
      </c>
      <c r="AB35" s="116">
        <f>+成测数据!CH26</f>
        <v>0</v>
      </c>
      <c r="AC35" s="116">
        <f>+成测数据!EH26</f>
        <v>830000</v>
      </c>
      <c r="AD35" s="118">
        <f t="shared" si="5"/>
        <v>634602</v>
      </c>
      <c r="AE35" s="120">
        <f>+成测数据!CJ26</f>
        <v>0</v>
      </c>
      <c r="AF35" s="120">
        <f>+成测数据!CK26</f>
        <v>30935</v>
      </c>
      <c r="AG35" s="120">
        <f>+成测数据!CL26</f>
        <v>33593</v>
      </c>
      <c r="AH35" s="120">
        <f>+成测数据!CM26</f>
        <v>25610</v>
      </c>
      <c r="AI35" s="120">
        <f>+成测数据!CN26</f>
        <v>0</v>
      </c>
      <c r="AJ35" s="120">
        <f>+成测数据!CO26</f>
        <v>26117</v>
      </c>
      <c r="AK35" s="120">
        <f>+成测数据!CP26</f>
        <v>36645</v>
      </c>
      <c r="AL35" s="120">
        <f>+成测数据!CQ26</f>
        <v>32180</v>
      </c>
      <c r="AM35" s="120">
        <f>+成测数据!CR26</f>
        <v>22072</v>
      </c>
      <c r="AN35" s="120">
        <f>+成测数据!CS26</f>
        <v>38591</v>
      </c>
      <c r="AO35" s="120">
        <f>+成测数据!CT26</f>
        <v>35305</v>
      </c>
      <c r="AP35" s="120">
        <f>+成测数据!CU26</f>
        <v>36379</v>
      </c>
      <c r="AQ35" s="120">
        <f>+成测数据!CV26</f>
        <v>29496</v>
      </c>
      <c r="AR35" s="120">
        <f>+成测数据!CW26</f>
        <v>35979</v>
      </c>
      <c r="AS35" s="120">
        <f>+成测数据!CX26</f>
        <v>37381</v>
      </c>
      <c r="AT35" s="120">
        <f>+成测数据!CY26</f>
        <v>13052</v>
      </c>
      <c r="AU35" s="120">
        <f>+成测数据!CZ26</f>
        <v>24460</v>
      </c>
      <c r="AV35" s="120">
        <f>+成测数据!DA26</f>
        <v>35921</v>
      </c>
      <c r="AW35" s="120">
        <f>+成测数据!DB26</f>
        <v>40892</v>
      </c>
      <c r="AX35" s="120">
        <f>+成测数据!DC26</f>
        <v>43269</v>
      </c>
      <c r="AY35" s="120">
        <f>+成测数据!DD26</f>
        <v>34394</v>
      </c>
      <c r="AZ35" s="120">
        <f>+成测数据!DE26</f>
        <v>22331</v>
      </c>
      <c r="BA35" s="120">
        <f>+成测数据!DF26</f>
        <v>0</v>
      </c>
      <c r="BB35" s="120">
        <f>+成测数据!DG26</f>
        <v>0</v>
      </c>
      <c r="BC35" s="116">
        <f>+工序盘点数据!R26</f>
        <v>7844483</v>
      </c>
      <c r="BD35" s="127">
        <f>+成测数据!DH26</f>
        <v>0.25886907009885801</v>
      </c>
      <c r="BE35" s="127">
        <f>+成测数据!DI26</f>
        <v>0.26224222797303798</v>
      </c>
      <c r="BF35" s="127">
        <f>+成测数据!DJ26</f>
        <v>0.258256380559724</v>
      </c>
      <c r="BG35" s="127">
        <f>+成测数据!DK26</f>
        <v>0.26369354728663802</v>
      </c>
      <c r="BH35" s="127">
        <f>+成测数据!DL26</f>
        <v>0.2596</v>
      </c>
      <c r="BI35" s="127">
        <f>+成测数据!DM26</f>
        <v>0</v>
      </c>
      <c r="BJ35" s="127">
        <f>+成测数据!DN26</f>
        <v>0.258238629207029</v>
      </c>
      <c r="BK35" s="127">
        <f>+成测数据!DO26</f>
        <v>0.25837767695456398</v>
      </c>
      <c r="BL35" s="127">
        <f>+成测数据!DP26</f>
        <v>0.25838771095907498</v>
      </c>
      <c r="BM35" s="127">
        <f>+成测数据!DQ26</f>
        <v>0.25796721756875002</v>
      </c>
      <c r="BN35" s="127">
        <f>+成测数据!DR26</f>
        <v>0.25833797694774202</v>
      </c>
      <c r="BO35" s="127">
        <f>+成测数据!DS26</f>
        <v>0.25973712683755801</v>
      </c>
      <c r="BP35" s="127">
        <f>+成测数据!DT26</f>
        <v>0.25835812551197102</v>
      </c>
      <c r="BQ35" s="127">
        <f>+成测数据!DU26</f>
        <v>0.25825030229118401</v>
      </c>
      <c r="BR35" s="127">
        <f>+成测数据!DV26</f>
        <v>0.25787679663169999</v>
      </c>
      <c r="BS35" s="127">
        <f>+成测数据!DW26</f>
        <v>0.25830159292153798</v>
      </c>
      <c r="BT35" s="127">
        <f>+成测数据!DX26</f>
        <v>0.25892520548574899</v>
      </c>
      <c r="BU35" s="127">
        <f>+成测数据!DY26</f>
        <v>0.25907165973017199</v>
      </c>
      <c r="BV35" s="127">
        <f>+成测数据!DZ26</f>
        <v>0.25947888125998803</v>
      </c>
      <c r="BW35" s="127">
        <f>+成测数据!EA26</f>
        <v>0.25934160008991403</v>
      </c>
      <c r="BX35" s="127">
        <f>+成测数据!EB26</f>
        <v>0.25863417086135498</v>
      </c>
      <c r="BY35" s="127">
        <f>+成测数据!EC26</f>
        <v>0.258049974239693</v>
      </c>
      <c r="BZ35" s="127">
        <f>+成测数据!ED26</f>
        <v>0.25811027705969197</v>
      </c>
      <c r="CA35" s="127">
        <f>+成测数据!EE26</f>
        <v>0</v>
      </c>
      <c r="CB35" s="127">
        <f>+成测数据!EF26</f>
        <v>0</v>
      </c>
      <c r="CC35" s="131">
        <f>+成测数据!AX26</f>
        <v>0</v>
      </c>
      <c r="CD35" s="131">
        <f>+成测数据!AY26</f>
        <v>0</v>
      </c>
      <c r="CE35" s="131">
        <f>+成测数据!AZ26</f>
        <v>0</v>
      </c>
      <c r="CF35" s="131">
        <f>+成测数据!BA26</f>
        <v>0</v>
      </c>
      <c r="CG35" s="131">
        <f>+成测数据!BB26</f>
        <v>0</v>
      </c>
      <c r="CH35" s="131">
        <f>+成测数据!BC26</f>
        <v>0</v>
      </c>
      <c r="CI35" s="131">
        <f>+成测数据!BD26</f>
        <v>0</v>
      </c>
      <c r="CJ35" s="131">
        <f>+成测数据!BE26</f>
        <v>0</v>
      </c>
      <c r="CK35" s="131">
        <f>+成测数据!BF26</f>
        <v>0</v>
      </c>
      <c r="CL35" s="131">
        <f>+成测数据!BG26</f>
        <v>0</v>
      </c>
      <c r="CM35" s="131">
        <f>+工序盘点数据!BH26</f>
        <v>16103</v>
      </c>
      <c r="CN35" s="137">
        <f t="shared" si="9"/>
        <v>0</v>
      </c>
      <c r="CO35" s="139"/>
    </row>
    <row r="36" spans="1:93" customFormat="1" ht="18.45">
      <c r="A36" s="116" t="s">
        <v>275</v>
      </c>
      <c r="B36" s="117">
        <f>+B37+B38</f>
        <v>1070720</v>
      </c>
      <c r="C36" s="117">
        <f>+C37+C38</f>
        <v>4328</v>
      </c>
      <c r="D36" s="117">
        <f>+D37+D38</f>
        <v>1702116</v>
      </c>
      <c r="E36" s="117">
        <f>+E37+E38</f>
        <v>70266</v>
      </c>
      <c r="F36" s="117">
        <f>+F37+F38</f>
        <v>79290</v>
      </c>
      <c r="G36" s="117">
        <f t="shared" ref="G36:AC36" si="42">+G37+G38</f>
        <v>65590</v>
      </c>
      <c r="H36" s="117">
        <f t="shared" si="42"/>
        <v>68325</v>
      </c>
      <c r="I36" s="117">
        <f t="shared" si="42"/>
        <v>0</v>
      </c>
      <c r="J36" s="117">
        <f t="shared" si="42"/>
        <v>76069</v>
      </c>
      <c r="K36" s="117">
        <f t="shared" si="42"/>
        <v>79341</v>
      </c>
      <c r="L36" s="117">
        <f t="shared" si="42"/>
        <v>89752</v>
      </c>
      <c r="M36" s="117">
        <f t="shared" si="42"/>
        <v>84321</v>
      </c>
      <c r="N36" s="117">
        <f t="shared" si="42"/>
        <v>89081</v>
      </c>
      <c r="O36" s="117">
        <f t="shared" si="42"/>
        <v>78624</v>
      </c>
      <c r="P36" s="117">
        <f t="shared" si="42"/>
        <v>86283</v>
      </c>
      <c r="Q36" s="117">
        <f t="shared" si="42"/>
        <v>80056</v>
      </c>
      <c r="R36" s="117">
        <f t="shared" si="42"/>
        <v>75287</v>
      </c>
      <c r="S36" s="117">
        <f t="shared" si="42"/>
        <v>90422</v>
      </c>
      <c r="T36" s="117">
        <f t="shared" si="42"/>
        <v>85274</v>
      </c>
      <c r="U36" s="117">
        <f t="shared" si="42"/>
        <v>83467</v>
      </c>
      <c r="V36" s="117">
        <f t="shared" si="42"/>
        <v>75385</v>
      </c>
      <c r="W36" s="117">
        <f t="shared" si="42"/>
        <v>91621</v>
      </c>
      <c r="X36" s="117">
        <f t="shared" si="42"/>
        <v>91074</v>
      </c>
      <c r="Y36" s="117">
        <f t="shared" si="42"/>
        <v>79898</v>
      </c>
      <c r="Z36" s="117">
        <f t="shared" si="42"/>
        <v>82690</v>
      </c>
      <c r="AA36" s="117">
        <f t="shared" si="42"/>
        <v>0</v>
      </c>
      <c r="AB36" s="117">
        <f t="shared" si="42"/>
        <v>0</v>
      </c>
      <c r="AC36" s="117">
        <f t="shared" si="42"/>
        <v>1750000</v>
      </c>
      <c r="AD36" s="118">
        <f t="shared" si="5"/>
        <v>1393977</v>
      </c>
      <c r="AE36" s="119">
        <f>+AE37+AE38</f>
        <v>54972</v>
      </c>
      <c r="AF36" s="119">
        <f t="shared" ref="AF36:BB36" si="43">+AF37+AF38</f>
        <v>68986</v>
      </c>
      <c r="AG36" s="119">
        <f t="shared" si="43"/>
        <v>62638</v>
      </c>
      <c r="AH36" s="119">
        <f t="shared" si="43"/>
        <v>54009</v>
      </c>
      <c r="AI36" s="119">
        <f t="shared" si="43"/>
        <v>0</v>
      </c>
      <c r="AJ36" s="119">
        <f t="shared" si="43"/>
        <v>56229</v>
      </c>
      <c r="AK36" s="119">
        <f t="shared" si="43"/>
        <v>72429</v>
      </c>
      <c r="AL36" s="119">
        <f t="shared" si="43"/>
        <v>72054</v>
      </c>
      <c r="AM36" s="119">
        <f t="shared" si="43"/>
        <v>60177</v>
      </c>
      <c r="AN36" s="119">
        <f t="shared" si="43"/>
        <v>72411</v>
      </c>
      <c r="AO36" s="119">
        <f t="shared" si="43"/>
        <v>69613</v>
      </c>
      <c r="AP36" s="119">
        <f t="shared" si="43"/>
        <v>77469</v>
      </c>
      <c r="AQ36" s="119">
        <f t="shared" si="43"/>
        <v>49784</v>
      </c>
      <c r="AR36" s="119">
        <f t="shared" si="43"/>
        <v>56605</v>
      </c>
      <c r="AS36" s="119">
        <f t="shared" si="43"/>
        <v>79310</v>
      </c>
      <c r="AT36" s="119">
        <f t="shared" si="43"/>
        <v>73546</v>
      </c>
      <c r="AU36" s="119">
        <f t="shared" si="43"/>
        <v>69145</v>
      </c>
      <c r="AV36" s="119">
        <f t="shared" si="43"/>
        <v>61620</v>
      </c>
      <c r="AW36" s="119">
        <f t="shared" si="43"/>
        <v>76887</v>
      </c>
      <c r="AX36" s="119">
        <f t="shared" si="43"/>
        <v>79134</v>
      </c>
      <c r="AY36" s="119">
        <f t="shared" si="43"/>
        <v>59104</v>
      </c>
      <c r="AZ36" s="119">
        <f t="shared" si="43"/>
        <v>67855</v>
      </c>
      <c r="BA36" s="119">
        <f t="shared" si="43"/>
        <v>0</v>
      </c>
      <c r="BB36" s="119">
        <f t="shared" si="43"/>
        <v>0</v>
      </c>
      <c r="BC36" s="117">
        <f>IFERROR(LOOKUP(1,0/BC37:BC38,BC37:BC38),0)</f>
        <v>7185702</v>
      </c>
      <c r="BD36" s="126">
        <f>+IF(AD36=0,0,(BD37*AD37+BD38*AD38)/AD36)</f>
        <v>0.25854155725099198</v>
      </c>
      <c r="BE36" s="126">
        <f>+IF(AE36=0,0,(BE37*AE37+BE38*AE38)/AE36)</f>
        <v>0.25923707794877399</v>
      </c>
      <c r="BF36" s="126">
        <f t="shared" ref="BF36:CB36" si="44">+IF(AF36=0,0,(BF37*AF37+BF38*AF38)/AF36)</f>
        <v>0.258348950038994</v>
      </c>
      <c r="BG36" s="126">
        <f t="shared" si="44"/>
        <v>0.26157610682014099</v>
      </c>
      <c r="BH36" s="126">
        <f t="shared" si="44"/>
        <v>0.26107146184895103</v>
      </c>
      <c r="BI36" s="126">
        <f t="shared" si="44"/>
        <v>0</v>
      </c>
      <c r="BJ36" s="126">
        <f t="shared" si="44"/>
        <v>0.257594968326323</v>
      </c>
      <c r="BK36" s="126">
        <f t="shared" si="44"/>
        <v>0.25814392010106402</v>
      </c>
      <c r="BL36" s="126">
        <f t="shared" si="44"/>
        <v>0.258213567310628</v>
      </c>
      <c r="BM36" s="126">
        <f t="shared" si="44"/>
        <v>0.257617384482422</v>
      </c>
      <c r="BN36" s="126">
        <f t="shared" si="44"/>
        <v>0.25793635720721902</v>
      </c>
      <c r="BO36" s="126">
        <f t="shared" si="44"/>
        <v>0.25923718648320998</v>
      </c>
      <c r="BP36" s="126">
        <f t="shared" si="44"/>
        <v>0.25800215783087499</v>
      </c>
      <c r="BQ36" s="126">
        <f t="shared" si="44"/>
        <v>0.25746730280813102</v>
      </c>
      <c r="BR36" s="126">
        <f t="shared" si="44"/>
        <v>0.25750000000000001</v>
      </c>
      <c r="BS36" s="126">
        <f t="shared" si="44"/>
        <v>0.258356693538278</v>
      </c>
      <c r="BT36" s="126">
        <f t="shared" si="44"/>
        <v>0.25838630982664301</v>
      </c>
      <c r="BU36" s="126">
        <f t="shared" si="44"/>
        <v>0.25874034564460502</v>
      </c>
      <c r="BV36" s="126">
        <f t="shared" si="44"/>
        <v>0.25893694567417802</v>
      </c>
      <c r="BW36" s="126">
        <f t="shared" si="44"/>
        <v>0.25874070664140097</v>
      </c>
      <c r="BX36" s="126">
        <f t="shared" si="44"/>
        <v>0.258683492610296</v>
      </c>
      <c r="BY36" s="126">
        <f t="shared" si="44"/>
        <v>0.25814711506437299</v>
      </c>
      <c r="BZ36" s="126">
        <f t="shared" si="44"/>
        <v>0.25771587045424499</v>
      </c>
      <c r="CA36" s="126">
        <f t="shared" si="44"/>
        <v>0</v>
      </c>
      <c r="CB36" s="126">
        <f t="shared" si="44"/>
        <v>0</v>
      </c>
      <c r="CC36" s="117">
        <f>+CC37+CC38</f>
        <v>1786050</v>
      </c>
      <c r="CD36" s="117">
        <f t="shared" ref="CD36:CK36" si="45">+CD37+CD38</f>
        <v>1405050</v>
      </c>
      <c r="CE36" s="117">
        <f t="shared" si="45"/>
        <v>0</v>
      </c>
      <c r="CF36" s="117">
        <f t="shared" si="45"/>
        <v>251400</v>
      </c>
      <c r="CG36" s="117">
        <f t="shared" si="45"/>
        <v>0</v>
      </c>
      <c r="CH36" s="117">
        <f t="shared" si="45"/>
        <v>0</v>
      </c>
      <c r="CI36" s="117">
        <f t="shared" si="45"/>
        <v>129600</v>
      </c>
      <c r="CJ36" s="117">
        <f t="shared" si="45"/>
        <v>0</v>
      </c>
      <c r="CK36" s="117">
        <f t="shared" si="45"/>
        <v>0</v>
      </c>
      <c r="CL36" s="117">
        <f>+IF(CC36=0,0,(CL37*CC37+CL38*CC38)/CC36)</f>
        <v>0</v>
      </c>
      <c r="CM36" s="117">
        <f>SUM(CM37:CM38)</f>
        <v>36793</v>
      </c>
      <c r="CN36" s="137">
        <f t="shared" si="9"/>
        <v>1786050</v>
      </c>
      <c r="CO36" s="139"/>
    </row>
    <row r="37" spans="1:93" customFormat="1" ht="18" hidden="1">
      <c r="A37" s="116" t="s">
        <v>265</v>
      </c>
      <c r="B37" s="116">
        <f>+工序盘点数据!C27</f>
        <v>1070720</v>
      </c>
      <c r="C37" s="116">
        <f>+工序盘点数据!E27</f>
        <v>2278</v>
      </c>
      <c r="D37" s="116">
        <f>SUM(E37:AB37)</f>
        <v>800102</v>
      </c>
      <c r="E37" s="116">
        <f>+成测数据!BK27</f>
        <v>29266</v>
      </c>
      <c r="F37" s="116">
        <f>+成测数据!BL27</f>
        <v>37120</v>
      </c>
      <c r="G37" s="116">
        <f>+成测数据!BM27</f>
        <v>29460</v>
      </c>
      <c r="H37" s="116">
        <f>+成测数据!BN27</f>
        <v>27485</v>
      </c>
      <c r="I37" s="116">
        <f>+成测数据!BO27</f>
        <v>0</v>
      </c>
      <c r="J37" s="116">
        <f>+成测数据!BP27</f>
        <v>37547</v>
      </c>
      <c r="K37" s="116">
        <f>+成测数据!BQ27</f>
        <v>43096</v>
      </c>
      <c r="L37" s="116">
        <f>+成测数据!BR27</f>
        <v>44760</v>
      </c>
      <c r="M37" s="116">
        <f>+成测数据!BS27</f>
        <v>44090</v>
      </c>
      <c r="N37" s="116">
        <f>+成测数据!BT27</f>
        <v>42595</v>
      </c>
      <c r="O37" s="116">
        <f>+成测数据!BU27</f>
        <v>38524</v>
      </c>
      <c r="P37" s="116">
        <f>+成测数据!BV27</f>
        <v>41560</v>
      </c>
      <c r="Q37" s="116">
        <f>+成测数据!BW27</f>
        <v>40875</v>
      </c>
      <c r="R37" s="116">
        <f>+成测数据!BX27</f>
        <v>33404</v>
      </c>
      <c r="S37" s="116">
        <f>+成测数据!BY27</f>
        <v>43408</v>
      </c>
      <c r="T37" s="116">
        <f>+成测数据!BZ27</f>
        <v>40108</v>
      </c>
      <c r="U37" s="116">
        <f>+成测数据!CA27</f>
        <v>35967</v>
      </c>
      <c r="V37" s="116">
        <f>+成测数据!CB27</f>
        <v>28755</v>
      </c>
      <c r="W37" s="116">
        <f>+成测数据!CC27</f>
        <v>44986</v>
      </c>
      <c r="X37" s="116">
        <f>+成测数据!CD27</f>
        <v>42883</v>
      </c>
      <c r="Y37" s="116">
        <f>+成测数据!CE27</f>
        <v>37291</v>
      </c>
      <c r="Z37" s="116">
        <f>+成测数据!CF27</f>
        <v>36922</v>
      </c>
      <c r="AA37" s="116">
        <f>+成测数据!CG27</f>
        <v>0</v>
      </c>
      <c r="AB37" s="116">
        <f>+成测数据!CH27</f>
        <v>0</v>
      </c>
      <c r="AC37" s="116">
        <f>+成测数据!EH27</f>
        <v>875000</v>
      </c>
      <c r="AD37" s="118">
        <f t="shared" si="5"/>
        <v>669020</v>
      </c>
      <c r="AE37" s="120">
        <f>+成测数据!CJ27</f>
        <v>24588</v>
      </c>
      <c r="AF37" s="120">
        <f>+成测数据!CK27</f>
        <v>37272</v>
      </c>
      <c r="AG37" s="120">
        <f>+成测数据!CL27</f>
        <v>30103</v>
      </c>
      <c r="AH37" s="120">
        <f>+成测数据!CM27</f>
        <v>23811</v>
      </c>
      <c r="AI37" s="120">
        <f>+成测数据!CN27</f>
        <v>0</v>
      </c>
      <c r="AJ37" s="120">
        <f>+成测数据!CO27</f>
        <v>29604</v>
      </c>
      <c r="AK37" s="120">
        <f>+成测数据!CP27</f>
        <v>38339</v>
      </c>
      <c r="AL37" s="120">
        <f>+成测数据!CQ27</f>
        <v>34278</v>
      </c>
      <c r="AM37" s="120">
        <f>+成测数据!CR27</f>
        <v>34126</v>
      </c>
      <c r="AN37" s="120">
        <f>+成测数据!CS27</f>
        <v>36879</v>
      </c>
      <c r="AO37" s="120">
        <f>+成测数据!CT27</f>
        <v>34881</v>
      </c>
      <c r="AP37" s="120">
        <f>+成测数据!CU27</f>
        <v>40162</v>
      </c>
      <c r="AQ37" s="120">
        <f>+成测数据!CV27</f>
        <v>23342</v>
      </c>
      <c r="AR37" s="120">
        <f>+成测数据!CW27</f>
        <v>26787</v>
      </c>
      <c r="AS37" s="120">
        <f>+成测数据!CX27</f>
        <v>38081</v>
      </c>
      <c r="AT37" s="120">
        <f>+成测数据!CY27</f>
        <v>34262</v>
      </c>
      <c r="AU37" s="120">
        <f>+成测数据!CZ27</f>
        <v>29019</v>
      </c>
      <c r="AV37" s="120">
        <f>+成测数据!DA27</f>
        <v>21782</v>
      </c>
      <c r="AW37" s="120">
        <f>+成测数据!DB27</f>
        <v>37841</v>
      </c>
      <c r="AX37" s="120">
        <f>+成测数据!DC27</f>
        <v>37067</v>
      </c>
      <c r="AY37" s="120">
        <f>+成测数据!DD27</f>
        <v>27251</v>
      </c>
      <c r="AZ37" s="120">
        <f>+成测数据!DE27</f>
        <v>29545</v>
      </c>
      <c r="BA37" s="120">
        <f>+成测数据!DF27</f>
        <v>0</v>
      </c>
      <c r="BB37" s="120">
        <f>+成测数据!DG27</f>
        <v>0</v>
      </c>
      <c r="BC37" s="116">
        <f>+工序盘点数据!R27</f>
        <v>8100667</v>
      </c>
      <c r="BD37" s="127">
        <f>+成测数据!DH27</f>
        <v>0.25850849671083598</v>
      </c>
      <c r="BE37" s="127">
        <f>+成测数据!DI27</f>
        <v>0.26019999999999999</v>
      </c>
      <c r="BF37" s="127">
        <f>+成测数据!DJ27</f>
        <v>0.25820083813586597</v>
      </c>
      <c r="BG37" s="127">
        <f>+成测数据!DK27</f>
        <v>0.2616</v>
      </c>
      <c r="BH37" s="127">
        <f>+成测数据!DL27</f>
        <v>0.2611</v>
      </c>
      <c r="BI37" s="127">
        <f>+成测数据!DM27</f>
        <v>0</v>
      </c>
      <c r="BJ37" s="127">
        <f>+成测数据!DN27</f>
        <v>0.25771113795433098</v>
      </c>
      <c r="BK37" s="127">
        <f>+成测数据!DO27</f>
        <v>0.25812246200996403</v>
      </c>
      <c r="BL37" s="127">
        <f>+成测数据!DP27</f>
        <v>0.25821433272069599</v>
      </c>
      <c r="BM37" s="127">
        <f>+成测数据!DQ27</f>
        <v>0.25780970945906201</v>
      </c>
      <c r="BN37" s="127">
        <f>+成测数据!DR27</f>
        <v>0.25822897277583501</v>
      </c>
      <c r="BO37" s="127">
        <f>+成测数据!DS27</f>
        <v>0.25947461417718398</v>
      </c>
      <c r="BP37" s="127">
        <f>+成测数据!DT27</f>
        <v>0.25826141636372701</v>
      </c>
      <c r="BQ37" s="127">
        <f>+成测数据!DU27</f>
        <v>0.25743026317367801</v>
      </c>
      <c r="BR37" s="127">
        <f>+成测数据!DV27</f>
        <v>0.25750000000000001</v>
      </c>
      <c r="BS37" s="127">
        <f>+成测数据!DW27</f>
        <v>0.25771995468923697</v>
      </c>
      <c r="BT37" s="127">
        <f>+成测数据!DX27</f>
        <v>0.25823959801475899</v>
      </c>
      <c r="BU37" s="127">
        <f>+成测数据!DY27</f>
        <v>0.25812391807423501</v>
      </c>
      <c r="BV37" s="127">
        <f>+成测数据!DZ27</f>
        <v>0.25833302854402401</v>
      </c>
      <c r="BW37" s="127">
        <f>+成测数据!EA27</f>
        <v>0.258536035901202</v>
      </c>
      <c r="BX37" s="127">
        <f>+成测数据!EB27</f>
        <v>0.25883713020269</v>
      </c>
      <c r="BY37" s="127">
        <f>+成测数据!EC27</f>
        <v>0.258152627837965</v>
      </c>
      <c r="BZ37" s="127">
        <f>+成测数据!ED27</f>
        <v>0.25772511996451902</v>
      </c>
      <c r="CA37" s="127">
        <f>+成测数据!EE27</f>
        <v>0.25716389241670801</v>
      </c>
      <c r="CB37" s="127">
        <f>+成测数据!EF27</f>
        <v>0</v>
      </c>
      <c r="CC37" s="131">
        <f>+成测数据!AX27</f>
        <v>1786050</v>
      </c>
      <c r="CD37" s="131">
        <f>+成测数据!AY27</f>
        <v>1405050</v>
      </c>
      <c r="CE37" s="131">
        <f>+成测数据!AZ27</f>
        <v>0</v>
      </c>
      <c r="CF37" s="131">
        <f>+成测数据!BA27</f>
        <v>251400</v>
      </c>
      <c r="CG37" s="131">
        <f>+成测数据!BB27</f>
        <v>0</v>
      </c>
      <c r="CH37" s="131">
        <f>+成测数据!BC27</f>
        <v>0</v>
      </c>
      <c r="CI37" s="131">
        <f>+成测数据!BD27</f>
        <v>129600</v>
      </c>
      <c r="CJ37" s="131">
        <f>+成测数据!BE27</f>
        <v>0</v>
      </c>
      <c r="CK37" s="131">
        <f>+成测数据!BF27</f>
        <v>0</v>
      </c>
      <c r="CL37" s="131">
        <f>+成测数据!BG27</f>
        <v>0</v>
      </c>
      <c r="CM37" s="131">
        <f>+工序盘点数据!BH27</f>
        <v>19392</v>
      </c>
      <c r="CN37" s="137">
        <f t="shared" si="9"/>
        <v>1786050</v>
      </c>
      <c r="CO37" s="139"/>
    </row>
    <row r="38" spans="1:93" customFormat="1" ht="18" hidden="1">
      <c r="A38" s="116" t="s">
        <v>266</v>
      </c>
      <c r="B38" s="116">
        <f>+工序盘点数据!C28</f>
        <v>0</v>
      </c>
      <c r="C38" s="116">
        <f>+工序盘点数据!E28</f>
        <v>2050</v>
      </c>
      <c r="D38" s="116">
        <f>SUM(E38:AB38)</f>
        <v>902014</v>
      </c>
      <c r="E38" s="116">
        <f>+成测数据!BK28</f>
        <v>41000</v>
      </c>
      <c r="F38" s="116">
        <f>+成测数据!BL28</f>
        <v>42170</v>
      </c>
      <c r="G38" s="116">
        <f>+成测数据!BM28</f>
        <v>36130</v>
      </c>
      <c r="H38" s="116">
        <f>+成测数据!BN28</f>
        <v>40840</v>
      </c>
      <c r="I38" s="116">
        <f>+成测数据!BO28</f>
        <v>0</v>
      </c>
      <c r="J38" s="116">
        <f>+成测数据!BP28</f>
        <v>38522</v>
      </c>
      <c r="K38" s="116">
        <f>+成测数据!BQ28</f>
        <v>36245</v>
      </c>
      <c r="L38" s="116">
        <f>+成测数据!BR28</f>
        <v>44992</v>
      </c>
      <c r="M38" s="116">
        <f>+成测数据!BS28</f>
        <v>40231</v>
      </c>
      <c r="N38" s="116">
        <f>+成测数据!BT28</f>
        <v>46486</v>
      </c>
      <c r="O38" s="116">
        <f>+成测数据!BU28</f>
        <v>40100</v>
      </c>
      <c r="P38" s="116">
        <f>+成测数据!BV28</f>
        <v>44723</v>
      </c>
      <c r="Q38" s="116">
        <f>+成测数据!BW28</f>
        <v>39181</v>
      </c>
      <c r="R38" s="116">
        <f>+成测数据!BX28</f>
        <v>41883</v>
      </c>
      <c r="S38" s="116">
        <f>+成测数据!BY28</f>
        <v>47014</v>
      </c>
      <c r="T38" s="116">
        <f>+成测数据!BZ28</f>
        <v>45166</v>
      </c>
      <c r="U38" s="116">
        <f>+成测数据!CA28</f>
        <v>47500</v>
      </c>
      <c r="V38" s="116">
        <f>+成测数据!CB28</f>
        <v>46630</v>
      </c>
      <c r="W38" s="116">
        <f>+成测数据!CC28</f>
        <v>46635</v>
      </c>
      <c r="X38" s="116">
        <f>+成测数据!CD28</f>
        <v>48191</v>
      </c>
      <c r="Y38" s="116">
        <f>+成测数据!CE28</f>
        <v>42607</v>
      </c>
      <c r="Z38" s="116">
        <f>+成测数据!CF28</f>
        <v>45768</v>
      </c>
      <c r="AA38" s="116">
        <f>+成测数据!CG28</f>
        <v>0</v>
      </c>
      <c r="AB38" s="116">
        <f>+成测数据!CH28</f>
        <v>0</v>
      </c>
      <c r="AC38" s="116">
        <f>+成测数据!EH28</f>
        <v>875000</v>
      </c>
      <c r="AD38" s="118">
        <f t="shared" si="5"/>
        <v>724957</v>
      </c>
      <c r="AE38" s="120">
        <f>+成测数据!CJ28</f>
        <v>30384</v>
      </c>
      <c r="AF38" s="120">
        <f>+成测数据!CK28</f>
        <v>31714</v>
      </c>
      <c r="AG38" s="120">
        <f>+成测数据!CL28</f>
        <v>32535</v>
      </c>
      <c r="AH38" s="120">
        <f>+成测数据!CM28</f>
        <v>30198</v>
      </c>
      <c r="AI38" s="120">
        <f>+成测数据!CN28</f>
        <v>0</v>
      </c>
      <c r="AJ38" s="120">
        <f>+成测数据!CO28</f>
        <v>26625</v>
      </c>
      <c r="AK38" s="120">
        <f>+成测数据!CP28</f>
        <v>34090</v>
      </c>
      <c r="AL38" s="120">
        <f>+成测数据!CQ28</f>
        <v>37776</v>
      </c>
      <c r="AM38" s="120">
        <f>+成测数据!CR28</f>
        <v>26051</v>
      </c>
      <c r="AN38" s="120">
        <f>+成测数据!CS28</f>
        <v>35532</v>
      </c>
      <c r="AO38" s="120">
        <f>+成测数据!CT28</f>
        <v>34732</v>
      </c>
      <c r="AP38" s="120">
        <f>+成测数据!CU28</f>
        <v>37307</v>
      </c>
      <c r="AQ38" s="120">
        <f>+成测数据!CV28</f>
        <v>26442</v>
      </c>
      <c r="AR38" s="120">
        <f>+成测数据!CW28</f>
        <v>29818</v>
      </c>
      <c r="AS38" s="120">
        <f>+成测数据!CX28</f>
        <v>41229</v>
      </c>
      <c r="AT38" s="120">
        <f>+成测数据!CY28</f>
        <v>39284</v>
      </c>
      <c r="AU38" s="120">
        <f>+成测数据!CZ28</f>
        <v>40126</v>
      </c>
      <c r="AV38" s="120">
        <f>+成测数据!DA28</f>
        <v>39838</v>
      </c>
      <c r="AW38" s="120">
        <f>+成测数据!DB28</f>
        <v>39046</v>
      </c>
      <c r="AX38" s="120">
        <f>+成测数据!DC28</f>
        <v>42067</v>
      </c>
      <c r="AY38" s="120">
        <f>+成测数据!DD28</f>
        <v>31853</v>
      </c>
      <c r="AZ38" s="120">
        <f>+成测数据!DE28</f>
        <v>38310</v>
      </c>
      <c r="BA38" s="120">
        <f>+成测数据!DF28</f>
        <v>0</v>
      </c>
      <c r="BB38" s="120">
        <f>+成测数据!DG28</f>
        <v>0</v>
      </c>
      <c r="BC38" s="116">
        <f>+工序盘点数据!R28</f>
        <v>7185702</v>
      </c>
      <c r="BD38" s="127">
        <f>+成测数据!DH28</f>
        <v>0.258572066870976</v>
      </c>
      <c r="BE38" s="127">
        <f>+成测数据!DI28</f>
        <v>0.25845784126513999</v>
      </c>
      <c r="BF38" s="127">
        <f>+成测数据!DJ28</f>
        <v>0.25852301912058001</v>
      </c>
      <c r="BG38" s="127">
        <f>+成测数据!DK28</f>
        <v>0.26155399966190301</v>
      </c>
      <c r="BH38" s="127">
        <f>+成测数据!DL28</f>
        <v>0.261048959633088</v>
      </c>
      <c r="BI38" s="127">
        <f>+成测数据!DM28</f>
        <v>0</v>
      </c>
      <c r="BJ38" s="127">
        <f>+成测数据!DN28</f>
        <v>0.25746580078951398</v>
      </c>
      <c r="BK38" s="127">
        <f>+成测数据!DO28</f>
        <v>0.25816805274273902</v>
      </c>
      <c r="BL38" s="127">
        <f>+成测数据!DP28</f>
        <v>0.25821287277636601</v>
      </c>
      <c r="BM38" s="127">
        <f>+成测数据!DQ28</f>
        <v>0.25736544474295597</v>
      </c>
      <c r="BN38" s="127">
        <f>+成测数据!DR28</f>
        <v>0.25763264873162001</v>
      </c>
      <c r="BO38" s="127">
        <f>+成测数据!DS28</f>
        <v>0.258998740226344</v>
      </c>
      <c r="BP38" s="127">
        <f>+成测数据!DT28</f>
        <v>0.25772305897016701</v>
      </c>
      <c r="BQ38" s="127">
        <f>+成测数据!DU28</f>
        <v>0.25750000000000001</v>
      </c>
      <c r="BR38" s="127">
        <f>+成测数据!DV28</f>
        <v>0.25750000000000001</v>
      </c>
      <c r="BS38" s="127">
        <f>+成测数据!DW28</f>
        <v>0.25894481481481502</v>
      </c>
      <c r="BT38" s="127">
        <f>+成测数据!DX28</f>
        <v>0.25851426624907398</v>
      </c>
      <c r="BU38" s="127">
        <f>+成测数据!DY28</f>
        <v>0.259186144170862</v>
      </c>
      <c r="BV38" s="127">
        <f>+成测数据!DZ28</f>
        <v>0.25926714605896101</v>
      </c>
      <c r="BW38" s="127">
        <f>+成测数据!EA28</f>
        <v>0.25893906103057901</v>
      </c>
      <c r="BX38" s="127">
        <f>+成测数据!EB28</f>
        <v>0.258548116076735</v>
      </c>
      <c r="BY38" s="127">
        <f>+成测数据!EC28</f>
        <v>0.25814239875529199</v>
      </c>
      <c r="BZ38" s="127">
        <f>+成测数据!ED28</f>
        <v>0.25770873715272902</v>
      </c>
      <c r="CA38" s="127">
        <f>+成测数据!EE28</f>
        <v>0</v>
      </c>
      <c r="CB38" s="127">
        <f>+成测数据!EF28</f>
        <v>0</v>
      </c>
      <c r="CC38" s="131">
        <f>+成测数据!AX28</f>
        <v>0</v>
      </c>
      <c r="CD38" s="131">
        <f>+成测数据!AY28</f>
        <v>0</v>
      </c>
      <c r="CE38" s="131">
        <f>+成测数据!AZ28</f>
        <v>0</v>
      </c>
      <c r="CF38" s="131">
        <f>+成测数据!BA28</f>
        <v>0</v>
      </c>
      <c r="CG38" s="131">
        <f>+成测数据!BB28</f>
        <v>0</v>
      </c>
      <c r="CH38" s="131">
        <f>+成测数据!BC28</f>
        <v>0</v>
      </c>
      <c r="CI38" s="131">
        <f>+成测数据!BD28</f>
        <v>0</v>
      </c>
      <c r="CJ38" s="131">
        <f>+成测数据!BE28</f>
        <v>0</v>
      </c>
      <c r="CK38" s="131">
        <f>+成测数据!BF28</f>
        <v>0</v>
      </c>
      <c r="CL38" s="131">
        <f>+成测数据!BG28</f>
        <v>0</v>
      </c>
      <c r="CM38" s="131">
        <f>+工序盘点数据!BH28</f>
        <v>17401</v>
      </c>
      <c r="CN38" s="137">
        <f t="shared" si="9"/>
        <v>0</v>
      </c>
      <c r="CO38" s="139"/>
    </row>
    <row r="39" spans="1:93" customFormat="1" ht="18.45">
      <c r="A39" s="116" t="s">
        <v>276</v>
      </c>
      <c r="B39" s="117">
        <f>+B40+B41</f>
        <v>1615600</v>
      </c>
      <c r="C39" s="117">
        <f>+C40+C41</f>
        <v>4852</v>
      </c>
      <c r="D39" s="117">
        <f>+D40+D41</f>
        <v>1842933</v>
      </c>
      <c r="E39" s="117">
        <f>+E40+E41</f>
        <v>82037</v>
      </c>
      <c r="F39" s="117">
        <f>+F40+F41</f>
        <v>79361</v>
      </c>
      <c r="G39" s="117">
        <f t="shared" ref="G39:AC39" si="46">+G40+G41</f>
        <v>75693</v>
      </c>
      <c r="H39" s="117">
        <f t="shared" si="46"/>
        <v>58640</v>
      </c>
      <c r="I39" s="117">
        <f t="shared" si="46"/>
        <v>53740</v>
      </c>
      <c r="J39" s="117">
        <f t="shared" si="46"/>
        <v>78697</v>
      </c>
      <c r="K39" s="117">
        <f t="shared" si="46"/>
        <v>91591</v>
      </c>
      <c r="L39" s="117">
        <f t="shared" si="46"/>
        <v>87559</v>
      </c>
      <c r="M39" s="117">
        <f t="shared" si="46"/>
        <v>84623</v>
      </c>
      <c r="N39" s="117">
        <f t="shared" si="46"/>
        <v>90030</v>
      </c>
      <c r="O39" s="117">
        <f t="shared" si="46"/>
        <v>87942</v>
      </c>
      <c r="P39" s="117">
        <f t="shared" si="46"/>
        <v>86785</v>
      </c>
      <c r="Q39" s="117">
        <f t="shared" si="46"/>
        <v>86426</v>
      </c>
      <c r="R39" s="117">
        <f t="shared" si="46"/>
        <v>85032</v>
      </c>
      <c r="S39" s="117">
        <f t="shared" si="46"/>
        <v>76386</v>
      </c>
      <c r="T39" s="117">
        <f t="shared" si="46"/>
        <v>87933</v>
      </c>
      <c r="U39" s="117">
        <f t="shared" si="46"/>
        <v>90913</v>
      </c>
      <c r="V39" s="117">
        <f t="shared" si="46"/>
        <v>94478</v>
      </c>
      <c r="W39" s="117">
        <f t="shared" si="46"/>
        <v>95439</v>
      </c>
      <c r="X39" s="117">
        <f t="shared" si="46"/>
        <v>92193</v>
      </c>
      <c r="Y39" s="117">
        <f t="shared" si="46"/>
        <v>83801</v>
      </c>
      <c r="Z39" s="117">
        <f t="shared" si="46"/>
        <v>93634</v>
      </c>
      <c r="AA39" s="117">
        <f t="shared" si="46"/>
        <v>0</v>
      </c>
      <c r="AB39" s="117">
        <f t="shared" si="46"/>
        <v>0</v>
      </c>
      <c r="AC39" s="117">
        <f t="shared" si="46"/>
        <v>1760000</v>
      </c>
      <c r="AD39" s="118">
        <f t="shared" si="5"/>
        <v>1548398</v>
      </c>
      <c r="AE39" s="119">
        <f>+AE40+AE41</f>
        <v>61984</v>
      </c>
      <c r="AF39" s="119">
        <f t="shared" ref="AF39:BB39" si="47">+AF40+AF41</f>
        <v>58869</v>
      </c>
      <c r="AG39" s="119">
        <f t="shared" si="47"/>
        <v>60859</v>
      </c>
      <c r="AH39" s="119">
        <f t="shared" si="47"/>
        <v>47609</v>
      </c>
      <c r="AI39" s="119">
        <f t="shared" si="47"/>
        <v>43552</v>
      </c>
      <c r="AJ39" s="119">
        <f t="shared" si="47"/>
        <v>57577</v>
      </c>
      <c r="AK39" s="119">
        <f t="shared" si="47"/>
        <v>95937</v>
      </c>
      <c r="AL39" s="119">
        <f t="shared" si="47"/>
        <v>75242</v>
      </c>
      <c r="AM39" s="119">
        <f t="shared" si="47"/>
        <v>69542</v>
      </c>
      <c r="AN39" s="119">
        <f t="shared" si="47"/>
        <v>85757</v>
      </c>
      <c r="AO39" s="119">
        <f t="shared" si="47"/>
        <v>78241</v>
      </c>
      <c r="AP39" s="119">
        <f t="shared" si="47"/>
        <v>80979</v>
      </c>
      <c r="AQ39" s="119">
        <f t="shared" si="47"/>
        <v>55287</v>
      </c>
      <c r="AR39" s="119">
        <f t="shared" si="47"/>
        <v>66673</v>
      </c>
      <c r="AS39" s="119">
        <f t="shared" si="47"/>
        <v>74332</v>
      </c>
      <c r="AT39" s="119">
        <f t="shared" si="47"/>
        <v>74951</v>
      </c>
      <c r="AU39" s="119">
        <f t="shared" si="47"/>
        <v>78010</v>
      </c>
      <c r="AV39" s="119">
        <f t="shared" si="47"/>
        <v>82666</v>
      </c>
      <c r="AW39" s="119">
        <f t="shared" si="47"/>
        <v>82612</v>
      </c>
      <c r="AX39" s="119">
        <f t="shared" si="47"/>
        <v>85933</v>
      </c>
      <c r="AY39" s="119">
        <f t="shared" si="47"/>
        <v>59944</v>
      </c>
      <c r="AZ39" s="119">
        <f t="shared" si="47"/>
        <v>71842</v>
      </c>
      <c r="BA39" s="119">
        <f t="shared" si="47"/>
        <v>0</v>
      </c>
      <c r="BB39" s="119">
        <f t="shared" si="47"/>
        <v>0</v>
      </c>
      <c r="BC39" s="117">
        <f>IFERROR(LOOKUP(1,0/BC40:BC41,BC40:BC41),0)</f>
        <v>6935312</v>
      </c>
      <c r="BD39" s="126">
        <f>+IF(AD39=0,0,(BD40*AD40+BD41*AD41)/AD39)</f>
        <v>0.25887984049435703</v>
      </c>
      <c r="BE39" s="126">
        <f>+IF(AE39=0,0,(BE40*AE40+BE41*AE41)/AE39)</f>
        <v>0.26048865134412402</v>
      </c>
      <c r="BF39" s="126">
        <f t="shared" ref="BF39:CB39" si="48">+IF(AF39=0,0,(BF40*AF40+BF41*AF41)/AF39)</f>
        <v>0.259958588933771</v>
      </c>
      <c r="BG39" s="126">
        <f t="shared" si="48"/>
        <v>0.26061557158452298</v>
      </c>
      <c r="BH39" s="126">
        <f t="shared" si="48"/>
        <v>0.26165690930900498</v>
      </c>
      <c r="BI39" s="126">
        <f t="shared" si="48"/>
        <v>0.25839501278930899</v>
      </c>
      <c r="BJ39" s="126">
        <f t="shared" si="48"/>
        <v>0.258175011746693</v>
      </c>
      <c r="BK39" s="126">
        <f t="shared" si="48"/>
        <v>0.25849219186549499</v>
      </c>
      <c r="BL39" s="126">
        <f t="shared" si="48"/>
        <v>0.258771856237208</v>
      </c>
      <c r="BM39" s="126">
        <f t="shared" si="48"/>
        <v>0.25826803134988702</v>
      </c>
      <c r="BN39" s="126">
        <f t="shared" si="48"/>
        <v>0.25834885070709801</v>
      </c>
      <c r="BO39" s="126">
        <f t="shared" si="48"/>
        <v>0.25935116605104802</v>
      </c>
      <c r="BP39" s="126">
        <f t="shared" si="48"/>
        <v>0.25825056565444199</v>
      </c>
      <c r="BQ39" s="126">
        <f t="shared" si="48"/>
        <v>0.25819430888691902</v>
      </c>
      <c r="BR39" s="126">
        <f t="shared" si="48"/>
        <v>0.25868180208339098</v>
      </c>
      <c r="BS39" s="126">
        <f t="shared" si="48"/>
        <v>0.25873194318494103</v>
      </c>
      <c r="BT39" s="126">
        <f t="shared" si="48"/>
        <v>0.25831043366730799</v>
      </c>
      <c r="BU39" s="126">
        <f t="shared" si="48"/>
        <v>0.25916416410716597</v>
      </c>
      <c r="BV39" s="126">
        <f t="shared" si="48"/>
        <v>0.25924587420463102</v>
      </c>
      <c r="BW39" s="126">
        <f t="shared" si="48"/>
        <v>0.25879868721251198</v>
      </c>
      <c r="BX39" s="126">
        <f t="shared" si="48"/>
        <v>0.25855018892625597</v>
      </c>
      <c r="BY39" s="126">
        <f t="shared" si="48"/>
        <v>0.25844652938831397</v>
      </c>
      <c r="BZ39" s="126">
        <f t="shared" si="48"/>
        <v>0.25778640902071398</v>
      </c>
      <c r="CA39" s="126">
        <f t="shared" si="48"/>
        <v>0</v>
      </c>
      <c r="CB39" s="126">
        <f t="shared" si="48"/>
        <v>0</v>
      </c>
      <c r="CC39" s="117">
        <f>+CC40+CC41</f>
        <v>1441139</v>
      </c>
      <c r="CD39" s="117">
        <f t="shared" ref="CD39:CK39" si="49">+CD40+CD41</f>
        <v>1127611</v>
      </c>
      <c r="CE39" s="117">
        <f t="shared" si="49"/>
        <v>0</v>
      </c>
      <c r="CF39" s="117">
        <f t="shared" si="49"/>
        <v>227128</v>
      </c>
      <c r="CG39" s="117">
        <f t="shared" si="49"/>
        <v>0</v>
      </c>
      <c r="CH39" s="117">
        <f t="shared" si="49"/>
        <v>0</v>
      </c>
      <c r="CI39" s="117">
        <f t="shared" si="49"/>
        <v>86400</v>
      </c>
      <c r="CJ39" s="117">
        <f t="shared" si="49"/>
        <v>0</v>
      </c>
      <c r="CK39" s="117">
        <f t="shared" si="49"/>
        <v>0</v>
      </c>
      <c r="CL39" s="117">
        <f>+IF(CC39=0,0,(CL40*CC40+CL41*CC41)/CC39)</f>
        <v>0</v>
      </c>
      <c r="CM39" s="117">
        <f>SUM(CM40:CM41)</f>
        <v>31011</v>
      </c>
      <c r="CN39" s="137">
        <f t="shared" si="9"/>
        <v>1441139</v>
      </c>
      <c r="CO39" s="139"/>
    </row>
    <row r="40" spans="1:93" customFormat="1" ht="18" hidden="1">
      <c r="A40" s="116" t="s">
        <v>265</v>
      </c>
      <c r="B40" s="116">
        <f>+工序盘点数据!C29</f>
        <v>1615600</v>
      </c>
      <c r="C40" s="116">
        <f>+工序盘点数据!E29</f>
        <v>2019</v>
      </c>
      <c r="D40" s="116">
        <f>SUM(E40:AB40)</f>
        <v>914442</v>
      </c>
      <c r="E40" s="116">
        <f>+成测数据!BK29</f>
        <v>36009</v>
      </c>
      <c r="F40" s="116">
        <f>+成测数据!BL29</f>
        <v>39310</v>
      </c>
      <c r="G40" s="116">
        <f>+成测数据!BM29</f>
        <v>36994</v>
      </c>
      <c r="H40" s="116">
        <f>+成测数据!BN29</f>
        <v>34540</v>
      </c>
      <c r="I40" s="116">
        <f>+成测数据!BO29</f>
        <v>21380</v>
      </c>
      <c r="J40" s="116">
        <f>+成测数据!BP29</f>
        <v>40342</v>
      </c>
      <c r="K40" s="116">
        <f>+成测数据!BQ29</f>
        <v>46295</v>
      </c>
      <c r="L40" s="116">
        <f>+成测数据!BR29</f>
        <v>45644</v>
      </c>
      <c r="M40" s="116">
        <f>+成测数据!BS29</f>
        <v>44113</v>
      </c>
      <c r="N40" s="116">
        <f>+成测数据!BT29</f>
        <v>46883</v>
      </c>
      <c r="O40" s="116">
        <f>+成测数据!BU29</f>
        <v>42756</v>
      </c>
      <c r="P40" s="116">
        <f>+成测数据!BV29</f>
        <v>41463</v>
      </c>
      <c r="Q40" s="116">
        <f>+成测数据!BW29</f>
        <v>41332</v>
      </c>
      <c r="R40" s="116">
        <f>+成测数据!BX29</f>
        <v>41386</v>
      </c>
      <c r="S40" s="116">
        <f>+成测数据!BY29</f>
        <v>35015</v>
      </c>
      <c r="T40" s="116">
        <f>+成测数据!BZ29</f>
        <v>47414</v>
      </c>
      <c r="U40" s="116">
        <f>+成测数据!CA29</f>
        <v>45958</v>
      </c>
      <c r="V40" s="116">
        <f>+成测数据!CB29</f>
        <v>46167</v>
      </c>
      <c r="W40" s="116">
        <f>+成测数据!CC29</f>
        <v>46977</v>
      </c>
      <c r="X40" s="116">
        <f>+成测数据!CD29</f>
        <v>46299</v>
      </c>
      <c r="Y40" s="116">
        <f>+成测数据!CE29</f>
        <v>42165</v>
      </c>
      <c r="Z40" s="116">
        <f>+成测数据!CF29</f>
        <v>46000</v>
      </c>
      <c r="AA40" s="116">
        <f>+成测数据!CG29</f>
        <v>0</v>
      </c>
      <c r="AB40" s="116">
        <f>+成测数据!CH29</f>
        <v>0</v>
      </c>
      <c r="AC40" s="116">
        <f>+成测数据!EH29</f>
        <v>880000</v>
      </c>
      <c r="AD40" s="118">
        <f t="shared" si="5"/>
        <v>770487</v>
      </c>
      <c r="AE40" s="120">
        <f>+成测数据!CJ29</f>
        <v>31069</v>
      </c>
      <c r="AF40" s="120">
        <f>+成测数据!CK29</f>
        <v>29117</v>
      </c>
      <c r="AG40" s="120">
        <f>+成测数据!CL29</f>
        <v>32838</v>
      </c>
      <c r="AH40" s="120">
        <f>+成测数据!CM29</f>
        <v>34869</v>
      </c>
      <c r="AI40" s="120">
        <f>+成测数据!CN29</f>
        <v>13907</v>
      </c>
      <c r="AJ40" s="120">
        <f>+成测数据!CO29</f>
        <v>29706</v>
      </c>
      <c r="AK40" s="120">
        <f>+成测数据!CP29</f>
        <v>42270</v>
      </c>
      <c r="AL40" s="120">
        <f>+成测数据!CQ29</f>
        <v>38607</v>
      </c>
      <c r="AM40" s="120">
        <f>+成测数据!CR29</f>
        <v>37466</v>
      </c>
      <c r="AN40" s="120">
        <f>+成测数据!CS29</f>
        <v>41684</v>
      </c>
      <c r="AO40" s="120">
        <f>+成测数据!CT29</f>
        <v>37686</v>
      </c>
      <c r="AP40" s="120">
        <f>+成测数据!CU29</f>
        <v>39205</v>
      </c>
      <c r="AQ40" s="120">
        <f>+成测数据!CV29</f>
        <v>23770</v>
      </c>
      <c r="AR40" s="120">
        <f>+成测数据!CW29</f>
        <v>29821</v>
      </c>
      <c r="AS40" s="120">
        <f>+成测数据!CX29</f>
        <v>34502</v>
      </c>
      <c r="AT40" s="120">
        <f>+成测数据!CY29</f>
        <v>41100</v>
      </c>
      <c r="AU40" s="120">
        <f>+成测数据!CZ29</f>
        <v>40889</v>
      </c>
      <c r="AV40" s="120">
        <f>+成测数据!DA29</f>
        <v>43765</v>
      </c>
      <c r="AW40" s="120">
        <f>+成测数据!DB29</f>
        <v>41509</v>
      </c>
      <c r="AX40" s="120">
        <f>+成测数据!DC29</f>
        <v>40587</v>
      </c>
      <c r="AY40" s="120">
        <f>+成测数据!DD29</f>
        <v>28097</v>
      </c>
      <c r="AZ40" s="120">
        <f>+成测数据!DE29</f>
        <v>38023</v>
      </c>
      <c r="BA40" s="120">
        <f>+成测数据!DF29</f>
        <v>0</v>
      </c>
      <c r="BB40" s="120">
        <f>+成测数据!DG29</f>
        <v>0</v>
      </c>
      <c r="BC40" s="116">
        <f>+工序盘点数据!R29</f>
        <v>7876022</v>
      </c>
      <c r="BD40" s="127">
        <f>+成测数据!DH29</f>
        <v>0.25889232047154298</v>
      </c>
      <c r="BE40" s="127">
        <f>+成测数据!DI29</f>
        <v>0.25908915999871301</v>
      </c>
      <c r="BF40" s="127">
        <f>+成测数据!DJ29</f>
        <v>0.25890000000000002</v>
      </c>
      <c r="BG40" s="127">
        <f>+成测数据!DK29</f>
        <v>0.26</v>
      </c>
      <c r="BH40" s="127">
        <f>+成测数据!DL29</f>
        <v>0.262157723536666</v>
      </c>
      <c r="BI40" s="127">
        <f>+成测数据!DM29</f>
        <v>0.25825293039476499</v>
      </c>
      <c r="BJ40" s="127">
        <f>+成测数据!DN29</f>
        <v>0.25811115859891398</v>
      </c>
      <c r="BK40" s="127">
        <f>+成测数据!DO29</f>
        <v>0.25843143397208401</v>
      </c>
      <c r="BL40" s="127">
        <f>+成测数据!DP29</f>
        <v>0.25863345494340401</v>
      </c>
      <c r="BM40" s="127">
        <f>+成测数据!DQ29</f>
        <v>0.25833776122350899</v>
      </c>
      <c r="BN40" s="127">
        <f>+成测数据!DR29</f>
        <v>0.25849011359487201</v>
      </c>
      <c r="BO40" s="127">
        <f>+成测数据!DS29</f>
        <v>0.25952472597251097</v>
      </c>
      <c r="BP40" s="127">
        <f>+成测数据!DT29</f>
        <v>0.25846876362708798</v>
      </c>
      <c r="BQ40" s="127">
        <f>+成测数据!DU29</f>
        <v>0.25850000000000001</v>
      </c>
      <c r="BR40" s="127">
        <f>+成测数据!DV29</f>
        <v>0.2586</v>
      </c>
      <c r="BS40" s="127">
        <f>+成测数据!DW29</f>
        <v>0.25878302524491298</v>
      </c>
      <c r="BT40" s="127">
        <f>+成测数据!DX29</f>
        <v>0.25839141690997602</v>
      </c>
      <c r="BU40" s="127">
        <f>+成测数据!DY29</f>
        <v>0.259049622514613</v>
      </c>
      <c r="BV40" s="127">
        <f>+成测数据!DZ29</f>
        <v>0.25941156154461398</v>
      </c>
      <c r="BW40" s="127">
        <f>+成测数据!EA29</f>
        <v>0.25895369746320102</v>
      </c>
      <c r="BX40" s="127">
        <f>+成测数据!EB29</f>
        <v>0.25873765545617999</v>
      </c>
      <c r="BY40" s="127">
        <f>+成测数据!EC29</f>
        <v>0.25871274787343801</v>
      </c>
      <c r="BZ40" s="127">
        <f>+成测数据!ED29</f>
        <v>0.25777018901007098</v>
      </c>
      <c r="CA40" s="127">
        <f>+成测数据!EE29</f>
        <v>0</v>
      </c>
      <c r="CB40" s="127">
        <f>+成测数据!EF29</f>
        <v>0</v>
      </c>
      <c r="CC40" s="131">
        <f>+成测数据!AX29</f>
        <v>1441139</v>
      </c>
      <c r="CD40" s="131">
        <f>+成测数据!AY29</f>
        <v>1127611</v>
      </c>
      <c r="CE40" s="131">
        <f>+成测数据!AZ29</f>
        <v>0</v>
      </c>
      <c r="CF40" s="131">
        <f>+成测数据!BA29</f>
        <v>227128</v>
      </c>
      <c r="CG40" s="131">
        <f>+成测数据!BB29</f>
        <v>0</v>
      </c>
      <c r="CH40" s="131">
        <f>+成测数据!BC29</f>
        <v>0</v>
      </c>
      <c r="CI40" s="131">
        <f>+成测数据!BD29</f>
        <v>86400</v>
      </c>
      <c r="CJ40" s="131">
        <f>+成测数据!BE29</f>
        <v>0</v>
      </c>
      <c r="CK40" s="131">
        <f>+成测数据!BF29</f>
        <v>0</v>
      </c>
      <c r="CL40" s="131">
        <f>+成测数据!BG29</f>
        <v>0</v>
      </c>
      <c r="CM40" s="131">
        <f>+工序盘点数据!BH29</f>
        <v>17204</v>
      </c>
      <c r="CN40" s="137">
        <f t="shared" si="9"/>
        <v>1441139</v>
      </c>
      <c r="CO40" s="139"/>
    </row>
    <row r="41" spans="1:93" customFormat="1" ht="18" hidden="1">
      <c r="A41" s="116" t="s">
        <v>266</v>
      </c>
      <c r="B41" s="116">
        <f>+工序盘点数据!C30</f>
        <v>0</v>
      </c>
      <c r="C41" s="116">
        <f>+工序盘点数据!E30</f>
        <v>2833</v>
      </c>
      <c r="D41" s="116">
        <f>SUM(E41:AB41)</f>
        <v>928491</v>
      </c>
      <c r="E41" s="116">
        <f>+成测数据!BK30</f>
        <v>46028</v>
      </c>
      <c r="F41" s="116">
        <f>+成测数据!BL30</f>
        <v>40051</v>
      </c>
      <c r="G41" s="116">
        <f>+成测数据!BM30</f>
        <v>38699</v>
      </c>
      <c r="H41" s="116">
        <f>+成测数据!BN30</f>
        <v>24100</v>
      </c>
      <c r="I41" s="116">
        <f>+成测数据!BO30</f>
        <v>32360</v>
      </c>
      <c r="J41" s="116">
        <f>+成测数据!BP30</f>
        <v>38355</v>
      </c>
      <c r="K41" s="116">
        <f>+成测数据!BQ30</f>
        <v>45296</v>
      </c>
      <c r="L41" s="116">
        <f>+成测数据!BR30</f>
        <v>41915</v>
      </c>
      <c r="M41" s="116">
        <f>+成测数据!BS30</f>
        <v>40510</v>
      </c>
      <c r="N41" s="116">
        <f>+成测数据!BT30</f>
        <v>43147</v>
      </c>
      <c r="O41" s="116">
        <f>+成测数据!BU30</f>
        <v>45186</v>
      </c>
      <c r="P41" s="116">
        <f>+成测数据!BV30</f>
        <v>45322</v>
      </c>
      <c r="Q41" s="116">
        <f>+成测数据!BW30</f>
        <v>45094</v>
      </c>
      <c r="R41" s="116">
        <f>+成测数据!BX30</f>
        <v>43646</v>
      </c>
      <c r="S41" s="116">
        <f>+成测数据!BY30</f>
        <v>41371</v>
      </c>
      <c r="T41" s="116">
        <f>+成测数据!BZ30</f>
        <v>40519</v>
      </c>
      <c r="U41" s="116">
        <f>+成测数据!CA30</f>
        <v>44955</v>
      </c>
      <c r="V41" s="116">
        <f>+成测数据!CB30</f>
        <v>48311</v>
      </c>
      <c r="W41" s="116">
        <f>+成测数据!CC30</f>
        <v>48462</v>
      </c>
      <c r="X41" s="116">
        <f>+成测数据!CD30</f>
        <v>45894</v>
      </c>
      <c r="Y41" s="116">
        <f>+成测数据!CE30</f>
        <v>41636</v>
      </c>
      <c r="Z41" s="116">
        <f>+成测数据!CF30</f>
        <v>47634</v>
      </c>
      <c r="AA41" s="116">
        <f>+成测数据!CG30</f>
        <v>0</v>
      </c>
      <c r="AB41" s="116">
        <f>+成测数据!CH30</f>
        <v>0</v>
      </c>
      <c r="AC41" s="116">
        <f>+成测数据!EH30</f>
        <v>880000</v>
      </c>
      <c r="AD41" s="118">
        <f t="shared" si="5"/>
        <v>777911</v>
      </c>
      <c r="AE41" s="120">
        <f>+成测数据!CJ30</f>
        <v>30915</v>
      </c>
      <c r="AF41" s="120">
        <f>+成测数据!CK30</f>
        <v>29752</v>
      </c>
      <c r="AG41" s="120">
        <f>+成测数据!CL30</f>
        <v>28021</v>
      </c>
      <c r="AH41" s="120">
        <f>+成测数据!CM30</f>
        <v>12740</v>
      </c>
      <c r="AI41" s="120">
        <f>+成测数据!CN30</f>
        <v>29645</v>
      </c>
      <c r="AJ41" s="120">
        <f>+成测数据!CO30</f>
        <v>27871</v>
      </c>
      <c r="AK41" s="120">
        <f>+成测数据!CP30</f>
        <v>53667</v>
      </c>
      <c r="AL41" s="120">
        <f>+成测数据!CQ30</f>
        <v>36635</v>
      </c>
      <c r="AM41" s="120">
        <f>+成测数据!CR30</f>
        <v>32076</v>
      </c>
      <c r="AN41" s="120">
        <f>+成测数据!CS30</f>
        <v>44073</v>
      </c>
      <c r="AO41" s="120">
        <f>+成测数据!CT30</f>
        <v>40555</v>
      </c>
      <c r="AP41" s="120">
        <f>+成测数据!CU30</f>
        <v>41774</v>
      </c>
      <c r="AQ41" s="120">
        <f>+成测数据!CV30</f>
        <v>31517</v>
      </c>
      <c r="AR41" s="120">
        <f>+成测数据!CW30</f>
        <v>36852</v>
      </c>
      <c r="AS41" s="120">
        <f>+成测数据!CX30</f>
        <v>39830</v>
      </c>
      <c r="AT41" s="120">
        <f>+成测数据!CY30</f>
        <v>33851</v>
      </c>
      <c r="AU41" s="120">
        <f>+成测数据!CZ30</f>
        <v>37121</v>
      </c>
      <c r="AV41" s="120">
        <f>+成测数据!DA30</f>
        <v>38901</v>
      </c>
      <c r="AW41" s="120">
        <f>+成测数据!DB30</f>
        <v>41103</v>
      </c>
      <c r="AX41" s="120">
        <f>+成测数据!DC30</f>
        <v>45346</v>
      </c>
      <c r="AY41" s="120">
        <f>+成测数据!DD30</f>
        <v>31847</v>
      </c>
      <c r="AZ41" s="120">
        <f>+成测数据!DE30</f>
        <v>33819</v>
      </c>
      <c r="BA41" s="120">
        <f>+成测数据!DF30</f>
        <v>0</v>
      </c>
      <c r="BB41" s="120">
        <f>+成测数据!DG30</f>
        <v>0</v>
      </c>
      <c r="BC41" s="116">
        <f>+工序盘点数据!R30</f>
        <v>6935312</v>
      </c>
      <c r="BD41" s="127">
        <f>+成测数据!DH30</f>
        <v>0.258867479619936</v>
      </c>
      <c r="BE41" s="127">
        <f>+成测数据!DI30</f>
        <v>0.261895114116584</v>
      </c>
      <c r="BF41" s="127">
        <f>+成测数据!DJ30</f>
        <v>0.26099458429491001</v>
      </c>
      <c r="BG41" s="127">
        <f>+成测数据!DK30</f>
        <v>0.26133696410058399</v>
      </c>
      <c r="BH41" s="127">
        <f>+成测数据!DL30</f>
        <v>0.26028619570584099</v>
      </c>
      <c r="BI41" s="127">
        <f>+成测数据!DM30</f>
        <v>0.25846166618316702</v>
      </c>
      <c r="BJ41" s="127">
        <f>+成测数据!DN30</f>
        <v>0.25824306892468901</v>
      </c>
      <c r="BK41" s="127">
        <f>+成测数据!DO30</f>
        <v>0.258540046900329</v>
      </c>
      <c r="BL41" s="127">
        <f>+成测数据!DP30</f>
        <v>0.258917707438242</v>
      </c>
      <c r="BM41" s="127">
        <f>+成测数据!DQ30</f>
        <v>0.25818658417925799</v>
      </c>
      <c r="BN41" s="127">
        <f>+成测数据!DR30</f>
        <v>0.25821524504798898</v>
      </c>
      <c r="BO41" s="127">
        <f>+成测数据!DS30</f>
        <v>0.25918988435458001</v>
      </c>
      <c r="BP41" s="127">
        <f>+成测数据!DT30</f>
        <v>0.25804578632956099</v>
      </c>
      <c r="BQ41" s="127">
        <f>+成测数据!DU30</f>
        <v>0.25796375782692099</v>
      </c>
      <c r="BR41" s="127">
        <f>+成测数据!DV30</f>
        <v>0.25874799713193197</v>
      </c>
      <c r="BS41" s="127">
        <f>+成测数据!DW30</f>
        <v>0.25868769429633498</v>
      </c>
      <c r="BT41" s="127">
        <f>+成测数据!DX30</f>
        <v>0.25821210832171598</v>
      </c>
      <c r="BU41" s="127">
        <f>+成测数据!DY30</f>
        <v>0.25929033234557303</v>
      </c>
      <c r="BV41" s="127">
        <f>+成测数据!DZ30</f>
        <v>0.25905947009074398</v>
      </c>
      <c r="BW41" s="127">
        <f>+成测数据!EA30</f>
        <v>0.25864214582877199</v>
      </c>
      <c r="BX41" s="127">
        <f>+成测数据!EB30</f>
        <v>0.25838239674943803</v>
      </c>
      <c r="BY41" s="127">
        <f>+成测数据!EC30</f>
        <v>0.25821165826147202</v>
      </c>
      <c r="BZ41" s="127">
        <f>+成测数据!ED30</f>
        <v>0.25780464532175001</v>
      </c>
      <c r="CA41" s="127">
        <f>+成测数据!EE30</f>
        <v>0</v>
      </c>
      <c r="CB41" s="127">
        <f>+成测数据!EF30</f>
        <v>0</v>
      </c>
      <c r="CC41" s="131">
        <f>+成测数据!AX30</f>
        <v>0</v>
      </c>
      <c r="CD41" s="131">
        <f>+成测数据!AY30</f>
        <v>0</v>
      </c>
      <c r="CE41" s="131">
        <f>+成测数据!AZ30</f>
        <v>0</v>
      </c>
      <c r="CF41" s="131">
        <f>+成测数据!BA30</f>
        <v>0</v>
      </c>
      <c r="CG41" s="131">
        <f>+成测数据!BB30</f>
        <v>0</v>
      </c>
      <c r="CH41" s="131">
        <f>+成测数据!BC30</f>
        <v>0</v>
      </c>
      <c r="CI41" s="131">
        <f>+成测数据!BD30</f>
        <v>0</v>
      </c>
      <c r="CJ41" s="131">
        <f>+成测数据!BE30</f>
        <v>0</v>
      </c>
      <c r="CK41" s="131">
        <f>+成测数据!BF30</f>
        <v>0</v>
      </c>
      <c r="CL41" s="131">
        <f>+成测数据!BG30</f>
        <v>0</v>
      </c>
      <c r="CM41" s="131">
        <f>+工序盘点数据!BH30</f>
        <v>13807</v>
      </c>
      <c r="CN41" s="137">
        <f t="shared" ref="CN41:CN72" si="50">+CC41</f>
        <v>0</v>
      </c>
      <c r="CO41" s="139"/>
    </row>
    <row r="42" spans="1:93" customFormat="1" ht="18.45">
      <c r="A42" s="116" t="s">
        <v>277</v>
      </c>
      <c r="B42" s="117">
        <f>+B43+B44</f>
        <v>0</v>
      </c>
      <c r="C42" s="117">
        <f>+C43+C44</f>
        <v>0</v>
      </c>
      <c r="D42" s="117">
        <f>+D43+D44</f>
        <v>0</v>
      </c>
      <c r="E42" s="117">
        <f>+E43+E44</f>
        <v>0</v>
      </c>
      <c r="F42" s="117">
        <f>+F43+F44</f>
        <v>0</v>
      </c>
      <c r="G42" s="117">
        <f t="shared" ref="G42:AC42" si="51">+G43+G44</f>
        <v>0</v>
      </c>
      <c r="H42" s="117">
        <f t="shared" si="51"/>
        <v>0</v>
      </c>
      <c r="I42" s="117">
        <f t="shared" si="51"/>
        <v>0</v>
      </c>
      <c r="J42" s="117">
        <f t="shared" si="51"/>
        <v>0</v>
      </c>
      <c r="K42" s="117">
        <f t="shared" si="51"/>
        <v>0</v>
      </c>
      <c r="L42" s="117">
        <f t="shared" si="51"/>
        <v>0</v>
      </c>
      <c r="M42" s="117">
        <f t="shared" si="51"/>
        <v>0</v>
      </c>
      <c r="N42" s="117">
        <f t="shared" si="51"/>
        <v>0</v>
      </c>
      <c r="O42" s="117">
        <f t="shared" si="51"/>
        <v>0</v>
      </c>
      <c r="P42" s="117">
        <f t="shared" si="51"/>
        <v>0</v>
      </c>
      <c r="Q42" s="117">
        <f t="shared" si="51"/>
        <v>0</v>
      </c>
      <c r="R42" s="117">
        <f t="shared" si="51"/>
        <v>0</v>
      </c>
      <c r="S42" s="117">
        <f t="shared" si="51"/>
        <v>0</v>
      </c>
      <c r="T42" s="117">
        <f t="shared" si="51"/>
        <v>0</v>
      </c>
      <c r="U42" s="117">
        <f t="shared" si="51"/>
        <v>0</v>
      </c>
      <c r="V42" s="117">
        <f t="shared" si="51"/>
        <v>0</v>
      </c>
      <c r="W42" s="117">
        <f t="shared" si="51"/>
        <v>0</v>
      </c>
      <c r="X42" s="117">
        <f t="shared" si="51"/>
        <v>0</v>
      </c>
      <c r="Y42" s="117">
        <f t="shared" si="51"/>
        <v>0</v>
      </c>
      <c r="Z42" s="117">
        <f t="shared" si="51"/>
        <v>0</v>
      </c>
      <c r="AA42" s="117">
        <f t="shared" si="51"/>
        <v>0</v>
      </c>
      <c r="AB42" s="117">
        <f t="shared" si="51"/>
        <v>0</v>
      </c>
      <c r="AC42" s="117">
        <f t="shared" si="51"/>
        <v>0</v>
      </c>
      <c r="AD42" s="118">
        <f t="shared" si="5"/>
        <v>0</v>
      </c>
      <c r="AE42" s="119">
        <f>+AE43+AE44</f>
        <v>0</v>
      </c>
      <c r="AF42" s="119">
        <f t="shared" ref="AF42:BB42" si="52">+AF43+AF44</f>
        <v>0</v>
      </c>
      <c r="AG42" s="119">
        <f t="shared" si="52"/>
        <v>0</v>
      </c>
      <c r="AH42" s="119">
        <f t="shared" si="52"/>
        <v>0</v>
      </c>
      <c r="AI42" s="119">
        <f t="shared" si="52"/>
        <v>0</v>
      </c>
      <c r="AJ42" s="119">
        <f t="shared" si="52"/>
        <v>0</v>
      </c>
      <c r="AK42" s="119">
        <f t="shared" si="52"/>
        <v>0</v>
      </c>
      <c r="AL42" s="119">
        <f t="shared" si="52"/>
        <v>0</v>
      </c>
      <c r="AM42" s="119">
        <f t="shared" si="52"/>
        <v>0</v>
      </c>
      <c r="AN42" s="119">
        <f t="shared" si="52"/>
        <v>0</v>
      </c>
      <c r="AO42" s="119">
        <f t="shared" si="52"/>
        <v>0</v>
      </c>
      <c r="AP42" s="119">
        <f t="shared" si="52"/>
        <v>0</v>
      </c>
      <c r="AQ42" s="119">
        <f t="shared" si="52"/>
        <v>0</v>
      </c>
      <c r="AR42" s="119">
        <f t="shared" si="52"/>
        <v>0</v>
      </c>
      <c r="AS42" s="119">
        <f t="shared" si="52"/>
        <v>0</v>
      </c>
      <c r="AT42" s="119">
        <f t="shared" si="52"/>
        <v>0</v>
      </c>
      <c r="AU42" s="119">
        <f t="shared" si="52"/>
        <v>0</v>
      </c>
      <c r="AV42" s="119">
        <f t="shared" si="52"/>
        <v>0</v>
      </c>
      <c r="AW42" s="119">
        <f t="shared" si="52"/>
        <v>0</v>
      </c>
      <c r="AX42" s="119">
        <f t="shared" si="52"/>
        <v>0</v>
      </c>
      <c r="AY42" s="119">
        <f t="shared" si="52"/>
        <v>0</v>
      </c>
      <c r="AZ42" s="119">
        <f t="shared" si="52"/>
        <v>0</v>
      </c>
      <c r="BA42" s="119">
        <f t="shared" si="52"/>
        <v>0</v>
      </c>
      <c r="BB42" s="119">
        <f t="shared" si="52"/>
        <v>0</v>
      </c>
      <c r="BC42" s="117">
        <f>IFERROR(LOOKUP(1,0/BC43:BC44,BC43:BC44),0)</f>
        <v>0</v>
      </c>
      <c r="BD42" s="126">
        <f>+IF(AD42=0,0,(BD43*AD43+BD44*AD44)/AD42)</f>
        <v>0</v>
      </c>
      <c r="BE42" s="126">
        <f>+IF(AE42=0,0,(BE43*AE43+BE44*AE44)/AE42)</f>
        <v>0</v>
      </c>
      <c r="BF42" s="126">
        <f t="shared" ref="BF42:CB42" si="53">+IF(AF42=0,0,(BF43*AF43+BF44*AF44)/AF42)</f>
        <v>0</v>
      </c>
      <c r="BG42" s="126">
        <f t="shared" si="53"/>
        <v>0</v>
      </c>
      <c r="BH42" s="126">
        <f t="shared" si="53"/>
        <v>0</v>
      </c>
      <c r="BI42" s="126">
        <f t="shared" si="53"/>
        <v>0</v>
      </c>
      <c r="BJ42" s="126">
        <f t="shared" si="53"/>
        <v>0</v>
      </c>
      <c r="BK42" s="126">
        <f t="shared" si="53"/>
        <v>0</v>
      </c>
      <c r="BL42" s="126">
        <f t="shared" si="53"/>
        <v>0</v>
      </c>
      <c r="BM42" s="126">
        <f t="shared" si="53"/>
        <v>0</v>
      </c>
      <c r="BN42" s="126">
        <f t="shared" si="53"/>
        <v>0</v>
      </c>
      <c r="BO42" s="126">
        <f t="shared" si="53"/>
        <v>0</v>
      </c>
      <c r="BP42" s="126">
        <f t="shared" si="53"/>
        <v>0</v>
      </c>
      <c r="BQ42" s="126">
        <f t="shared" si="53"/>
        <v>0</v>
      </c>
      <c r="BR42" s="126">
        <f t="shared" si="53"/>
        <v>0</v>
      </c>
      <c r="BS42" s="126">
        <f t="shared" si="53"/>
        <v>0</v>
      </c>
      <c r="BT42" s="126">
        <f t="shared" si="53"/>
        <v>0</v>
      </c>
      <c r="BU42" s="126">
        <f t="shared" si="53"/>
        <v>0</v>
      </c>
      <c r="BV42" s="126">
        <f t="shared" si="53"/>
        <v>0</v>
      </c>
      <c r="BW42" s="126">
        <f t="shared" si="53"/>
        <v>0</v>
      </c>
      <c r="BX42" s="126">
        <f t="shared" si="53"/>
        <v>0</v>
      </c>
      <c r="BY42" s="126">
        <f t="shared" si="53"/>
        <v>0</v>
      </c>
      <c r="BZ42" s="126">
        <f t="shared" si="53"/>
        <v>0</v>
      </c>
      <c r="CA42" s="126">
        <f t="shared" si="53"/>
        <v>0</v>
      </c>
      <c r="CB42" s="126">
        <f t="shared" si="53"/>
        <v>0</v>
      </c>
      <c r="CC42" s="117">
        <f>+CC43+CC44</f>
        <v>0</v>
      </c>
      <c r="CD42" s="117">
        <f t="shared" ref="CD42:CK42" si="54">+CD43+CD44</f>
        <v>0</v>
      </c>
      <c r="CE42" s="117">
        <f t="shared" si="54"/>
        <v>0</v>
      </c>
      <c r="CF42" s="117">
        <f t="shared" si="54"/>
        <v>0</v>
      </c>
      <c r="CG42" s="117">
        <f t="shared" si="54"/>
        <v>0</v>
      </c>
      <c r="CH42" s="117">
        <f t="shared" si="54"/>
        <v>0</v>
      </c>
      <c r="CI42" s="117">
        <f t="shared" si="54"/>
        <v>0</v>
      </c>
      <c r="CJ42" s="117">
        <f t="shared" si="54"/>
        <v>0</v>
      </c>
      <c r="CK42" s="117">
        <f t="shared" si="54"/>
        <v>0</v>
      </c>
      <c r="CL42" s="117">
        <f>+IF(CC42=0,0,(CL43*CC43+CL44*CC44)/CC42)</f>
        <v>0</v>
      </c>
      <c r="CM42" s="117">
        <f>SUM(CM43:CM44)</f>
        <v>0</v>
      </c>
      <c r="CN42" s="137">
        <f t="shared" si="50"/>
        <v>0</v>
      </c>
      <c r="CO42" s="139"/>
    </row>
    <row r="43" spans="1:93" customFormat="1" ht="18" hidden="1">
      <c r="A43" s="116" t="s">
        <v>265</v>
      </c>
      <c r="B43" s="116">
        <f>+工序盘点数据!C31</f>
        <v>0</v>
      </c>
      <c r="C43" s="116">
        <f>+工序盘点数据!E31</f>
        <v>0</v>
      </c>
      <c r="D43" s="116">
        <f>SUM(E43:AB43)</f>
        <v>0</v>
      </c>
      <c r="E43" s="116">
        <f>+成测数据!BK31</f>
        <v>0</v>
      </c>
      <c r="F43" s="116">
        <f>+成测数据!BL31</f>
        <v>0</v>
      </c>
      <c r="G43" s="116">
        <f>+成测数据!BM31</f>
        <v>0</v>
      </c>
      <c r="H43" s="116">
        <f>+成测数据!BN31</f>
        <v>0</v>
      </c>
      <c r="I43" s="116">
        <f>+成测数据!BO31</f>
        <v>0</v>
      </c>
      <c r="J43" s="116">
        <f>+成测数据!BP31</f>
        <v>0</v>
      </c>
      <c r="K43" s="116">
        <f>+成测数据!BQ31</f>
        <v>0</v>
      </c>
      <c r="L43" s="116">
        <f>+成测数据!BR31</f>
        <v>0</v>
      </c>
      <c r="M43" s="116">
        <f>+成测数据!BS31</f>
        <v>0</v>
      </c>
      <c r="N43" s="116">
        <f>+成测数据!BT31</f>
        <v>0</v>
      </c>
      <c r="O43" s="116">
        <f>+成测数据!BU31</f>
        <v>0</v>
      </c>
      <c r="P43" s="116">
        <f>+成测数据!BV31</f>
        <v>0</v>
      </c>
      <c r="Q43" s="116">
        <f>+成测数据!BW31</f>
        <v>0</v>
      </c>
      <c r="R43" s="116">
        <f>+成测数据!BX31</f>
        <v>0</v>
      </c>
      <c r="S43" s="116">
        <f>+成测数据!BY31</f>
        <v>0</v>
      </c>
      <c r="T43" s="116">
        <f>+成测数据!BZ31</f>
        <v>0</v>
      </c>
      <c r="U43" s="116">
        <f>+成测数据!CA31</f>
        <v>0</v>
      </c>
      <c r="V43" s="116">
        <f>+成测数据!CB31</f>
        <v>0</v>
      </c>
      <c r="W43" s="116">
        <f>+成测数据!CC31</f>
        <v>0</v>
      </c>
      <c r="X43" s="116">
        <f>+成测数据!CD31</f>
        <v>0</v>
      </c>
      <c r="Y43" s="116">
        <f>+成测数据!CE31</f>
        <v>0</v>
      </c>
      <c r="Z43" s="116">
        <f>+成测数据!CF31</f>
        <v>0</v>
      </c>
      <c r="AA43" s="116">
        <f>+成测数据!CG31</f>
        <v>0</v>
      </c>
      <c r="AB43" s="116">
        <f>+成测数据!CH31</f>
        <v>0</v>
      </c>
      <c r="AC43" s="116">
        <f>+成测数据!EH31</f>
        <v>0</v>
      </c>
      <c r="AD43" s="118">
        <f t="shared" si="5"/>
        <v>0</v>
      </c>
      <c r="AE43" s="120">
        <f>+成测数据!CJ31</f>
        <v>0</v>
      </c>
      <c r="AF43" s="120">
        <f>+成测数据!CK31</f>
        <v>0</v>
      </c>
      <c r="AG43" s="120">
        <f>+成测数据!CL31</f>
        <v>0</v>
      </c>
      <c r="AH43" s="120">
        <f>+成测数据!CM31</f>
        <v>0</v>
      </c>
      <c r="AI43" s="120">
        <f>+成测数据!CN31</f>
        <v>0</v>
      </c>
      <c r="AJ43" s="120">
        <f>+成测数据!CO31</f>
        <v>0</v>
      </c>
      <c r="AK43" s="120">
        <f>+成测数据!CP31</f>
        <v>0</v>
      </c>
      <c r="AL43" s="120">
        <f>+成测数据!CQ31</f>
        <v>0</v>
      </c>
      <c r="AM43" s="120">
        <f>+成测数据!CR31</f>
        <v>0</v>
      </c>
      <c r="AN43" s="120">
        <f>+成测数据!CS31</f>
        <v>0</v>
      </c>
      <c r="AO43" s="120">
        <f>+成测数据!CT31</f>
        <v>0</v>
      </c>
      <c r="AP43" s="120">
        <f>+成测数据!CU31</f>
        <v>0</v>
      </c>
      <c r="AQ43" s="120">
        <f>+成测数据!CV31</f>
        <v>0</v>
      </c>
      <c r="AR43" s="120">
        <f>+成测数据!CW31</f>
        <v>0</v>
      </c>
      <c r="AS43" s="120">
        <f>+成测数据!CX31</f>
        <v>0</v>
      </c>
      <c r="AT43" s="120">
        <f>+成测数据!CY31</f>
        <v>0</v>
      </c>
      <c r="AU43" s="120">
        <f>+成测数据!CZ31</f>
        <v>0</v>
      </c>
      <c r="AV43" s="120">
        <f>+成测数据!DA31</f>
        <v>0</v>
      </c>
      <c r="AW43" s="120">
        <f>+成测数据!DB31</f>
        <v>0</v>
      </c>
      <c r="AX43" s="120">
        <f>+成测数据!DC31</f>
        <v>0</v>
      </c>
      <c r="AY43" s="120">
        <f>+成测数据!DD31</f>
        <v>0</v>
      </c>
      <c r="AZ43" s="120">
        <f>+成测数据!DE31</f>
        <v>0</v>
      </c>
      <c r="BA43" s="120">
        <f>+成测数据!DF31</f>
        <v>0</v>
      </c>
      <c r="BB43" s="120">
        <f>+成测数据!DG31</f>
        <v>0</v>
      </c>
      <c r="BC43" s="116">
        <f>+工序盘点数据!R31</f>
        <v>0</v>
      </c>
      <c r="BD43" s="127" t="str">
        <f>+成测数据!DH31</f>
        <v>0</v>
      </c>
      <c r="BE43" s="127">
        <f>+成测数据!DI31</f>
        <v>0</v>
      </c>
      <c r="BF43" s="127">
        <f>+成测数据!DJ31</f>
        <v>0</v>
      </c>
      <c r="BG43" s="127">
        <f>+成测数据!DK31</f>
        <v>0</v>
      </c>
      <c r="BH43" s="127">
        <f>+成测数据!DL31</f>
        <v>0</v>
      </c>
      <c r="BI43" s="127">
        <f>+成测数据!DM31</f>
        <v>0</v>
      </c>
      <c r="BJ43" s="127">
        <f>+成测数据!DN31</f>
        <v>0</v>
      </c>
      <c r="BK43" s="127">
        <f>+成测数据!DO31</f>
        <v>0</v>
      </c>
      <c r="BL43" s="127">
        <f>+成测数据!DP31</f>
        <v>0</v>
      </c>
      <c r="BM43" s="127">
        <f>+成测数据!DQ31</f>
        <v>0</v>
      </c>
      <c r="BN43" s="127">
        <f>+成测数据!DR31</f>
        <v>0</v>
      </c>
      <c r="BO43" s="127">
        <f>+成测数据!DS31</f>
        <v>0</v>
      </c>
      <c r="BP43" s="127">
        <f>+成测数据!DT31</f>
        <v>0</v>
      </c>
      <c r="BQ43" s="127">
        <f>+成测数据!DU31</f>
        <v>0</v>
      </c>
      <c r="BR43" s="127">
        <f>+成测数据!DV31</f>
        <v>0</v>
      </c>
      <c r="BS43" s="127">
        <f>+成测数据!DW31</f>
        <v>0</v>
      </c>
      <c r="BT43" s="127">
        <f>+成测数据!DX31</f>
        <v>0</v>
      </c>
      <c r="BU43" s="127">
        <f>+成测数据!DY31</f>
        <v>0</v>
      </c>
      <c r="BV43" s="127">
        <f>+成测数据!DZ31</f>
        <v>0</v>
      </c>
      <c r="BW43" s="127">
        <f>+成测数据!EA31</f>
        <v>0</v>
      </c>
      <c r="BX43" s="127">
        <f>+成测数据!EB31</f>
        <v>0</v>
      </c>
      <c r="BY43" s="127">
        <f>+成测数据!EC31</f>
        <v>0</v>
      </c>
      <c r="BZ43" s="127">
        <f>+成测数据!ED31</f>
        <v>0</v>
      </c>
      <c r="CA43" s="127">
        <f>+成测数据!EE31</f>
        <v>0</v>
      </c>
      <c r="CB43" s="127">
        <f>+成测数据!EF31</f>
        <v>0</v>
      </c>
      <c r="CC43" s="131">
        <f>+成测数据!AX31</f>
        <v>0</v>
      </c>
      <c r="CD43" s="131">
        <f>+成测数据!AY31</f>
        <v>0</v>
      </c>
      <c r="CE43" s="131">
        <f>+成测数据!AZ31</f>
        <v>0</v>
      </c>
      <c r="CF43" s="131">
        <f>+成测数据!BA31</f>
        <v>0</v>
      </c>
      <c r="CG43" s="131">
        <f>+成测数据!BB31</f>
        <v>0</v>
      </c>
      <c r="CH43" s="131">
        <f>+成测数据!BC31</f>
        <v>0</v>
      </c>
      <c r="CI43" s="131">
        <f>+成测数据!BD31</f>
        <v>0</v>
      </c>
      <c r="CJ43" s="131">
        <f>+成测数据!BE31</f>
        <v>0</v>
      </c>
      <c r="CK43" s="131">
        <f>+成测数据!BF31</f>
        <v>0</v>
      </c>
      <c r="CL43" s="131">
        <f>+成测数据!BG31</f>
        <v>0</v>
      </c>
      <c r="CM43" s="131">
        <f>+工序盘点数据!BH31</f>
        <v>0</v>
      </c>
      <c r="CN43" s="137">
        <f t="shared" si="50"/>
        <v>0</v>
      </c>
      <c r="CO43" s="139"/>
    </row>
    <row r="44" spans="1:93" customFormat="1" ht="18" hidden="1">
      <c r="A44" s="116" t="s">
        <v>266</v>
      </c>
      <c r="B44" s="116">
        <f>+工序盘点数据!C32</f>
        <v>0</v>
      </c>
      <c r="C44" s="116">
        <f>+工序盘点数据!E32</f>
        <v>0</v>
      </c>
      <c r="D44" s="116">
        <f>SUM(E44:AB44)</f>
        <v>0</v>
      </c>
      <c r="E44" s="116">
        <f>+成测数据!BK32</f>
        <v>0</v>
      </c>
      <c r="F44" s="116">
        <f>+成测数据!BL32</f>
        <v>0</v>
      </c>
      <c r="G44" s="116">
        <f>+成测数据!BM32</f>
        <v>0</v>
      </c>
      <c r="H44" s="116">
        <f>+成测数据!BN32</f>
        <v>0</v>
      </c>
      <c r="I44" s="116">
        <f>+成测数据!BO32</f>
        <v>0</v>
      </c>
      <c r="J44" s="116">
        <f>+成测数据!BP32</f>
        <v>0</v>
      </c>
      <c r="K44" s="116">
        <f>+成测数据!BQ32</f>
        <v>0</v>
      </c>
      <c r="L44" s="116">
        <f>+成测数据!BR32</f>
        <v>0</v>
      </c>
      <c r="M44" s="116">
        <f>+成测数据!BS32</f>
        <v>0</v>
      </c>
      <c r="N44" s="116">
        <f>+成测数据!BT32</f>
        <v>0</v>
      </c>
      <c r="O44" s="116">
        <f>+成测数据!BU32</f>
        <v>0</v>
      </c>
      <c r="P44" s="116">
        <f>+成测数据!BV32</f>
        <v>0</v>
      </c>
      <c r="Q44" s="116">
        <f>+成测数据!BW32</f>
        <v>0</v>
      </c>
      <c r="R44" s="116">
        <f>+成测数据!BX32</f>
        <v>0</v>
      </c>
      <c r="S44" s="116">
        <f>+成测数据!BY32</f>
        <v>0</v>
      </c>
      <c r="T44" s="116">
        <f>+成测数据!BZ32</f>
        <v>0</v>
      </c>
      <c r="U44" s="116">
        <f>+成测数据!CA32</f>
        <v>0</v>
      </c>
      <c r="V44" s="116">
        <f>+成测数据!CB32</f>
        <v>0</v>
      </c>
      <c r="W44" s="116">
        <f>+成测数据!CC32</f>
        <v>0</v>
      </c>
      <c r="X44" s="116">
        <f>+成测数据!CD32</f>
        <v>0</v>
      </c>
      <c r="Y44" s="116">
        <f>+成测数据!CE32</f>
        <v>0</v>
      </c>
      <c r="Z44" s="116">
        <f>+成测数据!CF32</f>
        <v>0</v>
      </c>
      <c r="AA44" s="116">
        <f>+成测数据!CG32</f>
        <v>0</v>
      </c>
      <c r="AB44" s="116">
        <f>+成测数据!CH32</f>
        <v>0</v>
      </c>
      <c r="AC44" s="116">
        <f>+成测数据!EH32</f>
        <v>0</v>
      </c>
      <c r="AD44" s="118">
        <f t="shared" si="5"/>
        <v>0</v>
      </c>
      <c r="AE44" s="120">
        <f>+成测数据!CJ32</f>
        <v>0</v>
      </c>
      <c r="AF44" s="120">
        <f>+成测数据!CK32</f>
        <v>0</v>
      </c>
      <c r="AG44" s="120">
        <f>+成测数据!CL32</f>
        <v>0</v>
      </c>
      <c r="AH44" s="120">
        <f>+成测数据!CM32</f>
        <v>0</v>
      </c>
      <c r="AI44" s="120">
        <f>+成测数据!CN32</f>
        <v>0</v>
      </c>
      <c r="AJ44" s="120">
        <f>+成测数据!CO32</f>
        <v>0</v>
      </c>
      <c r="AK44" s="120">
        <f>+成测数据!CP32</f>
        <v>0</v>
      </c>
      <c r="AL44" s="120">
        <f>+成测数据!CQ32</f>
        <v>0</v>
      </c>
      <c r="AM44" s="120">
        <f>+成测数据!CR32</f>
        <v>0</v>
      </c>
      <c r="AN44" s="120">
        <f>+成测数据!CS32</f>
        <v>0</v>
      </c>
      <c r="AO44" s="120">
        <f>+成测数据!CT32</f>
        <v>0</v>
      </c>
      <c r="AP44" s="120">
        <f>+成测数据!CU32</f>
        <v>0</v>
      </c>
      <c r="AQ44" s="120">
        <f>+成测数据!CV32</f>
        <v>0</v>
      </c>
      <c r="AR44" s="120">
        <f>+成测数据!CW32</f>
        <v>0</v>
      </c>
      <c r="AS44" s="120">
        <f>+成测数据!CX32</f>
        <v>0</v>
      </c>
      <c r="AT44" s="120">
        <f>+成测数据!CY32</f>
        <v>0</v>
      </c>
      <c r="AU44" s="120">
        <f>+成测数据!CZ32</f>
        <v>0</v>
      </c>
      <c r="AV44" s="120">
        <f>+成测数据!DA32</f>
        <v>0</v>
      </c>
      <c r="AW44" s="120">
        <f>+成测数据!DB32</f>
        <v>0</v>
      </c>
      <c r="AX44" s="120">
        <f>+成测数据!DC32</f>
        <v>0</v>
      </c>
      <c r="AY44" s="120">
        <f>+成测数据!DD32</f>
        <v>0</v>
      </c>
      <c r="AZ44" s="120">
        <f>+成测数据!DE32</f>
        <v>0</v>
      </c>
      <c r="BA44" s="120">
        <f>+成测数据!DF32</f>
        <v>0</v>
      </c>
      <c r="BB44" s="120">
        <f>+成测数据!DG32</f>
        <v>0</v>
      </c>
      <c r="BC44" s="116">
        <f>+工序盘点数据!R32</f>
        <v>0</v>
      </c>
      <c r="BD44" s="127" t="str">
        <f>+成测数据!DH32</f>
        <v>0</v>
      </c>
      <c r="BE44" s="127">
        <f>+成测数据!DI32</f>
        <v>0</v>
      </c>
      <c r="BF44" s="127">
        <f>+成测数据!DJ32</f>
        <v>0</v>
      </c>
      <c r="BG44" s="127">
        <f>+成测数据!DK32</f>
        <v>0</v>
      </c>
      <c r="BH44" s="127">
        <f>+成测数据!DL32</f>
        <v>0</v>
      </c>
      <c r="BI44" s="127">
        <f>+成测数据!DM32</f>
        <v>0</v>
      </c>
      <c r="BJ44" s="127">
        <f>+成测数据!DN32</f>
        <v>0</v>
      </c>
      <c r="BK44" s="127">
        <f>+成测数据!DO32</f>
        <v>0</v>
      </c>
      <c r="BL44" s="127">
        <f>+成测数据!DP32</f>
        <v>0</v>
      </c>
      <c r="BM44" s="127">
        <f>+成测数据!DQ32</f>
        <v>0</v>
      </c>
      <c r="BN44" s="127">
        <f>+成测数据!DR32</f>
        <v>0</v>
      </c>
      <c r="BO44" s="127">
        <f>+成测数据!DS32</f>
        <v>0</v>
      </c>
      <c r="BP44" s="127">
        <f>+成测数据!DT32</f>
        <v>0</v>
      </c>
      <c r="BQ44" s="127">
        <f>+成测数据!DU32</f>
        <v>0</v>
      </c>
      <c r="BR44" s="127">
        <f>+成测数据!DV32</f>
        <v>0</v>
      </c>
      <c r="BS44" s="127">
        <f>+成测数据!DW32</f>
        <v>0</v>
      </c>
      <c r="BT44" s="127">
        <f>+成测数据!DX32</f>
        <v>0</v>
      </c>
      <c r="BU44" s="127">
        <f>+成测数据!DY32</f>
        <v>0</v>
      </c>
      <c r="BV44" s="127">
        <f>+成测数据!DZ32</f>
        <v>0</v>
      </c>
      <c r="BW44" s="127">
        <f>+成测数据!EA32</f>
        <v>0</v>
      </c>
      <c r="BX44" s="127">
        <f>+成测数据!EB32</f>
        <v>0</v>
      </c>
      <c r="BY44" s="127">
        <f>+成测数据!EC32</f>
        <v>0</v>
      </c>
      <c r="BZ44" s="127">
        <f>+成测数据!ED32</f>
        <v>0</v>
      </c>
      <c r="CA44" s="127">
        <f>+成测数据!EE32</f>
        <v>0</v>
      </c>
      <c r="CB44" s="127">
        <f>+成测数据!EF32</f>
        <v>0</v>
      </c>
      <c r="CC44" s="131">
        <f>+成测数据!AX32</f>
        <v>0</v>
      </c>
      <c r="CD44" s="131">
        <f>+成测数据!AY32</f>
        <v>0</v>
      </c>
      <c r="CE44" s="131">
        <f>+成测数据!AZ32</f>
        <v>0</v>
      </c>
      <c r="CF44" s="131">
        <f>+成测数据!BA32</f>
        <v>0</v>
      </c>
      <c r="CG44" s="131">
        <f>+成测数据!BB32</f>
        <v>0</v>
      </c>
      <c r="CH44" s="131">
        <f>+成测数据!BC32</f>
        <v>0</v>
      </c>
      <c r="CI44" s="131">
        <f>+成测数据!BD32</f>
        <v>0</v>
      </c>
      <c r="CJ44" s="131">
        <f>+成测数据!BE32</f>
        <v>0</v>
      </c>
      <c r="CK44" s="131">
        <f>+成测数据!BF32</f>
        <v>0</v>
      </c>
      <c r="CL44" s="131">
        <f>+成测数据!BG32</f>
        <v>0</v>
      </c>
      <c r="CM44" s="131">
        <f>+工序盘点数据!BH32</f>
        <v>0</v>
      </c>
      <c r="CN44" s="137">
        <f t="shared" si="50"/>
        <v>0</v>
      </c>
      <c r="CO44" s="139"/>
    </row>
    <row r="45" spans="1:93" customFormat="1" ht="18.45">
      <c r="A45" s="116" t="s">
        <v>278</v>
      </c>
      <c r="B45" s="117">
        <f>+B46+B47</f>
        <v>0</v>
      </c>
      <c r="C45" s="117">
        <f>+C46+C47</f>
        <v>0</v>
      </c>
      <c r="D45" s="116">
        <f>+D46+D47</f>
        <v>0</v>
      </c>
      <c r="E45" s="117">
        <f>+E46+E47</f>
        <v>0</v>
      </c>
      <c r="F45" s="117">
        <f>+F46+F47</f>
        <v>0</v>
      </c>
      <c r="G45" s="117">
        <f t="shared" ref="G45:AC45" si="55">+G46+G47</f>
        <v>0</v>
      </c>
      <c r="H45" s="117">
        <f t="shared" si="55"/>
        <v>0</v>
      </c>
      <c r="I45" s="117">
        <f t="shared" si="55"/>
        <v>0</v>
      </c>
      <c r="J45" s="117">
        <f t="shared" si="55"/>
        <v>0</v>
      </c>
      <c r="K45" s="117">
        <f t="shared" si="55"/>
        <v>0</v>
      </c>
      <c r="L45" s="117">
        <f t="shared" si="55"/>
        <v>0</v>
      </c>
      <c r="M45" s="117">
        <f t="shared" si="55"/>
        <v>0</v>
      </c>
      <c r="N45" s="117">
        <f t="shared" si="55"/>
        <v>0</v>
      </c>
      <c r="O45" s="117">
        <f t="shared" si="55"/>
        <v>0</v>
      </c>
      <c r="P45" s="117">
        <f t="shared" si="55"/>
        <v>0</v>
      </c>
      <c r="Q45" s="117">
        <f t="shared" si="55"/>
        <v>0</v>
      </c>
      <c r="R45" s="117">
        <f t="shared" si="55"/>
        <v>0</v>
      </c>
      <c r="S45" s="117">
        <f t="shared" si="55"/>
        <v>0</v>
      </c>
      <c r="T45" s="117">
        <f t="shared" si="55"/>
        <v>0</v>
      </c>
      <c r="U45" s="117">
        <f t="shared" si="55"/>
        <v>0</v>
      </c>
      <c r="V45" s="117">
        <f t="shared" si="55"/>
        <v>0</v>
      </c>
      <c r="W45" s="117">
        <f t="shared" si="55"/>
        <v>0</v>
      </c>
      <c r="X45" s="117">
        <f t="shared" si="55"/>
        <v>0</v>
      </c>
      <c r="Y45" s="117">
        <f t="shared" si="55"/>
        <v>0</v>
      </c>
      <c r="Z45" s="117">
        <f t="shared" si="55"/>
        <v>0</v>
      </c>
      <c r="AA45" s="117">
        <f t="shared" si="55"/>
        <v>0</v>
      </c>
      <c r="AB45" s="117">
        <f t="shared" si="55"/>
        <v>0</v>
      </c>
      <c r="AC45" s="117">
        <f t="shared" si="55"/>
        <v>0</v>
      </c>
      <c r="AD45" s="118">
        <f t="shared" si="5"/>
        <v>0</v>
      </c>
      <c r="AE45" s="119">
        <f>+AE46+AE47</f>
        <v>0</v>
      </c>
      <c r="AF45" s="119">
        <f t="shared" ref="AF45:BB45" si="56">+AF46+AF47</f>
        <v>0</v>
      </c>
      <c r="AG45" s="119">
        <f t="shared" si="56"/>
        <v>0</v>
      </c>
      <c r="AH45" s="119">
        <f t="shared" si="56"/>
        <v>0</v>
      </c>
      <c r="AI45" s="119">
        <f t="shared" si="56"/>
        <v>0</v>
      </c>
      <c r="AJ45" s="119">
        <f t="shared" si="56"/>
        <v>0</v>
      </c>
      <c r="AK45" s="119">
        <f t="shared" si="56"/>
        <v>0</v>
      </c>
      <c r="AL45" s="119">
        <f t="shared" si="56"/>
        <v>0</v>
      </c>
      <c r="AM45" s="119">
        <f t="shared" si="56"/>
        <v>0</v>
      </c>
      <c r="AN45" s="119">
        <f t="shared" si="56"/>
        <v>0</v>
      </c>
      <c r="AO45" s="119">
        <f t="shared" si="56"/>
        <v>0</v>
      </c>
      <c r="AP45" s="119">
        <f t="shared" si="56"/>
        <v>0</v>
      </c>
      <c r="AQ45" s="119">
        <f t="shared" si="56"/>
        <v>0</v>
      </c>
      <c r="AR45" s="119">
        <f t="shared" si="56"/>
        <v>0</v>
      </c>
      <c r="AS45" s="119">
        <f t="shared" si="56"/>
        <v>0</v>
      </c>
      <c r="AT45" s="119">
        <f t="shared" si="56"/>
        <v>0</v>
      </c>
      <c r="AU45" s="119">
        <f t="shared" si="56"/>
        <v>0</v>
      </c>
      <c r="AV45" s="119">
        <f t="shared" si="56"/>
        <v>0</v>
      </c>
      <c r="AW45" s="119">
        <f t="shared" si="56"/>
        <v>0</v>
      </c>
      <c r="AX45" s="119">
        <f t="shared" si="56"/>
        <v>0</v>
      </c>
      <c r="AY45" s="119">
        <f t="shared" si="56"/>
        <v>0</v>
      </c>
      <c r="AZ45" s="119">
        <f t="shared" si="56"/>
        <v>0</v>
      </c>
      <c r="BA45" s="119">
        <f t="shared" si="56"/>
        <v>0</v>
      </c>
      <c r="BB45" s="119">
        <f t="shared" si="56"/>
        <v>0</v>
      </c>
      <c r="BC45" s="117">
        <f>IFERROR(LOOKUP(1,0/BC46:BC47,BC46:BC47),0)</f>
        <v>0</v>
      </c>
      <c r="BD45" s="126">
        <f>+IF(AD45=0,0,(BD46*AD46+BD47*AD47)/AD45)</f>
        <v>0</v>
      </c>
      <c r="BE45" s="126">
        <f>+IF(AE45=0,0,(BE46*AE46+BE47*AE47)/AE45)</f>
        <v>0</v>
      </c>
      <c r="BF45" s="126">
        <f t="shared" ref="BF45:CB45" si="57">+IF(AF45=0,0,(BF46*AF46+BF47*AF47)/AF45)</f>
        <v>0</v>
      </c>
      <c r="BG45" s="126">
        <f t="shared" si="57"/>
        <v>0</v>
      </c>
      <c r="BH45" s="126">
        <f t="shared" si="57"/>
        <v>0</v>
      </c>
      <c r="BI45" s="126">
        <f t="shared" si="57"/>
        <v>0</v>
      </c>
      <c r="BJ45" s="126">
        <f t="shared" si="57"/>
        <v>0</v>
      </c>
      <c r="BK45" s="126">
        <f t="shared" si="57"/>
        <v>0</v>
      </c>
      <c r="BL45" s="126">
        <f t="shared" si="57"/>
        <v>0</v>
      </c>
      <c r="BM45" s="126">
        <f t="shared" si="57"/>
        <v>0</v>
      </c>
      <c r="BN45" s="126">
        <f t="shared" si="57"/>
        <v>0</v>
      </c>
      <c r="BO45" s="126">
        <f t="shared" si="57"/>
        <v>0</v>
      </c>
      <c r="BP45" s="126">
        <f t="shared" si="57"/>
        <v>0</v>
      </c>
      <c r="BQ45" s="126">
        <f t="shared" si="57"/>
        <v>0</v>
      </c>
      <c r="BR45" s="126">
        <f t="shared" si="57"/>
        <v>0</v>
      </c>
      <c r="BS45" s="126">
        <f t="shared" si="57"/>
        <v>0</v>
      </c>
      <c r="BT45" s="126">
        <f t="shared" si="57"/>
        <v>0</v>
      </c>
      <c r="BU45" s="126">
        <f t="shared" si="57"/>
        <v>0</v>
      </c>
      <c r="BV45" s="126">
        <f t="shared" si="57"/>
        <v>0</v>
      </c>
      <c r="BW45" s="126">
        <f t="shared" si="57"/>
        <v>0</v>
      </c>
      <c r="BX45" s="126">
        <f t="shared" si="57"/>
        <v>0</v>
      </c>
      <c r="BY45" s="126">
        <f t="shared" si="57"/>
        <v>0</v>
      </c>
      <c r="BZ45" s="126">
        <f t="shared" si="57"/>
        <v>0</v>
      </c>
      <c r="CA45" s="126">
        <f t="shared" si="57"/>
        <v>0</v>
      </c>
      <c r="CB45" s="126">
        <f t="shared" si="57"/>
        <v>0</v>
      </c>
      <c r="CC45" s="117">
        <f>+CC46+CC47</f>
        <v>0</v>
      </c>
      <c r="CD45" s="117">
        <f t="shared" ref="CD45:CK45" si="58">+CD46+CD47</f>
        <v>0</v>
      </c>
      <c r="CE45" s="117">
        <f t="shared" si="58"/>
        <v>0</v>
      </c>
      <c r="CF45" s="117">
        <f t="shared" si="58"/>
        <v>0</v>
      </c>
      <c r="CG45" s="117">
        <f t="shared" si="58"/>
        <v>0</v>
      </c>
      <c r="CH45" s="117">
        <f t="shared" si="58"/>
        <v>0</v>
      </c>
      <c r="CI45" s="117">
        <f t="shared" si="58"/>
        <v>0</v>
      </c>
      <c r="CJ45" s="117">
        <f t="shared" si="58"/>
        <v>0</v>
      </c>
      <c r="CK45" s="117">
        <f t="shared" si="58"/>
        <v>0</v>
      </c>
      <c r="CL45" s="117">
        <f>+IF(CC45=0,0,(CL46*CC46+CL47*CC47)/CC45)</f>
        <v>0</v>
      </c>
      <c r="CM45" s="117">
        <f>SUM(CM46:CM47)</f>
        <v>0</v>
      </c>
      <c r="CN45" s="137">
        <f t="shared" si="50"/>
        <v>0</v>
      </c>
      <c r="CO45" s="139"/>
    </row>
    <row r="46" spans="1:93" customFormat="1" ht="18" hidden="1">
      <c r="A46" s="116" t="s">
        <v>265</v>
      </c>
      <c r="B46" s="116">
        <f>+工序盘点数据!C33</f>
        <v>0</v>
      </c>
      <c r="C46" s="116">
        <f>+工序盘点数据!E33</f>
        <v>0</v>
      </c>
      <c r="D46" s="116">
        <f>SUM(E46:AB46)</f>
        <v>0</v>
      </c>
      <c r="E46" s="116">
        <f>+成测数据!BK33</f>
        <v>0</v>
      </c>
      <c r="F46" s="116">
        <f>+成测数据!BL33</f>
        <v>0</v>
      </c>
      <c r="G46" s="116">
        <f>+成测数据!BM33</f>
        <v>0</v>
      </c>
      <c r="H46" s="116">
        <f>+成测数据!BN33</f>
        <v>0</v>
      </c>
      <c r="I46" s="116">
        <f>+成测数据!BO33</f>
        <v>0</v>
      </c>
      <c r="J46" s="116">
        <f>+成测数据!BP33</f>
        <v>0</v>
      </c>
      <c r="K46" s="116">
        <f>+成测数据!BQ33</f>
        <v>0</v>
      </c>
      <c r="L46" s="116">
        <f>+成测数据!BR33</f>
        <v>0</v>
      </c>
      <c r="M46" s="116">
        <f>+成测数据!BS33</f>
        <v>0</v>
      </c>
      <c r="N46" s="116">
        <f>+成测数据!BT33</f>
        <v>0</v>
      </c>
      <c r="O46" s="116">
        <f>+成测数据!BU33</f>
        <v>0</v>
      </c>
      <c r="P46" s="116">
        <f>+成测数据!BV33</f>
        <v>0</v>
      </c>
      <c r="Q46" s="116">
        <f>+成测数据!BW33</f>
        <v>0</v>
      </c>
      <c r="R46" s="116">
        <f>+成测数据!BX33</f>
        <v>0</v>
      </c>
      <c r="S46" s="116">
        <f>+成测数据!BY33</f>
        <v>0</v>
      </c>
      <c r="T46" s="116">
        <f>+成测数据!BZ33</f>
        <v>0</v>
      </c>
      <c r="U46" s="116">
        <f>+成测数据!CA33</f>
        <v>0</v>
      </c>
      <c r="V46" s="116">
        <f>+成测数据!CB33</f>
        <v>0</v>
      </c>
      <c r="W46" s="116">
        <f>+成测数据!CC33</f>
        <v>0</v>
      </c>
      <c r="X46" s="116">
        <f>+成测数据!CD33</f>
        <v>0</v>
      </c>
      <c r="Y46" s="116">
        <f>+成测数据!CE33</f>
        <v>0</v>
      </c>
      <c r="Z46" s="116">
        <f>+成测数据!CF33</f>
        <v>0</v>
      </c>
      <c r="AA46" s="116">
        <f>+成测数据!CG33</f>
        <v>0</v>
      </c>
      <c r="AB46" s="116">
        <f>+成测数据!CH33</f>
        <v>0</v>
      </c>
      <c r="AC46" s="116">
        <f>+成测数据!EH33</f>
        <v>0</v>
      </c>
      <c r="AD46" s="118">
        <f t="shared" si="5"/>
        <v>0</v>
      </c>
      <c r="AE46" s="120">
        <f>+成测数据!CJ33</f>
        <v>0</v>
      </c>
      <c r="AF46" s="120">
        <f>+成测数据!CK33</f>
        <v>0</v>
      </c>
      <c r="AG46" s="120">
        <f>+成测数据!CL33</f>
        <v>0</v>
      </c>
      <c r="AH46" s="120">
        <f>+成测数据!CM33</f>
        <v>0</v>
      </c>
      <c r="AI46" s="120">
        <f>+成测数据!CN33</f>
        <v>0</v>
      </c>
      <c r="AJ46" s="120">
        <f>+成测数据!CO33</f>
        <v>0</v>
      </c>
      <c r="AK46" s="120">
        <f>+成测数据!CP33</f>
        <v>0</v>
      </c>
      <c r="AL46" s="120">
        <f>+成测数据!CQ33</f>
        <v>0</v>
      </c>
      <c r="AM46" s="120">
        <f>+成测数据!CR33</f>
        <v>0</v>
      </c>
      <c r="AN46" s="120">
        <f>+成测数据!CS33</f>
        <v>0</v>
      </c>
      <c r="AO46" s="120">
        <f>+成测数据!CT33</f>
        <v>0</v>
      </c>
      <c r="AP46" s="120">
        <f>+成测数据!CU33</f>
        <v>0</v>
      </c>
      <c r="AQ46" s="120">
        <f>+成测数据!CV33</f>
        <v>0</v>
      </c>
      <c r="AR46" s="120">
        <f>+成测数据!CW33</f>
        <v>0</v>
      </c>
      <c r="AS46" s="120">
        <f>+成测数据!CX33</f>
        <v>0</v>
      </c>
      <c r="AT46" s="120">
        <f>+成测数据!CY33</f>
        <v>0</v>
      </c>
      <c r="AU46" s="120">
        <f>+成测数据!CZ33</f>
        <v>0</v>
      </c>
      <c r="AV46" s="120">
        <f>+成测数据!DA33</f>
        <v>0</v>
      </c>
      <c r="AW46" s="120">
        <f>+成测数据!DB33</f>
        <v>0</v>
      </c>
      <c r="AX46" s="120">
        <f>+成测数据!DC33</f>
        <v>0</v>
      </c>
      <c r="AY46" s="120">
        <f>+成测数据!DD33</f>
        <v>0</v>
      </c>
      <c r="AZ46" s="120">
        <f>+成测数据!DE33</f>
        <v>0</v>
      </c>
      <c r="BA46" s="120">
        <f>+成测数据!DF33</f>
        <v>0</v>
      </c>
      <c r="BB46" s="120">
        <f>+成测数据!DG33</f>
        <v>0</v>
      </c>
      <c r="BC46" s="116">
        <f>+工序盘点数据!R33</f>
        <v>0</v>
      </c>
      <c r="BD46" s="127" t="str">
        <f>+成测数据!DH33</f>
        <v>0</v>
      </c>
      <c r="BE46" s="127">
        <f>+成测数据!DI33</f>
        <v>0</v>
      </c>
      <c r="BF46" s="127">
        <f>+成测数据!DJ33</f>
        <v>0</v>
      </c>
      <c r="BG46" s="127">
        <f>+成测数据!DK33</f>
        <v>0</v>
      </c>
      <c r="BH46" s="127">
        <f>+成测数据!DL33</f>
        <v>0</v>
      </c>
      <c r="BI46" s="127">
        <f>+成测数据!DM33</f>
        <v>0</v>
      </c>
      <c r="BJ46" s="127">
        <f>+成测数据!DN33</f>
        <v>0</v>
      </c>
      <c r="BK46" s="127">
        <f>+成测数据!DO33</f>
        <v>0</v>
      </c>
      <c r="BL46" s="127">
        <f>+成测数据!DP33</f>
        <v>0</v>
      </c>
      <c r="BM46" s="127">
        <f>+成测数据!DQ33</f>
        <v>0</v>
      </c>
      <c r="BN46" s="127">
        <f>+成测数据!DR33</f>
        <v>0</v>
      </c>
      <c r="BO46" s="127">
        <f>+成测数据!DS33</f>
        <v>0</v>
      </c>
      <c r="BP46" s="127">
        <f>+成测数据!DT33</f>
        <v>0</v>
      </c>
      <c r="BQ46" s="127">
        <f>+成测数据!DU33</f>
        <v>0</v>
      </c>
      <c r="BR46" s="127">
        <f>+成测数据!DV33</f>
        <v>0</v>
      </c>
      <c r="BS46" s="127">
        <f>+成测数据!DW33</f>
        <v>0</v>
      </c>
      <c r="BT46" s="127">
        <f>+成测数据!DX33</f>
        <v>0</v>
      </c>
      <c r="BU46" s="127">
        <f>+成测数据!DY33</f>
        <v>0</v>
      </c>
      <c r="BV46" s="127">
        <f>+成测数据!DZ33</f>
        <v>0</v>
      </c>
      <c r="BW46" s="127">
        <f>+成测数据!EA33</f>
        <v>0</v>
      </c>
      <c r="BX46" s="127">
        <f>+成测数据!EB33</f>
        <v>0</v>
      </c>
      <c r="BY46" s="127">
        <f>+成测数据!EC33</f>
        <v>0</v>
      </c>
      <c r="BZ46" s="127">
        <f>+成测数据!ED33</f>
        <v>0</v>
      </c>
      <c r="CA46" s="127">
        <f>+成测数据!EE33</f>
        <v>0</v>
      </c>
      <c r="CB46" s="127">
        <f>+成测数据!EF33</f>
        <v>0</v>
      </c>
      <c r="CC46" s="131">
        <f>+成测数据!AX33</f>
        <v>0</v>
      </c>
      <c r="CD46" s="131">
        <f>+成测数据!AY33</f>
        <v>0</v>
      </c>
      <c r="CE46" s="131">
        <f>+成测数据!AZ33</f>
        <v>0</v>
      </c>
      <c r="CF46" s="131">
        <f>+成测数据!BA33</f>
        <v>0</v>
      </c>
      <c r="CG46" s="131">
        <f>+成测数据!BB33</f>
        <v>0</v>
      </c>
      <c r="CH46" s="131">
        <f>+成测数据!BC33</f>
        <v>0</v>
      </c>
      <c r="CI46" s="131">
        <f>+成测数据!BD33</f>
        <v>0</v>
      </c>
      <c r="CJ46" s="131">
        <f>+成测数据!BE33</f>
        <v>0</v>
      </c>
      <c r="CK46" s="131">
        <f>+成测数据!BF33</f>
        <v>0</v>
      </c>
      <c r="CL46" s="131">
        <f>+成测数据!BG33</f>
        <v>0</v>
      </c>
      <c r="CM46" s="131">
        <f>+工序盘点数据!BH33</f>
        <v>0</v>
      </c>
      <c r="CN46" s="137">
        <f t="shared" si="50"/>
        <v>0</v>
      </c>
      <c r="CO46" s="139"/>
    </row>
    <row r="47" spans="1:93" customFormat="1" ht="18" hidden="1">
      <c r="A47" s="116" t="s">
        <v>266</v>
      </c>
      <c r="B47" s="116">
        <f>+工序盘点数据!C34</f>
        <v>0</v>
      </c>
      <c r="C47" s="116">
        <f>+工序盘点数据!E34</f>
        <v>0</v>
      </c>
      <c r="D47" s="116">
        <f>SUM(E47:AB47)</f>
        <v>0</v>
      </c>
      <c r="E47" s="116">
        <f>+成测数据!BK34</f>
        <v>0</v>
      </c>
      <c r="F47" s="116">
        <f>+成测数据!BL34</f>
        <v>0</v>
      </c>
      <c r="G47" s="116">
        <f>+成测数据!BM34</f>
        <v>0</v>
      </c>
      <c r="H47" s="116">
        <f>+成测数据!BN34</f>
        <v>0</v>
      </c>
      <c r="I47" s="116">
        <f>+成测数据!BO34</f>
        <v>0</v>
      </c>
      <c r="J47" s="116">
        <f>+成测数据!BP34</f>
        <v>0</v>
      </c>
      <c r="K47" s="116">
        <f>+成测数据!BQ34</f>
        <v>0</v>
      </c>
      <c r="L47" s="116">
        <f>+成测数据!BR34</f>
        <v>0</v>
      </c>
      <c r="M47" s="116">
        <f>+成测数据!BS34</f>
        <v>0</v>
      </c>
      <c r="N47" s="116">
        <f>+成测数据!BT34</f>
        <v>0</v>
      </c>
      <c r="O47" s="116">
        <f>+成测数据!BU34</f>
        <v>0</v>
      </c>
      <c r="P47" s="116">
        <f>+成测数据!BV34</f>
        <v>0</v>
      </c>
      <c r="Q47" s="116">
        <f>+成测数据!BW34</f>
        <v>0</v>
      </c>
      <c r="R47" s="116">
        <f>+成测数据!BX34</f>
        <v>0</v>
      </c>
      <c r="S47" s="116">
        <f>+成测数据!BY34</f>
        <v>0</v>
      </c>
      <c r="T47" s="116">
        <f>+成测数据!BZ34</f>
        <v>0</v>
      </c>
      <c r="U47" s="116">
        <f>+成测数据!CA34</f>
        <v>0</v>
      </c>
      <c r="V47" s="116">
        <f>+成测数据!CB34</f>
        <v>0</v>
      </c>
      <c r="W47" s="116">
        <f>+成测数据!CC34</f>
        <v>0</v>
      </c>
      <c r="X47" s="116">
        <f>+成测数据!CD34</f>
        <v>0</v>
      </c>
      <c r="Y47" s="116">
        <f>+成测数据!CE34</f>
        <v>0</v>
      </c>
      <c r="Z47" s="116">
        <f>+成测数据!CF34</f>
        <v>0</v>
      </c>
      <c r="AA47" s="116">
        <f>+成测数据!CG34</f>
        <v>0</v>
      </c>
      <c r="AB47" s="116">
        <f>+成测数据!CH34</f>
        <v>0</v>
      </c>
      <c r="AC47" s="116">
        <f>+成测数据!EH34</f>
        <v>0</v>
      </c>
      <c r="AD47" s="118">
        <f t="shared" si="5"/>
        <v>0</v>
      </c>
      <c r="AE47" s="120">
        <f>+成测数据!CJ34</f>
        <v>0</v>
      </c>
      <c r="AF47" s="120">
        <f>+成测数据!CK34</f>
        <v>0</v>
      </c>
      <c r="AG47" s="120">
        <f>+成测数据!CL34</f>
        <v>0</v>
      </c>
      <c r="AH47" s="120">
        <f>+成测数据!CM34</f>
        <v>0</v>
      </c>
      <c r="AI47" s="120">
        <f>+成测数据!CN34</f>
        <v>0</v>
      </c>
      <c r="AJ47" s="120">
        <f>+成测数据!CO34</f>
        <v>0</v>
      </c>
      <c r="AK47" s="120">
        <f>+成测数据!CP34</f>
        <v>0</v>
      </c>
      <c r="AL47" s="120">
        <f>+成测数据!CQ34</f>
        <v>0</v>
      </c>
      <c r="AM47" s="120">
        <f>+成测数据!CR34</f>
        <v>0</v>
      </c>
      <c r="AN47" s="120">
        <f>+成测数据!CS34</f>
        <v>0</v>
      </c>
      <c r="AO47" s="120">
        <f>+成测数据!CT34</f>
        <v>0</v>
      </c>
      <c r="AP47" s="120">
        <f>+成测数据!CU34</f>
        <v>0</v>
      </c>
      <c r="AQ47" s="120">
        <f>+成测数据!CV34</f>
        <v>0</v>
      </c>
      <c r="AR47" s="120">
        <f>+成测数据!CW34</f>
        <v>0</v>
      </c>
      <c r="AS47" s="120">
        <f>+成测数据!CX34</f>
        <v>0</v>
      </c>
      <c r="AT47" s="120">
        <f>+成测数据!CY34</f>
        <v>0</v>
      </c>
      <c r="AU47" s="120">
        <f>+成测数据!CZ34</f>
        <v>0</v>
      </c>
      <c r="AV47" s="120">
        <f>+成测数据!DA34</f>
        <v>0</v>
      </c>
      <c r="AW47" s="120">
        <f>+成测数据!DB34</f>
        <v>0</v>
      </c>
      <c r="AX47" s="120">
        <f>+成测数据!DC34</f>
        <v>0</v>
      </c>
      <c r="AY47" s="120">
        <f>+成测数据!DD34</f>
        <v>0</v>
      </c>
      <c r="AZ47" s="120">
        <f>+成测数据!DE34</f>
        <v>0</v>
      </c>
      <c r="BA47" s="120">
        <f>+成测数据!DF34</f>
        <v>0</v>
      </c>
      <c r="BB47" s="120">
        <f>+成测数据!DG34</f>
        <v>0</v>
      </c>
      <c r="BC47" s="116">
        <f>+工序盘点数据!R34</f>
        <v>0</v>
      </c>
      <c r="BD47" s="127" t="str">
        <f>+成测数据!DH34</f>
        <v>0</v>
      </c>
      <c r="BE47" s="127">
        <f>+成测数据!DI34</f>
        <v>0</v>
      </c>
      <c r="BF47" s="127">
        <f>+成测数据!DJ34</f>
        <v>0</v>
      </c>
      <c r="BG47" s="127">
        <f>+成测数据!DK34</f>
        <v>0</v>
      </c>
      <c r="BH47" s="127">
        <f>+成测数据!DL34</f>
        <v>0</v>
      </c>
      <c r="BI47" s="127">
        <f>+成测数据!DM34</f>
        <v>0</v>
      </c>
      <c r="BJ47" s="127">
        <f>+成测数据!DN34</f>
        <v>0</v>
      </c>
      <c r="BK47" s="127">
        <f>+成测数据!DO34</f>
        <v>0</v>
      </c>
      <c r="BL47" s="127">
        <f>+成测数据!DP34</f>
        <v>0</v>
      </c>
      <c r="BM47" s="127">
        <f>+成测数据!DQ34</f>
        <v>0</v>
      </c>
      <c r="BN47" s="127">
        <f>+成测数据!DR34</f>
        <v>0</v>
      </c>
      <c r="BO47" s="127">
        <f>+成测数据!DS34</f>
        <v>0</v>
      </c>
      <c r="BP47" s="127">
        <f>+成测数据!DT34</f>
        <v>0</v>
      </c>
      <c r="BQ47" s="127">
        <f>+成测数据!DU34</f>
        <v>0</v>
      </c>
      <c r="BR47" s="127">
        <f>+成测数据!DV34</f>
        <v>0</v>
      </c>
      <c r="BS47" s="127">
        <f>+成测数据!DW34</f>
        <v>0</v>
      </c>
      <c r="BT47" s="127">
        <f>+成测数据!DX34</f>
        <v>0</v>
      </c>
      <c r="BU47" s="127">
        <f>+成测数据!DY34</f>
        <v>0</v>
      </c>
      <c r="BV47" s="127">
        <f>+成测数据!DZ34</f>
        <v>0</v>
      </c>
      <c r="BW47" s="127">
        <f>+成测数据!EA34</f>
        <v>0</v>
      </c>
      <c r="BX47" s="127">
        <f>+成测数据!EB34</f>
        <v>0</v>
      </c>
      <c r="BY47" s="127">
        <f>+成测数据!EC34</f>
        <v>0</v>
      </c>
      <c r="BZ47" s="127">
        <f>+成测数据!ED34</f>
        <v>0</v>
      </c>
      <c r="CA47" s="127">
        <f>+成测数据!EE34</f>
        <v>0</v>
      </c>
      <c r="CB47" s="127">
        <f>+成测数据!EF34</f>
        <v>0</v>
      </c>
      <c r="CC47" s="131">
        <f>+成测数据!AX34</f>
        <v>0</v>
      </c>
      <c r="CD47" s="131">
        <f>+成测数据!AY34</f>
        <v>0</v>
      </c>
      <c r="CE47" s="131">
        <f>+成测数据!AZ34</f>
        <v>0</v>
      </c>
      <c r="CF47" s="131">
        <f>+成测数据!BA34</f>
        <v>0</v>
      </c>
      <c r="CG47" s="131">
        <f>+成测数据!BB34</f>
        <v>0</v>
      </c>
      <c r="CH47" s="131">
        <f>+成测数据!BC34</f>
        <v>0</v>
      </c>
      <c r="CI47" s="131">
        <f>+成测数据!BD34</f>
        <v>0</v>
      </c>
      <c r="CJ47" s="131">
        <f>+成测数据!BE34</f>
        <v>0</v>
      </c>
      <c r="CK47" s="131">
        <f>+成测数据!BF34</f>
        <v>0</v>
      </c>
      <c r="CL47" s="131">
        <f>+成测数据!BG34</f>
        <v>0</v>
      </c>
      <c r="CM47" s="131">
        <f>+工序盘点数据!BH34</f>
        <v>0</v>
      </c>
      <c r="CN47" s="137">
        <f t="shared" si="50"/>
        <v>0</v>
      </c>
      <c r="CO47" s="139"/>
    </row>
    <row r="48" spans="1:93" customFormat="1" ht="18.45">
      <c r="A48" s="116" t="s">
        <v>279</v>
      </c>
      <c r="B48" s="117">
        <f>+B49+B50</f>
        <v>0</v>
      </c>
      <c r="C48" s="117">
        <f>+C49+C50</f>
        <v>0</v>
      </c>
      <c r="D48" s="117">
        <f>+D49+D50</f>
        <v>0</v>
      </c>
      <c r="E48" s="117">
        <f>+E49+E50</f>
        <v>0</v>
      </c>
      <c r="F48" s="117">
        <f>+F49+F50</f>
        <v>0</v>
      </c>
      <c r="G48" s="117">
        <f t="shared" ref="G48:AC48" si="59">+G49+G50</f>
        <v>0</v>
      </c>
      <c r="H48" s="117">
        <f t="shared" si="59"/>
        <v>0</v>
      </c>
      <c r="I48" s="117">
        <f t="shared" si="59"/>
        <v>0</v>
      </c>
      <c r="J48" s="117">
        <f t="shared" si="59"/>
        <v>0</v>
      </c>
      <c r="K48" s="117">
        <f t="shared" si="59"/>
        <v>0</v>
      </c>
      <c r="L48" s="117">
        <f t="shared" si="59"/>
        <v>0</v>
      </c>
      <c r="M48" s="117">
        <f t="shared" si="59"/>
        <v>0</v>
      </c>
      <c r="N48" s="117">
        <f t="shared" si="59"/>
        <v>0</v>
      </c>
      <c r="O48" s="117">
        <f t="shared" si="59"/>
        <v>0</v>
      </c>
      <c r="P48" s="117">
        <f t="shared" si="59"/>
        <v>0</v>
      </c>
      <c r="Q48" s="117">
        <f t="shared" si="59"/>
        <v>0</v>
      </c>
      <c r="R48" s="117">
        <f t="shared" si="59"/>
        <v>0</v>
      </c>
      <c r="S48" s="117">
        <f t="shared" si="59"/>
        <v>0</v>
      </c>
      <c r="T48" s="117">
        <f t="shared" si="59"/>
        <v>0</v>
      </c>
      <c r="U48" s="117">
        <f t="shared" si="59"/>
        <v>0</v>
      </c>
      <c r="V48" s="117">
        <f t="shared" si="59"/>
        <v>0</v>
      </c>
      <c r="W48" s="117">
        <f t="shared" si="59"/>
        <v>0</v>
      </c>
      <c r="X48" s="117">
        <f t="shared" si="59"/>
        <v>0</v>
      </c>
      <c r="Y48" s="117">
        <f t="shared" si="59"/>
        <v>0</v>
      </c>
      <c r="Z48" s="117">
        <f t="shared" si="59"/>
        <v>0</v>
      </c>
      <c r="AA48" s="117">
        <f t="shared" si="59"/>
        <v>0</v>
      </c>
      <c r="AB48" s="117">
        <f t="shared" si="59"/>
        <v>0</v>
      </c>
      <c r="AC48" s="117">
        <f t="shared" si="59"/>
        <v>0</v>
      </c>
      <c r="AD48" s="118">
        <f t="shared" si="5"/>
        <v>0</v>
      </c>
      <c r="AE48" s="119">
        <f>+AE49+AE50</f>
        <v>0</v>
      </c>
      <c r="AF48" s="119">
        <f t="shared" ref="AF48:BB48" si="60">+AF49+AF50</f>
        <v>0</v>
      </c>
      <c r="AG48" s="119">
        <f t="shared" si="60"/>
        <v>0</v>
      </c>
      <c r="AH48" s="119">
        <f t="shared" si="60"/>
        <v>0</v>
      </c>
      <c r="AI48" s="119">
        <f t="shared" si="60"/>
        <v>0</v>
      </c>
      <c r="AJ48" s="119">
        <f t="shared" si="60"/>
        <v>0</v>
      </c>
      <c r="AK48" s="119">
        <f t="shared" si="60"/>
        <v>0</v>
      </c>
      <c r="AL48" s="119">
        <f t="shared" si="60"/>
        <v>0</v>
      </c>
      <c r="AM48" s="119">
        <f t="shared" si="60"/>
        <v>0</v>
      </c>
      <c r="AN48" s="119">
        <f t="shared" si="60"/>
        <v>0</v>
      </c>
      <c r="AO48" s="119">
        <f t="shared" si="60"/>
        <v>0</v>
      </c>
      <c r="AP48" s="119">
        <f t="shared" si="60"/>
        <v>0</v>
      </c>
      <c r="AQ48" s="119">
        <f t="shared" si="60"/>
        <v>0</v>
      </c>
      <c r="AR48" s="119">
        <f t="shared" si="60"/>
        <v>0</v>
      </c>
      <c r="AS48" s="119">
        <f t="shared" si="60"/>
        <v>0</v>
      </c>
      <c r="AT48" s="119">
        <f t="shared" si="60"/>
        <v>0</v>
      </c>
      <c r="AU48" s="119">
        <f t="shared" si="60"/>
        <v>0</v>
      </c>
      <c r="AV48" s="119">
        <f t="shared" si="60"/>
        <v>0</v>
      </c>
      <c r="AW48" s="119">
        <f t="shared" si="60"/>
        <v>0</v>
      </c>
      <c r="AX48" s="119">
        <f t="shared" si="60"/>
        <v>0</v>
      </c>
      <c r="AY48" s="119">
        <f t="shared" si="60"/>
        <v>0</v>
      </c>
      <c r="AZ48" s="119">
        <f t="shared" si="60"/>
        <v>0</v>
      </c>
      <c r="BA48" s="119">
        <f t="shared" si="60"/>
        <v>0</v>
      </c>
      <c r="BB48" s="119">
        <f t="shared" si="60"/>
        <v>0</v>
      </c>
      <c r="BC48" s="117">
        <f>IFERROR(LOOKUP(1,0/BC49:BC50,BC49:BC50),0)</f>
        <v>0</v>
      </c>
      <c r="BD48" s="126">
        <f>+IF(AD48=0,0,(BD49*AD49+BD50*AD50)/AD48)</f>
        <v>0</v>
      </c>
      <c r="BE48" s="126">
        <f>+IF(AE48=0,0,(BE49*AE49+BE50*AE50)/AE48)</f>
        <v>0</v>
      </c>
      <c r="BF48" s="126">
        <f t="shared" ref="BF48:CB48" si="61">+IF(AF48=0,0,(BF49*AF49+BF50*AF50)/AF48)</f>
        <v>0</v>
      </c>
      <c r="BG48" s="126">
        <f t="shared" si="61"/>
        <v>0</v>
      </c>
      <c r="BH48" s="126">
        <f t="shared" si="61"/>
        <v>0</v>
      </c>
      <c r="BI48" s="126">
        <f t="shared" si="61"/>
        <v>0</v>
      </c>
      <c r="BJ48" s="126">
        <f t="shared" si="61"/>
        <v>0</v>
      </c>
      <c r="BK48" s="126">
        <f t="shared" si="61"/>
        <v>0</v>
      </c>
      <c r="BL48" s="126">
        <f t="shared" si="61"/>
        <v>0</v>
      </c>
      <c r="BM48" s="126">
        <f t="shared" si="61"/>
        <v>0</v>
      </c>
      <c r="BN48" s="126">
        <f t="shared" si="61"/>
        <v>0</v>
      </c>
      <c r="BO48" s="126">
        <f t="shared" si="61"/>
        <v>0</v>
      </c>
      <c r="BP48" s="126">
        <f t="shared" si="61"/>
        <v>0</v>
      </c>
      <c r="BQ48" s="126">
        <f t="shared" si="61"/>
        <v>0</v>
      </c>
      <c r="BR48" s="126">
        <f t="shared" si="61"/>
        <v>0</v>
      </c>
      <c r="BS48" s="126">
        <f t="shared" si="61"/>
        <v>0</v>
      </c>
      <c r="BT48" s="126">
        <f t="shared" si="61"/>
        <v>0</v>
      </c>
      <c r="BU48" s="126">
        <f t="shared" si="61"/>
        <v>0</v>
      </c>
      <c r="BV48" s="126">
        <f t="shared" si="61"/>
        <v>0</v>
      </c>
      <c r="BW48" s="126">
        <f t="shared" si="61"/>
        <v>0</v>
      </c>
      <c r="BX48" s="126">
        <f t="shared" si="61"/>
        <v>0</v>
      </c>
      <c r="BY48" s="126">
        <f t="shared" si="61"/>
        <v>0</v>
      </c>
      <c r="BZ48" s="126">
        <f t="shared" si="61"/>
        <v>0</v>
      </c>
      <c r="CA48" s="126">
        <f t="shared" si="61"/>
        <v>0</v>
      </c>
      <c r="CB48" s="126">
        <f t="shared" si="61"/>
        <v>0</v>
      </c>
      <c r="CC48" s="117">
        <f>+CC49+CC50</f>
        <v>0</v>
      </c>
      <c r="CD48" s="117">
        <f t="shared" ref="CD48:CK48" si="62">+CD49+CD50</f>
        <v>0</v>
      </c>
      <c r="CE48" s="117">
        <f t="shared" si="62"/>
        <v>0</v>
      </c>
      <c r="CF48" s="117">
        <f t="shared" si="62"/>
        <v>0</v>
      </c>
      <c r="CG48" s="117">
        <f t="shared" si="62"/>
        <v>0</v>
      </c>
      <c r="CH48" s="117">
        <f t="shared" si="62"/>
        <v>0</v>
      </c>
      <c r="CI48" s="117">
        <f t="shared" si="62"/>
        <v>0</v>
      </c>
      <c r="CJ48" s="117">
        <f t="shared" si="62"/>
        <v>0</v>
      </c>
      <c r="CK48" s="117">
        <f t="shared" si="62"/>
        <v>0</v>
      </c>
      <c r="CL48" s="117">
        <f>+IF(CC48=0,0,(CL49*CC49+CL50*CC50)/CC48)</f>
        <v>0</v>
      </c>
      <c r="CM48" s="117">
        <f>SUM(CM49:CM50)</f>
        <v>0</v>
      </c>
      <c r="CN48" s="137">
        <f t="shared" si="50"/>
        <v>0</v>
      </c>
      <c r="CO48" s="139"/>
    </row>
    <row r="49" spans="1:93" customFormat="1" ht="18" hidden="1">
      <c r="A49" s="116" t="s">
        <v>265</v>
      </c>
      <c r="B49" s="116">
        <f>+工序盘点数据!C35</f>
        <v>0</v>
      </c>
      <c r="C49" s="116">
        <f>+工序盘点数据!E35</f>
        <v>0</v>
      </c>
      <c r="D49" s="116">
        <f>SUM(E49:AB49)</f>
        <v>0</v>
      </c>
      <c r="E49" s="116">
        <f>+成测数据!BK35</f>
        <v>0</v>
      </c>
      <c r="F49" s="116">
        <f>+成测数据!BL35</f>
        <v>0</v>
      </c>
      <c r="G49" s="116">
        <f>+成测数据!BM35</f>
        <v>0</v>
      </c>
      <c r="H49" s="116">
        <f>+成测数据!BN35</f>
        <v>0</v>
      </c>
      <c r="I49" s="116">
        <f>+成测数据!BO35</f>
        <v>0</v>
      </c>
      <c r="J49" s="116">
        <f>+成测数据!BP35</f>
        <v>0</v>
      </c>
      <c r="K49" s="116">
        <f>+成测数据!BQ35</f>
        <v>0</v>
      </c>
      <c r="L49" s="116">
        <f>+成测数据!BR35</f>
        <v>0</v>
      </c>
      <c r="M49" s="116">
        <f>+成测数据!BS35</f>
        <v>0</v>
      </c>
      <c r="N49" s="116">
        <f>+成测数据!BT35</f>
        <v>0</v>
      </c>
      <c r="O49" s="116">
        <f>+成测数据!BU35</f>
        <v>0</v>
      </c>
      <c r="P49" s="116">
        <f>+成测数据!BV35</f>
        <v>0</v>
      </c>
      <c r="Q49" s="116">
        <f>+成测数据!BW35</f>
        <v>0</v>
      </c>
      <c r="R49" s="116">
        <f>+成测数据!BX35</f>
        <v>0</v>
      </c>
      <c r="S49" s="116">
        <f>+成测数据!BY35</f>
        <v>0</v>
      </c>
      <c r="T49" s="116">
        <f>+成测数据!BZ35</f>
        <v>0</v>
      </c>
      <c r="U49" s="116">
        <f>+成测数据!CA35</f>
        <v>0</v>
      </c>
      <c r="V49" s="116">
        <f>+成测数据!CB35</f>
        <v>0</v>
      </c>
      <c r="W49" s="116">
        <f>+成测数据!CC35</f>
        <v>0</v>
      </c>
      <c r="X49" s="116">
        <f>+成测数据!CD35</f>
        <v>0</v>
      </c>
      <c r="Y49" s="116">
        <f>+成测数据!CE35</f>
        <v>0</v>
      </c>
      <c r="Z49" s="116">
        <f>+成测数据!CF35</f>
        <v>0</v>
      </c>
      <c r="AA49" s="116">
        <f>+成测数据!CG35</f>
        <v>0</v>
      </c>
      <c r="AB49" s="116">
        <f>+成测数据!CH35</f>
        <v>0</v>
      </c>
      <c r="AC49" s="116">
        <f>+成测数据!EH35</f>
        <v>0</v>
      </c>
      <c r="AD49" s="118">
        <f t="shared" si="5"/>
        <v>0</v>
      </c>
      <c r="AE49" s="120">
        <f>+成测数据!CJ35</f>
        <v>0</v>
      </c>
      <c r="AF49" s="120">
        <f>+成测数据!CK35</f>
        <v>0</v>
      </c>
      <c r="AG49" s="120">
        <f>+成测数据!CL35</f>
        <v>0</v>
      </c>
      <c r="AH49" s="120">
        <f>+成测数据!CM35</f>
        <v>0</v>
      </c>
      <c r="AI49" s="120">
        <f>+成测数据!CN35</f>
        <v>0</v>
      </c>
      <c r="AJ49" s="120">
        <f>+成测数据!CO35</f>
        <v>0</v>
      </c>
      <c r="AK49" s="120">
        <f>+成测数据!CP35</f>
        <v>0</v>
      </c>
      <c r="AL49" s="120">
        <f>+成测数据!CQ35</f>
        <v>0</v>
      </c>
      <c r="AM49" s="120">
        <f>+成测数据!CR35</f>
        <v>0</v>
      </c>
      <c r="AN49" s="120">
        <f>+成测数据!CS35</f>
        <v>0</v>
      </c>
      <c r="AO49" s="120">
        <f>+成测数据!CT35</f>
        <v>0</v>
      </c>
      <c r="AP49" s="120">
        <f>+成测数据!CU35</f>
        <v>0</v>
      </c>
      <c r="AQ49" s="120">
        <f>+成测数据!CV35</f>
        <v>0</v>
      </c>
      <c r="AR49" s="120">
        <f>+成测数据!CW35</f>
        <v>0</v>
      </c>
      <c r="AS49" s="120">
        <f>+成测数据!CX35</f>
        <v>0</v>
      </c>
      <c r="AT49" s="120">
        <f>+成测数据!CY35</f>
        <v>0</v>
      </c>
      <c r="AU49" s="120">
        <f>+成测数据!CZ35</f>
        <v>0</v>
      </c>
      <c r="AV49" s="120">
        <f>+成测数据!DA35</f>
        <v>0</v>
      </c>
      <c r="AW49" s="120">
        <f>+成测数据!DB35</f>
        <v>0</v>
      </c>
      <c r="AX49" s="120">
        <f>+成测数据!DC35</f>
        <v>0</v>
      </c>
      <c r="AY49" s="120">
        <f>+成测数据!DD35</f>
        <v>0</v>
      </c>
      <c r="AZ49" s="120">
        <f>+成测数据!DE35</f>
        <v>0</v>
      </c>
      <c r="BA49" s="120">
        <f>+成测数据!DF35</f>
        <v>0</v>
      </c>
      <c r="BB49" s="120">
        <f>+成测数据!DG35</f>
        <v>0</v>
      </c>
      <c r="BC49" s="116">
        <f>+工序盘点数据!R35</f>
        <v>0</v>
      </c>
      <c r="BD49" s="127" t="str">
        <f>+成测数据!DH35</f>
        <v>0</v>
      </c>
      <c r="BE49" s="127">
        <f>+成测数据!DI35</f>
        <v>0</v>
      </c>
      <c r="BF49" s="127">
        <f>+成测数据!DJ35</f>
        <v>0</v>
      </c>
      <c r="BG49" s="127">
        <f>+成测数据!DK35</f>
        <v>0</v>
      </c>
      <c r="BH49" s="127">
        <f>+成测数据!DL35</f>
        <v>0</v>
      </c>
      <c r="BI49" s="127">
        <f>+成测数据!DM35</f>
        <v>0</v>
      </c>
      <c r="BJ49" s="127">
        <f>+成测数据!DN35</f>
        <v>0</v>
      </c>
      <c r="BK49" s="127">
        <f>+成测数据!DO35</f>
        <v>0</v>
      </c>
      <c r="BL49" s="127">
        <f>+成测数据!DP35</f>
        <v>0</v>
      </c>
      <c r="BM49" s="127">
        <f>+成测数据!DQ35</f>
        <v>0</v>
      </c>
      <c r="BN49" s="127">
        <f>+成测数据!DR35</f>
        <v>0</v>
      </c>
      <c r="BO49" s="127">
        <f>+成测数据!DS35</f>
        <v>0</v>
      </c>
      <c r="BP49" s="127">
        <f>+成测数据!DT35</f>
        <v>0</v>
      </c>
      <c r="BQ49" s="127">
        <f>+成测数据!DU35</f>
        <v>0</v>
      </c>
      <c r="BR49" s="127">
        <f>+成测数据!DV35</f>
        <v>0</v>
      </c>
      <c r="BS49" s="127">
        <f>+成测数据!DW35</f>
        <v>0</v>
      </c>
      <c r="BT49" s="127">
        <f>+成测数据!DX35</f>
        <v>0</v>
      </c>
      <c r="BU49" s="127">
        <f>+成测数据!DY35</f>
        <v>0</v>
      </c>
      <c r="BV49" s="127">
        <f>+成测数据!DZ35</f>
        <v>0</v>
      </c>
      <c r="BW49" s="127">
        <f>+成测数据!EA35</f>
        <v>0</v>
      </c>
      <c r="BX49" s="127">
        <f>+成测数据!EB35</f>
        <v>0</v>
      </c>
      <c r="BY49" s="127">
        <f>+成测数据!EC35</f>
        <v>0</v>
      </c>
      <c r="BZ49" s="127">
        <f>+成测数据!ED35</f>
        <v>0</v>
      </c>
      <c r="CA49" s="127">
        <f>+成测数据!EE35</f>
        <v>0</v>
      </c>
      <c r="CB49" s="127">
        <f>+成测数据!EF35</f>
        <v>0</v>
      </c>
      <c r="CC49" s="131">
        <f>+成测数据!AX35</f>
        <v>0</v>
      </c>
      <c r="CD49" s="131">
        <f>+成测数据!AY35</f>
        <v>0</v>
      </c>
      <c r="CE49" s="131">
        <f>+成测数据!AZ35</f>
        <v>0</v>
      </c>
      <c r="CF49" s="131">
        <f>+成测数据!BA35</f>
        <v>0</v>
      </c>
      <c r="CG49" s="131">
        <f>+成测数据!BB35</f>
        <v>0</v>
      </c>
      <c r="CH49" s="131">
        <f>+成测数据!BC35</f>
        <v>0</v>
      </c>
      <c r="CI49" s="131">
        <f>+成测数据!BD35</f>
        <v>0</v>
      </c>
      <c r="CJ49" s="131">
        <f>+成测数据!BE35</f>
        <v>0</v>
      </c>
      <c r="CK49" s="131">
        <f>+成测数据!BF35</f>
        <v>0</v>
      </c>
      <c r="CL49" s="131">
        <f>+成测数据!BG35</f>
        <v>0</v>
      </c>
      <c r="CM49" s="131">
        <f>+工序盘点数据!BH35</f>
        <v>0</v>
      </c>
      <c r="CN49" s="137">
        <f t="shared" si="50"/>
        <v>0</v>
      </c>
      <c r="CO49" s="139"/>
    </row>
    <row r="50" spans="1:93" customFormat="1" ht="18" hidden="1">
      <c r="A50" s="116" t="s">
        <v>266</v>
      </c>
      <c r="B50" s="116">
        <f>+工序盘点数据!C36</f>
        <v>0</v>
      </c>
      <c r="C50" s="116">
        <f>+工序盘点数据!E36</f>
        <v>0</v>
      </c>
      <c r="D50" s="116">
        <f>SUM(E50:AB50)</f>
        <v>0</v>
      </c>
      <c r="E50" s="116">
        <f>+成测数据!BK36</f>
        <v>0</v>
      </c>
      <c r="F50" s="116">
        <f>+成测数据!BL36</f>
        <v>0</v>
      </c>
      <c r="G50" s="116">
        <f>+成测数据!BM36</f>
        <v>0</v>
      </c>
      <c r="H50" s="116">
        <f>+成测数据!BN36</f>
        <v>0</v>
      </c>
      <c r="I50" s="116">
        <f>+成测数据!BO36</f>
        <v>0</v>
      </c>
      <c r="J50" s="116">
        <f>+成测数据!BP36</f>
        <v>0</v>
      </c>
      <c r="K50" s="116">
        <f>+成测数据!BQ36</f>
        <v>0</v>
      </c>
      <c r="L50" s="116">
        <f>+成测数据!BR36</f>
        <v>0</v>
      </c>
      <c r="M50" s="116">
        <f>+成测数据!BS36</f>
        <v>0</v>
      </c>
      <c r="N50" s="116">
        <f>+成测数据!BT36</f>
        <v>0</v>
      </c>
      <c r="O50" s="116">
        <f>+成测数据!BU36</f>
        <v>0</v>
      </c>
      <c r="P50" s="116">
        <f>+成测数据!BV36</f>
        <v>0</v>
      </c>
      <c r="Q50" s="116">
        <f>+成测数据!BW36</f>
        <v>0</v>
      </c>
      <c r="R50" s="116">
        <f>+成测数据!BX36</f>
        <v>0</v>
      </c>
      <c r="S50" s="116">
        <f>+成测数据!BY36</f>
        <v>0</v>
      </c>
      <c r="T50" s="116">
        <f>+成测数据!BZ36</f>
        <v>0</v>
      </c>
      <c r="U50" s="116">
        <f>+成测数据!CA36</f>
        <v>0</v>
      </c>
      <c r="V50" s="116">
        <f>+成测数据!CB36</f>
        <v>0</v>
      </c>
      <c r="W50" s="116">
        <f>+成测数据!CC36</f>
        <v>0</v>
      </c>
      <c r="X50" s="116">
        <f>+成测数据!CD36</f>
        <v>0</v>
      </c>
      <c r="Y50" s="116">
        <f>+成测数据!CE36</f>
        <v>0</v>
      </c>
      <c r="Z50" s="116">
        <f>+成测数据!CF36</f>
        <v>0</v>
      </c>
      <c r="AA50" s="116">
        <f>+成测数据!CG36</f>
        <v>0</v>
      </c>
      <c r="AB50" s="116">
        <f>+成测数据!CH36</f>
        <v>0</v>
      </c>
      <c r="AC50" s="116">
        <f>+成测数据!EH36</f>
        <v>0</v>
      </c>
      <c r="AD50" s="118">
        <f t="shared" si="5"/>
        <v>0</v>
      </c>
      <c r="AE50" s="120">
        <f>+成测数据!CJ36</f>
        <v>0</v>
      </c>
      <c r="AF50" s="120">
        <f>+成测数据!CK36</f>
        <v>0</v>
      </c>
      <c r="AG50" s="120">
        <f>+成测数据!CL36</f>
        <v>0</v>
      </c>
      <c r="AH50" s="120">
        <f>+成测数据!CM36</f>
        <v>0</v>
      </c>
      <c r="AI50" s="120">
        <f>+成测数据!CN36</f>
        <v>0</v>
      </c>
      <c r="AJ50" s="120">
        <f>+成测数据!CO36</f>
        <v>0</v>
      </c>
      <c r="AK50" s="120">
        <f>+成测数据!CP36</f>
        <v>0</v>
      </c>
      <c r="AL50" s="120">
        <f>+成测数据!CQ36</f>
        <v>0</v>
      </c>
      <c r="AM50" s="120">
        <f>+成测数据!CR36</f>
        <v>0</v>
      </c>
      <c r="AN50" s="120">
        <f>+成测数据!CS36</f>
        <v>0</v>
      </c>
      <c r="AO50" s="120">
        <f>+成测数据!CT36</f>
        <v>0</v>
      </c>
      <c r="AP50" s="120">
        <f>+成测数据!CU36</f>
        <v>0</v>
      </c>
      <c r="AQ50" s="120">
        <f>+成测数据!CV36</f>
        <v>0</v>
      </c>
      <c r="AR50" s="120">
        <f>+成测数据!CW36</f>
        <v>0</v>
      </c>
      <c r="AS50" s="120">
        <f>+成测数据!CX36</f>
        <v>0</v>
      </c>
      <c r="AT50" s="120">
        <f>+成测数据!CY36</f>
        <v>0</v>
      </c>
      <c r="AU50" s="120">
        <f>+成测数据!CZ36</f>
        <v>0</v>
      </c>
      <c r="AV50" s="120">
        <f>+成测数据!DA36</f>
        <v>0</v>
      </c>
      <c r="AW50" s="120">
        <f>+成测数据!DB36</f>
        <v>0</v>
      </c>
      <c r="AX50" s="120">
        <f>+成测数据!DC36</f>
        <v>0</v>
      </c>
      <c r="AY50" s="120">
        <f>+成测数据!DD36</f>
        <v>0</v>
      </c>
      <c r="AZ50" s="120">
        <f>+成测数据!DE36</f>
        <v>0</v>
      </c>
      <c r="BA50" s="120">
        <f>+成测数据!DF36</f>
        <v>0</v>
      </c>
      <c r="BB50" s="120">
        <f>+成测数据!DG36</f>
        <v>0</v>
      </c>
      <c r="BC50" s="116">
        <f>+工序盘点数据!R36</f>
        <v>0</v>
      </c>
      <c r="BD50" s="127" t="str">
        <f>+成测数据!DH36</f>
        <v>0</v>
      </c>
      <c r="BE50" s="127">
        <f>+成测数据!DI36</f>
        <v>0</v>
      </c>
      <c r="BF50" s="127">
        <f>+成测数据!DJ36</f>
        <v>0</v>
      </c>
      <c r="BG50" s="127">
        <f>+成测数据!DK36</f>
        <v>0</v>
      </c>
      <c r="BH50" s="127">
        <f>+成测数据!DL36</f>
        <v>0</v>
      </c>
      <c r="BI50" s="127">
        <f>+成测数据!DM36</f>
        <v>0</v>
      </c>
      <c r="BJ50" s="127">
        <f>+成测数据!DN36</f>
        <v>0</v>
      </c>
      <c r="BK50" s="127">
        <f>+成测数据!DO36</f>
        <v>0</v>
      </c>
      <c r="BL50" s="127">
        <f>+成测数据!DP36</f>
        <v>0</v>
      </c>
      <c r="BM50" s="127">
        <f>+成测数据!DQ36</f>
        <v>0</v>
      </c>
      <c r="BN50" s="127">
        <f>+成测数据!DR36</f>
        <v>0</v>
      </c>
      <c r="BO50" s="127">
        <f>+成测数据!DS36</f>
        <v>0</v>
      </c>
      <c r="BP50" s="127">
        <f>+成测数据!DT36</f>
        <v>0</v>
      </c>
      <c r="BQ50" s="127">
        <f>+成测数据!DU36</f>
        <v>0</v>
      </c>
      <c r="BR50" s="127">
        <f>+成测数据!DV36</f>
        <v>0</v>
      </c>
      <c r="BS50" s="127">
        <f>+成测数据!DW36</f>
        <v>0</v>
      </c>
      <c r="BT50" s="127">
        <f>+成测数据!DX36</f>
        <v>0</v>
      </c>
      <c r="BU50" s="127">
        <f>+成测数据!DY36</f>
        <v>0</v>
      </c>
      <c r="BV50" s="127">
        <f>+成测数据!DZ36</f>
        <v>0</v>
      </c>
      <c r="BW50" s="127">
        <f>+成测数据!EA36</f>
        <v>0</v>
      </c>
      <c r="BX50" s="127">
        <f>+成测数据!EB36</f>
        <v>0</v>
      </c>
      <c r="BY50" s="127">
        <f>+成测数据!EC36</f>
        <v>0</v>
      </c>
      <c r="BZ50" s="127">
        <f>+成测数据!ED36</f>
        <v>0</v>
      </c>
      <c r="CA50" s="127">
        <f>+成测数据!EE36</f>
        <v>0</v>
      </c>
      <c r="CB50" s="127">
        <f>+成测数据!EF36</f>
        <v>0</v>
      </c>
      <c r="CC50" s="131">
        <f>+成测数据!AX36</f>
        <v>0</v>
      </c>
      <c r="CD50" s="131">
        <f>+成测数据!AY36</f>
        <v>0</v>
      </c>
      <c r="CE50" s="131">
        <f>+成测数据!AZ36</f>
        <v>0</v>
      </c>
      <c r="CF50" s="131">
        <f>+成测数据!BA36</f>
        <v>0</v>
      </c>
      <c r="CG50" s="131">
        <f>+成测数据!BB36</f>
        <v>0</v>
      </c>
      <c r="CH50" s="131">
        <f>+成测数据!BC36</f>
        <v>0</v>
      </c>
      <c r="CI50" s="131">
        <f>+成测数据!BD36</f>
        <v>0</v>
      </c>
      <c r="CJ50" s="131">
        <f>+成测数据!BE36</f>
        <v>0</v>
      </c>
      <c r="CK50" s="131">
        <f>+成测数据!BF36</f>
        <v>0</v>
      </c>
      <c r="CL50" s="131">
        <f>+成测数据!BG36</f>
        <v>0</v>
      </c>
      <c r="CM50" s="131">
        <f>+工序盘点数据!BH36</f>
        <v>0</v>
      </c>
      <c r="CN50" s="137">
        <f t="shared" si="50"/>
        <v>0</v>
      </c>
      <c r="CO50" s="139"/>
    </row>
    <row r="51" spans="1:93" customFormat="1">
      <c r="A51" s="116" t="s">
        <v>280</v>
      </c>
      <c r="B51" s="117">
        <f>+B52+B53</f>
        <v>0</v>
      </c>
      <c r="C51" s="117">
        <f t="shared" ref="C51:BB51" si="63">+C52+C53</f>
        <v>0</v>
      </c>
      <c r="D51" s="117">
        <f t="shared" si="63"/>
        <v>0</v>
      </c>
      <c r="E51" s="117">
        <f t="shared" si="63"/>
        <v>0</v>
      </c>
      <c r="F51" s="117">
        <f t="shared" si="63"/>
        <v>0</v>
      </c>
      <c r="G51" s="117">
        <f t="shared" si="63"/>
        <v>0</v>
      </c>
      <c r="H51" s="117">
        <f t="shared" si="63"/>
        <v>0</v>
      </c>
      <c r="I51" s="117">
        <f t="shared" si="63"/>
        <v>0</v>
      </c>
      <c r="J51" s="117">
        <f t="shared" si="63"/>
        <v>0</v>
      </c>
      <c r="K51" s="117">
        <f t="shared" si="63"/>
        <v>0</v>
      </c>
      <c r="L51" s="117">
        <f t="shared" si="63"/>
        <v>0</v>
      </c>
      <c r="M51" s="117">
        <f t="shared" si="63"/>
        <v>0</v>
      </c>
      <c r="N51" s="117">
        <f t="shared" si="63"/>
        <v>0</v>
      </c>
      <c r="O51" s="117">
        <f t="shared" si="63"/>
        <v>0</v>
      </c>
      <c r="P51" s="117">
        <f t="shared" si="63"/>
        <v>0</v>
      </c>
      <c r="Q51" s="117">
        <f t="shared" si="63"/>
        <v>0</v>
      </c>
      <c r="R51" s="117">
        <f t="shared" si="63"/>
        <v>0</v>
      </c>
      <c r="S51" s="117">
        <f t="shared" si="63"/>
        <v>0</v>
      </c>
      <c r="T51" s="117">
        <f t="shared" si="63"/>
        <v>0</v>
      </c>
      <c r="U51" s="117">
        <f t="shared" si="63"/>
        <v>0</v>
      </c>
      <c r="V51" s="117">
        <f t="shared" si="63"/>
        <v>0</v>
      </c>
      <c r="W51" s="117">
        <f t="shared" si="63"/>
        <v>0</v>
      </c>
      <c r="X51" s="117">
        <f t="shared" si="63"/>
        <v>0</v>
      </c>
      <c r="Y51" s="117">
        <f t="shared" si="63"/>
        <v>0</v>
      </c>
      <c r="Z51" s="117">
        <f t="shared" si="63"/>
        <v>0</v>
      </c>
      <c r="AA51" s="117">
        <f t="shared" si="63"/>
        <v>0</v>
      </c>
      <c r="AB51" s="117">
        <f t="shared" si="63"/>
        <v>0</v>
      </c>
      <c r="AC51" s="117">
        <f t="shared" si="63"/>
        <v>0</v>
      </c>
      <c r="AD51" s="117">
        <f t="shared" si="63"/>
        <v>0</v>
      </c>
      <c r="AE51" s="117">
        <f t="shared" si="63"/>
        <v>0</v>
      </c>
      <c r="AF51" s="117">
        <f t="shared" si="63"/>
        <v>0</v>
      </c>
      <c r="AG51" s="117">
        <f t="shared" si="63"/>
        <v>0</v>
      </c>
      <c r="AH51" s="117">
        <f t="shared" si="63"/>
        <v>0</v>
      </c>
      <c r="AI51" s="117">
        <f t="shared" si="63"/>
        <v>0</v>
      </c>
      <c r="AJ51" s="117">
        <f t="shared" si="63"/>
        <v>0</v>
      </c>
      <c r="AK51" s="117">
        <f t="shared" si="63"/>
        <v>0</v>
      </c>
      <c r="AL51" s="117">
        <f t="shared" si="63"/>
        <v>0</v>
      </c>
      <c r="AM51" s="117">
        <f t="shared" si="63"/>
        <v>0</v>
      </c>
      <c r="AN51" s="117">
        <f t="shared" si="63"/>
        <v>0</v>
      </c>
      <c r="AO51" s="117">
        <f t="shared" si="63"/>
        <v>0</v>
      </c>
      <c r="AP51" s="117">
        <f t="shared" si="63"/>
        <v>0</v>
      </c>
      <c r="AQ51" s="117">
        <f t="shared" si="63"/>
        <v>0</v>
      </c>
      <c r="AR51" s="117">
        <f t="shared" si="63"/>
        <v>0</v>
      </c>
      <c r="AS51" s="117">
        <f t="shared" si="63"/>
        <v>0</v>
      </c>
      <c r="AT51" s="117">
        <f t="shared" si="63"/>
        <v>0</v>
      </c>
      <c r="AU51" s="117">
        <f t="shared" si="63"/>
        <v>0</v>
      </c>
      <c r="AV51" s="117">
        <f t="shared" si="63"/>
        <v>0</v>
      </c>
      <c r="AW51" s="117">
        <f t="shared" si="63"/>
        <v>0</v>
      </c>
      <c r="AX51" s="117">
        <f t="shared" si="63"/>
        <v>0</v>
      </c>
      <c r="AY51" s="117">
        <f t="shared" si="63"/>
        <v>0</v>
      </c>
      <c r="AZ51" s="117">
        <f t="shared" si="63"/>
        <v>0</v>
      </c>
      <c r="BA51" s="117">
        <f t="shared" si="63"/>
        <v>0</v>
      </c>
      <c r="BB51" s="117">
        <f t="shared" si="63"/>
        <v>0</v>
      </c>
      <c r="BC51" s="117">
        <f>IFERROR(LOOKUP(1,0/BC52:BC53,BC52:BC53),0)</f>
        <v>0</v>
      </c>
      <c r="BD51" s="126">
        <f>+IF(AD51=0,0,(BD52*AD52+BD53*AD53)/AD51)</f>
        <v>0</v>
      </c>
      <c r="BE51" s="126">
        <f t="shared" ref="BE51:CB51" si="64">+IF(AE51=0,0,(BE52*AE52+BE53*AE53)/AE51)</f>
        <v>0</v>
      </c>
      <c r="BF51" s="126">
        <f t="shared" si="64"/>
        <v>0</v>
      </c>
      <c r="BG51" s="126">
        <f t="shared" si="64"/>
        <v>0</v>
      </c>
      <c r="BH51" s="126">
        <f t="shared" si="64"/>
        <v>0</v>
      </c>
      <c r="BI51" s="126">
        <f t="shared" si="64"/>
        <v>0</v>
      </c>
      <c r="BJ51" s="126">
        <f t="shared" si="64"/>
        <v>0</v>
      </c>
      <c r="BK51" s="126">
        <f t="shared" si="64"/>
        <v>0</v>
      </c>
      <c r="BL51" s="126">
        <f t="shared" si="64"/>
        <v>0</v>
      </c>
      <c r="BM51" s="126">
        <f t="shared" si="64"/>
        <v>0</v>
      </c>
      <c r="BN51" s="126">
        <f t="shared" si="64"/>
        <v>0</v>
      </c>
      <c r="BO51" s="126">
        <f t="shared" si="64"/>
        <v>0</v>
      </c>
      <c r="BP51" s="126">
        <f t="shared" si="64"/>
        <v>0</v>
      </c>
      <c r="BQ51" s="126">
        <f t="shared" si="64"/>
        <v>0</v>
      </c>
      <c r="BR51" s="126">
        <f t="shared" si="64"/>
        <v>0</v>
      </c>
      <c r="BS51" s="126">
        <f t="shared" si="64"/>
        <v>0</v>
      </c>
      <c r="BT51" s="126">
        <f t="shared" si="64"/>
        <v>0</v>
      </c>
      <c r="BU51" s="126">
        <f t="shared" si="64"/>
        <v>0</v>
      </c>
      <c r="BV51" s="126">
        <f t="shared" si="64"/>
        <v>0</v>
      </c>
      <c r="BW51" s="126">
        <f t="shared" si="64"/>
        <v>0</v>
      </c>
      <c r="BX51" s="126">
        <f t="shared" si="64"/>
        <v>0</v>
      </c>
      <c r="BY51" s="126">
        <f t="shared" si="64"/>
        <v>0</v>
      </c>
      <c r="BZ51" s="126">
        <f t="shared" si="64"/>
        <v>0</v>
      </c>
      <c r="CA51" s="126">
        <f t="shared" si="64"/>
        <v>0</v>
      </c>
      <c r="CB51" s="126">
        <f t="shared" si="64"/>
        <v>0</v>
      </c>
      <c r="CC51" s="117">
        <f>+CC52+CC53</f>
        <v>0</v>
      </c>
      <c r="CD51" s="117">
        <f t="shared" ref="CD51:CM51" si="65">+CD52+CD53</f>
        <v>0</v>
      </c>
      <c r="CE51" s="117">
        <f t="shared" si="65"/>
        <v>0</v>
      </c>
      <c r="CF51" s="117">
        <f t="shared" si="65"/>
        <v>0</v>
      </c>
      <c r="CG51" s="117">
        <f t="shared" si="65"/>
        <v>0</v>
      </c>
      <c r="CH51" s="117">
        <f t="shared" si="65"/>
        <v>0</v>
      </c>
      <c r="CI51" s="117">
        <f t="shared" si="65"/>
        <v>0</v>
      </c>
      <c r="CJ51" s="117">
        <f t="shared" si="65"/>
        <v>0</v>
      </c>
      <c r="CK51" s="117">
        <f t="shared" si="65"/>
        <v>0</v>
      </c>
      <c r="CL51" s="117">
        <f t="shared" si="65"/>
        <v>0</v>
      </c>
      <c r="CM51" s="117">
        <f t="shared" si="65"/>
        <v>0</v>
      </c>
      <c r="CN51" s="137">
        <f t="shared" si="50"/>
        <v>0</v>
      </c>
      <c r="CO51" s="139"/>
    </row>
    <row r="52" spans="1:93" customFormat="1" ht="18" hidden="1">
      <c r="A52" s="116" t="s">
        <v>265</v>
      </c>
      <c r="B52" s="116">
        <f>+工序盘点数据!C37</f>
        <v>0</v>
      </c>
      <c r="C52" s="116">
        <f>+工序盘点数据!E37</f>
        <v>0</v>
      </c>
      <c r="D52" s="116">
        <f>SUM(E52:AB52)</f>
        <v>0</v>
      </c>
      <c r="E52" s="116">
        <f>+成测数据!BK37</f>
        <v>0</v>
      </c>
      <c r="F52" s="116">
        <f>+成测数据!BL37</f>
        <v>0</v>
      </c>
      <c r="G52" s="116">
        <f>+成测数据!BM37</f>
        <v>0</v>
      </c>
      <c r="H52" s="116">
        <f>+成测数据!BN37</f>
        <v>0</v>
      </c>
      <c r="I52" s="116">
        <f>+成测数据!BO37</f>
        <v>0</v>
      </c>
      <c r="J52" s="116">
        <f>+成测数据!BP37</f>
        <v>0</v>
      </c>
      <c r="K52" s="116">
        <f>+成测数据!BQ37</f>
        <v>0</v>
      </c>
      <c r="L52" s="116">
        <f>+成测数据!BR37</f>
        <v>0</v>
      </c>
      <c r="M52" s="116">
        <f>+成测数据!BS37</f>
        <v>0</v>
      </c>
      <c r="N52" s="116">
        <f>+成测数据!BT37</f>
        <v>0</v>
      </c>
      <c r="O52" s="116">
        <f>+成测数据!BU37</f>
        <v>0</v>
      </c>
      <c r="P52" s="116">
        <f>+成测数据!BV37</f>
        <v>0</v>
      </c>
      <c r="Q52" s="116">
        <f>+成测数据!BW37</f>
        <v>0</v>
      </c>
      <c r="R52" s="116">
        <f>+成测数据!BX37</f>
        <v>0</v>
      </c>
      <c r="S52" s="116">
        <f>+成测数据!BY37</f>
        <v>0</v>
      </c>
      <c r="T52" s="116">
        <f>+成测数据!BZ37</f>
        <v>0</v>
      </c>
      <c r="U52" s="116">
        <f>+成测数据!CA37</f>
        <v>0</v>
      </c>
      <c r="V52" s="116">
        <f>+成测数据!CB37</f>
        <v>0</v>
      </c>
      <c r="W52" s="116">
        <f>+成测数据!CC37</f>
        <v>0</v>
      </c>
      <c r="X52" s="116">
        <f>+成测数据!CD37</f>
        <v>0</v>
      </c>
      <c r="Y52" s="116">
        <f>+成测数据!CE37</f>
        <v>0</v>
      </c>
      <c r="Z52" s="116">
        <f>+成测数据!CF37</f>
        <v>0</v>
      </c>
      <c r="AA52" s="116">
        <f>+成测数据!CG37</f>
        <v>0</v>
      </c>
      <c r="AB52" s="116">
        <f>+成测数据!CH37</f>
        <v>0</v>
      </c>
      <c r="AC52" s="116">
        <f>+成测数据!EH37</f>
        <v>0</v>
      </c>
      <c r="AD52" s="118">
        <f t="shared" si="5"/>
        <v>0</v>
      </c>
      <c r="AE52" s="120">
        <f>+成测数据!CJ37</f>
        <v>0</v>
      </c>
      <c r="AF52" s="120">
        <f>+成测数据!CK37</f>
        <v>0</v>
      </c>
      <c r="AG52" s="120">
        <f>+成测数据!CL37</f>
        <v>0</v>
      </c>
      <c r="AH52" s="120">
        <f>+成测数据!CM37</f>
        <v>0</v>
      </c>
      <c r="AI52" s="120">
        <f>+成测数据!CN37</f>
        <v>0</v>
      </c>
      <c r="AJ52" s="120">
        <f>+成测数据!CO37</f>
        <v>0</v>
      </c>
      <c r="AK52" s="120">
        <f>+成测数据!CP37</f>
        <v>0</v>
      </c>
      <c r="AL52" s="120">
        <f>+成测数据!CQ37</f>
        <v>0</v>
      </c>
      <c r="AM52" s="120">
        <f>+成测数据!CR37</f>
        <v>0</v>
      </c>
      <c r="AN52" s="120">
        <f>+成测数据!CS37</f>
        <v>0</v>
      </c>
      <c r="AO52" s="120">
        <f>+成测数据!CT37</f>
        <v>0</v>
      </c>
      <c r="AP52" s="120">
        <f>+成测数据!CU37</f>
        <v>0</v>
      </c>
      <c r="AQ52" s="120">
        <f>+成测数据!CV37</f>
        <v>0</v>
      </c>
      <c r="AR52" s="120">
        <f>+成测数据!CW37</f>
        <v>0</v>
      </c>
      <c r="AS52" s="120">
        <f>+成测数据!CX37</f>
        <v>0</v>
      </c>
      <c r="AT52" s="120">
        <f>+成测数据!CY37</f>
        <v>0</v>
      </c>
      <c r="AU52" s="120">
        <f>+成测数据!CZ37</f>
        <v>0</v>
      </c>
      <c r="AV52" s="120">
        <f>+成测数据!DA37</f>
        <v>0</v>
      </c>
      <c r="AW52" s="120">
        <f>+成测数据!DB37</f>
        <v>0</v>
      </c>
      <c r="AX52" s="120">
        <f>+成测数据!DC37</f>
        <v>0</v>
      </c>
      <c r="AY52" s="120">
        <f>+成测数据!DD37</f>
        <v>0</v>
      </c>
      <c r="AZ52" s="120">
        <f>+成测数据!DE37</f>
        <v>0</v>
      </c>
      <c r="BA52" s="120">
        <f>+成测数据!DF37</f>
        <v>0</v>
      </c>
      <c r="BB52" s="120">
        <f>+成测数据!DG37</f>
        <v>0</v>
      </c>
      <c r="BC52" s="116">
        <f>+工序盘点数据!R37</f>
        <v>0</v>
      </c>
      <c r="BD52" s="127" t="str">
        <f>+成测数据!DH37</f>
        <v>0</v>
      </c>
      <c r="BE52" s="127">
        <f>+成测数据!DI37</f>
        <v>0</v>
      </c>
      <c r="BF52" s="127">
        <f>+成测数据!DJ37</f>
        <v>0</v>
      </c>
      <c r="BG52" s="127">
        <f>+成测数据!DK37</f>
        <v>0</v>
      </c>
      <c r="BH52" s="127">
        <f>+成测数据!DL37</f>
        <v>0</v>
      </c>
      <c r="BI52" s="127">
        <f>+成测数据!DM37</f>
        <v>0</v>
      </c>
      <c r="BJ52" s="127">
        <f>+成测数据!DN37</f>
        <v>0</v>
      </c>
      <c r="BK52" s="127">
        <f>+成测数据!DO37</f>
        <v>0</v>
      </c>
      <c r="BL52" s="127">
        <f>+成测数据!DP37</f>
        <v>0</v>
      </c>
      <c r="BM52" s="127">
        <f>+成测数据!DQ37</f>
        <v>0</v>
      </c>
      <c r="BN52" s="127">
        <f>+成测数据!DR37</f>
        <v>0</v>
      </c>
      <c r="BO52" s="127">
        <f>+成测数据!DS37</f>
        <v>0</v>
      </c>
      <c r="BP52" s="127">
        <f>+成测数据!DT37</f>
        <v>0</v>
      </c>
      <c r="BQ52" s="127">
        <f>+成测数据!DU37</f>
        <v>0</v>
      </c>
      <c r="BR52" s="127">
        <f>+成测数据!DV37</f>
        <v>0</v>
      </c>
      <c r="BS52" s="127">
        <f>+成测数据!DW37</f>
        <v>0</v>
      </c>
      <c r="BT52" s="127">
        <f>+成测数据!DX37</f>
        <v>0</v>
      </c>
      <c r="BU52" s="127">
        <f>+成测数据!DY37</f>
        <v>0</v>
      </c>
      <c r="BV52" s="127">
        <f>+成测数据!DZ37</f>
        <v>0</v>
      </c>
      <c r="BW52" s="127">
        <f>+成测数据!EA37</f>
        <v>0</v>
      </c>
      <c r="BX52" s="127">
        <f>+成测数据!EB37</f>
        <v>0</v>
      </c>
      <c r="BY52" s="127">
        <f>+成测数据!EC37</f>
        <v>0</v>
      </c>
      <c r="BZ52" s="127">
        <f>+成测数据!ED37</f>
        <v>0</v>
      </c>
      <c r="CA52" s="127">
        <f>+成测数据!EE37</f>
        <v>0</v>
      </c>
      <c r="CB52" s="127">
        <f>+成测数据!EF37</f>
        <v>0</v>
      </c>
      <c r="CC52" s="131">
        <f>+成测数据!AX37</f>
        <v>0</v>
      </c>
      <c r="CD52" s="131">
        <f>+成测数据!AY37</f>
        <v>0</v>
      </c>
      <c r="CE52" s="131">
        <f>+成测数据!AZ37</f>
        <v>0</v>
      </c>
      <c r="CF52" s="131">
        <f>+成测数据!BA37</f>
        <v>0</v>
      </c>
      <c r="CG52" s="131">
        <f>+成测数据!BB37</f>
        <v>0</v>
      </c>
      <c r="CH52" s="131">
        <f>+成测数据!BC37</f>
        <v>0</v>
      </c>
      <c r="CI52" s="131">
        <f>+成测数据!BD37</f>
        <v>0</v>
      </c>
      <c r="CJ52" s="131">
        <f>+成测数据!BE37</f>
        <v>0</v>
      </c>
      <c r="CK52" s="131">
        <f>+成测数据!BF37</f>
        <v>0</v>
      </c>
      <c r="CL52" s="131">
        <f>+成测数据!BG37</f>
        <v>0</v>
      </c>
      <c r="CM52" s="131">
        <f>+工序盘点数据!BH37</f>
        <v>0</v>
      </c>
      <c r="CN52" s="137">
        <f t="shared" si="50"/>
        <v>0</v>
      </c>
      <c r="CO52" s="139"/>
    </row>
    <row r="53" spans="1:93" customFormat="1" ht="18" hidden="1">
      <c r="A53" s="116" t="s">
        <v>266</v>
      </c>
      <c r="B53" s="116">
        <f>+工序盘点数据!C38</f>
        <v>0</v>
      </c>
      <c r="C53" s="116">
        <f>+工序盘点数据!E38</f>
        <v>0</v>
      </c>
      <c r="D53" s="116">
        <f t="shared" ref="D53" si="66">SUM(E53:AB53)</f>
        <v>0</v>
      </c>
      <c r="E53" s="116">
        <f>+成测数据!BK38</f>
        <v>0</v>
      </c>
      <c r="F53" s="116">
        <f>+成测数据!BL38</f>
        <v>0</v>
      </c>
      <c r="G53" s="116">
        <f>+成测数据!BM38</f>
        <v>0</v>
      </c>
      <c r="H53" s="116">
        <f>+成测数据!BN38</f>
        <v>0</v>
      </c>
      <c r="I53" s="116">
        <f>+成测数据!BO38</f>
        <v>0</v>
      </c>
      <c r="J53" s="116">
        <f>+成测数据!BP38</f>
        <v>0</v>
      </c>
      <c r="K53" s="116">
        <f>+成测数据!BQ38</f>
        <v>0</v>
      </c>
      <c r="L53" s="116">
        <f>+成测数据!BR38</f>
        <v>0</v>
      </c>
      <c r="M53" s="116">
        <f>+成测数据!BS38</f>
        <v>0</v>
      </c>
      <c r="N53" s="116">
        <f>+成测数据!BT38</f>
        <v>0</v>
      </c>
      <c r="O53" s="116">
        <f>+成测数据!BU38</f>
        <v>0</v>
      </c>
      <c r="P53" s="116">
        <f>+成测数据!BV38</f>
        <v>0</v>
      </c>
      <c r="Q53" s="116">
        <f>+成测数据!BW38</f>
        <v>0</v>
      </c>
      <c r="R53" s="116">
        <f>+成测数据!BX38</f>
        <v>0</v>
      </c>
      <c r="S53" s="116">
        <f>+成测数据!BY38</f>
        <v>0</v>
      </c>
      <c r="T53" s="116">
        <f>+成测数据!BZ38</f>
        <v>0</v>
      </c>
      <c r="U53" s="116">
        <f>+成测数据!CA38</f>
        <v>0</v>
      </c>
      <c r="V53" s="116">
        <f>+成测数据!CB38</f>
        <v>0</v>
      </c>
      <c r="W53" s="116">
        <f>+成测数据!CC38</f>
        <v>0</v>
      </c>
      <c r="X53" s="116">
        <f>+成测数据!CD38</f>
        <v>0</v>
      </c>
      <c r="Y53" s="116">
        <f>+成测数据!CE38</f>
        <v>0</v>
      </c>
      <c r="Z53" s="116">
        <f>+成测数据!CF38</f>
        <v>0</v>
      </c>
      <c r="AA53" s="116">
        <f>+成测数据!CG38</f>
        <v>0</v>
      </c>
      <c r="AB53" s="116">
        <f>+成测数据!CH38</f>
        <v>0</v>
      </c>
      <c r="AC53" s="116">
        <f>+成测数据!EH38</f>
        <v>0</v>
      </c>
      <c r="AD53" s="118">
        <f t="shared" ref="AD53" si="67">SUM(AE53:BB53)</f>
        <v>0</v>
      </c>
      <c r="AE53" s="120">
        <f>+成测数据!CJ38</f>
        <v>0</v>
      </c>
      <c r="AF53" s="120">
        <f>+成测数据!CK38</f>
        <v>0</v>
      </c>
      <c r="AG53" s="120">
        <f>+成测数据!CL38</f>
        <v>0</v>
      </c>
      <c r="AH53" s="120">
        <f>+成测数据!CM38</f>
        <v>0</v>
      </c>
      <c r="AI53" s="120">
        <f>+成测数据!CN38</f>
        <v>0</v>
      </c>
      <c r="AJ53" s="120">
        <f>+成测数据!CO38</f>
        <v>0</v>
      </c>
      <c r="AK53" s="120">
        <f>+成测数据!CP38</f>
        <v>0</v>
      </c>
      <c r="AL53" s="120">
        <f>+成测数据!CQ38</f>
        <v>0</v>
      </c>
      <c r="AM53" s="120">
        <f>+成测数据!CR38</f>
        <v>0</v>
      </c>
      <c r="AN53" s="120">
        <f>+成测数据!CS38</f>
        <v>0</v>
      </c>
      <c r="AO53" s="120">
        <f>+成测数据!CT38</f>
        <v>0</v>
      </c>
      <c r="AP53" s="120">
        <f>+成测数据!CU38</f>
        <v>0</v>
      </c>
      <c r="AQ53" s="120">
        <f>+成测数据!CV38</f>
        <v>0</v>
      </c>
      <c r="AR53" s="120">
        <f>+成测数据!CW38</f>
        <v>0</v>
      </c>
      <c r="AS53" s="120">
        <f>+成测数据!CX38</f>
        <v>0</v>
      </c>
      <c r="AT53" s="120">
        <f>+成测数据!CY38</f>
        <v>0</v>
      </c>
      <c r="AU53" s="120">
        <f>+成测数据!CZ38</f>
        <v>0</v>
      </c>
      <c r="AV53" s="120">
        <f>+成测数据!DA38</f>
        <v>0</v>
      </c>
      <c r="AW53" s="120">
        <f>+成测数据!DB38</f>
        <v>0</v>
      </c>
      <c r="AX53" s="120">
        <f>+成测数据!DC38</f>
        <v>0</v>
      </c>
      <c r="AY53" s="120">
        <f>+成测数据!DD38</f>
        <v>0</v>
      </c>
      <c r="AZ53" s="120">
        <f>+成测数据!DE38</f>
        <v>0</v>
      </c>
      <c r="BA53" s="120">
        <f>+成测数据!DF38</f>
        <v>0</v>
      </c>
      <c r="BB53" s="120">
        <f>+成测数据!DG38</f>
        <v>0</v>
      </c>
      <c r="BC53" s="116">
        <f>+工序盘点数据!R38</f>
        <v>0</v>
      </c>
      <c r="BD53" s="127" t="str">
        <f>+成测数据!DH38</f>
        <v>0</v>
      </c>
      <c r="BE53" s="127">
        <f>+成测数据!DI38</f>
        <v>0</v>
      </c>
      <c r="BF53" s="127">
        <f>+成测数据!DJ38</f>
        <v>0</v>
      </c>
      <c r="BG53" s="127">
        <f>+成测数据!DK38</f>
        <v>0</v>
      </c>
      <c r="BH53" s="127">
        <f>+成测数据!DL38</f>
        <v>0</v>
      </c>
      <c r="BI53" s="127">
        <f>+成测数据!DM38</f>
        <v>0</v>
      </c>
      <c r="BJ53" s="127">
        <f>+成测数据!DN38</f>
        <v>0</v>
      </c>
      <c r="BK53" s="127">
        <f>+成测数据!DO38</f>
        <v>0</v>
      </c>
      <c r="BL53" s="127">
        <f>+成测数据!DP38</f>
        <v>0</v>
      </c>
      <c r="BM53" s="127">
        <f>+成测数据!DQ38</f>
        <v>0</v>
      </c>
      <c r="BN53" s="127">
        <f>+成测数据!DR38</f>
        <v>0</v>
      </c>
      <c r="BO53" s="127">
        <f>+成测数据!DS38</f>
        <v>0</v>
      </c>
      <c r="BP53" s="127">
        <f>+成测数据!DT38</f>
        <v>0</v>
      </c>
      <c r="BQ53" s="127">
        <f>+成测数据!DU38</f>
        <v>0</v>
      </c>
      <c r="BR53" s="127">
        <f>+成测数据!DV38</f>
        <v>0</v>
      </c>
      <c r="BS53" s="127">
        <f>+成测数据!DW38</f>
        <v>0</v>
      </c>
      <c r="BT53" s="127">
        <f>+成测数据!DX38</f>
        <v>0</v>
      </c>
      <c r="BU53" s="127">
        <f>+成测数据!DY38</f>
        <v>0</v>
      </c>
      <c r="BV53" s="127">
        <f>+成测数据!DZ38</f>
        <v>0</v>
      </c>
      <c r="BW53" s="127">
        <f>+成测数据!EA38</f>
        <v>0</v>
      </c>
      <c r="BX53" s="127">
        <f>+成测数据!EB38</f>
        <v>0</v>
      </c>
      <c r="BY53" s="127">
        <f>+成测数据!EC38</f>
        <v>0</v>
      </c>
      <c r="BZ53" s="127">
        <f>+成测数据!ED38</f>
        <v>0</v>
      </c>
      <c r="CA53" s="127">
        <f>+成测数据!EE38</f>
        <v>0</v>
      </c>
      <c r="CB53" s="127">
        <f>+成测数据!EF38</f>
        <v>0</v>
      </c>
      <c r="CC53" s="131">
        <f>+成测数据!AX38</f>
        <v>0</v>
      </c>
      <c r="CD53" s="131">
        <f>+成测数据!AY38</f>
        <v>0</v>
      </c>
      <c r="CE53" s="131">
        <f>+成测数据!AZ38</f>
        <v>0</v>
      </c>
      <c r="CF53" s="131">
        <f>+成测数据!BA38</f>
        <v>0</v>
      </c>
      <c r="CG53" s="131">
        <f>+成测数据!BB38</f>
        <v>0</v>
      </c>
      <c r="CH53" s="131">
        <f>+成测数据!BC38</f>
        <v>0</v>
      </c>
      <c r="CI53" s="131">
        <f>+成测数据!BD38</f>
        <v>0</v>
      </c>
      <c r="CJ53" s="131">
        <f>+成测数据!BE38</f>
        <v>0</v>
      </c>
      <c r="CK53" s="131">
        <f>+成测数据!BF38</f>
        <v>0</v>
      </c>
      <c r="CL53" s="131">
        <f>+成测数据!BG38</f>
        <v>0</v>
      </c>
      <c r="CM53" s="131">
        <f>+工序盘点数据!BH38</f>
        <v>0</v>
      </c>
      <c r="CN53" s="137">
        <f t="shared" si="50"/>
        <v>0</v>
      </c>
      <c r="CO53" s="139"/>
    </row>
    <row r="54" spans="1:93" customFormat="1" ht="18.45">
      <c r="A54" s="116" t="s">
        <v>281</v>
      </c>
      <c r="B54" s="117">
        <f>+B55+B56</f>
        <v>0</v>
      </c>
      <c r="C54" s="117">
        <f>+C55+C56</f>
        <v>0</v>
      </c>
      <c r="D54" s="117">
        <f>+D55+D56</f>
        <v>0</v>
      </c>
      <c r="E54" s="117">
        <f>+E55+E56</f>
        <v>0</v>
      </c>
      <c r="F54" s="117">
        <f>+F55+F56</f>
        <v>0</v>
      </c>
      <c r="G54" s="117">
        <f t="shared" ref="G54:AC54" si="68">+G55+G56</f>
        <v>0</v>
      </c>
      <c r="H54" s="117">
        <f t="shared" si="68"/>
        <v>0</v>
      </c>
      <c r="I54" s="117">
        <f t="shared" si="68"/>
        <v>0</v>
      </c>
      <c r="J54" s="117">
        <f t="shared" si="68"/>
        <v>0</v>
      </c>
      <c r="K54" s="117">
        <f t="shared" si="68"/>
        <v>0</v>
      </c>
      <c r="L54" s="117">
        <f t="shared" si="68"/>
        <v>0</v>
      </c>
      <c r="M54" s="117">
        <f t="shared" si="68"/>
        <v>0</v>
      </c>
      <c r="N54" s="117">
        <f t="shared" si="68"/>
        <v>0</v>
      </c>
      <c r="O54" s="117">
        <f t="shared" si="68"/>
        <v>0</v>
      </c>
      <c r="P54" s="117">
        <f t="shared" si="68"/>
        <v>0</v>
      </c>
      <c r="Q54" s="117">
        <f t="shared" si="68"/>
        <v>0</v>
      </c>
      <c r="R54" s="117">
        <f t="shared" si="68"/>
        <v>0</v>
      </c>
      <c r="S54" s="117">
        <f t="shared" si="68"/>
        <v>0</v>
      </c>
      <c r="T54" s="117">
        <f t="shared" si="68"/>
        <v>0</v>
      </c>
      <c r="U54" s="117">
        <f t="shared" si="68"/>
        <v>0</v>
      </c>
      <c r="V54" s="117">
        <f t="shared" si="68"/>
        <v>0</v>
      </c>
      <c r="W54" s="117">
        <f t="shared" si="68"/>
        <v>0</v>
      </c>
      <c r="X54" s="117">
        <f t="shared" si="68"/>
        <v>0</v>
      </c>
      <c r="Y54" s="117">
        <f t="shared" si="68"/>
        <v>0</v>
      </c>
      <c r="Z54" s="117">
        <f t="shared" si="68"/>
        <v>0</v>
      </c>
      <c r="AA54" s="117">
        <f t="shared" si="68"/>
        <v>0</v>
      </c>
      <c r="AB54" s="117">
        <f t="shared" si="68"/>
        <v>0</v>
      </c>
      <c r="AC54" s="117">
        <f t="shared" si="68"/>
        <v>0</v>
      </c>
      <c r="AD54" s="118">
        <f t="shared" si="5"/>
        <v>0</v>
      </c>
      <c r="AE54" s="119">
        <f>+AE55+AE56</f>
        <v>0</v>
      </c>
      <c r="AF54" s="119">
        <f t="shared" ref="AF54:BB54" si="69">+AF55+AF56</f>
        <v>0</v>
      </c>
      <c r="AG54" s="119">
        <f t="shared" si="69"/>
        <v>0</v>
      </c>
      <c r="AH54" s="119">
        <f t="shared" si="69"/>
        <v>0</v>
      </c>
      <c r="AI54" s="119">
        <f t="shared" si="69"/>
        <v>0</v>
      </c>
      <c r="AJ54" s="119">
        <f t="shared" si="69"/>
        <v>0</v>
      </c>
      <c r="AK54" s="119">
        <f t="shared" si="69"/>
        <v>0</v>
      </c>
      <c r="AL54" s="119">
        <f t="shared" si="69"/>
        <v>0</v>
      </c>
      <c r="AM54" s="119">
        <f t="shared" si="69"/>
        <v>0</v>
      </c>
      <c r="AN54" s="119">
        <f t="shared" si="69"/>
        <v>0</v>
      </c>
      <c r="AO54" s="119">
        <f t="shared" si="69"/>
        <v>0</v>
      </c>
      <c r="AP54" s="119">
        <f t="shared" si="69"/>
        <v>0</v>
      </c>
      <c r="AQ54" s="119">
        <f t="shared" si="69"/>
        <v>0</v>
      </c>
      <c r="AR54" s="119">
        <f t="shared" si="69"/>
        <v>0</v>
      </c>
      <c r="AS54" s="119">
        <f t="shared" si="69"/>
        <v>0</v>
      </c>
      <c r="AT54" s="119">
        <f t="shared" si="69"/>
        <v>0</v>
      </c>
      <c r="AU54" s="119">
        <f t="shared" si="69"/>
        <v>0</v>
      </c>
      <c r="AV54" s="119">
        <f t="shared" si="69"/>
        <v>0</v>
      </c>
      <c r="AW54" s="119">
        <f t="shared" si="69"/>
        <v>0</v>
      </c>
      <c r="AX54" s="119">
        <f t="shared" si="69"/>
        <v>0</v>
      </c>
      <c r="AY54" s="119">
        <f t="shared" si="69"/>
        <v>0</v>
      </c>
      <c r="AZ54" s="119">
        <f t="shared" si="69"/>
        <v>0</v>
      </c>
      <c r="BA54" s="119">
        <f t="shared" si="69"/>
        <v>0</v>
      </c>
      <c r="BB54" s="119">
        <f t="shared" si="69"/>
        <v>0</v>
      </c>
      <c r="BC54" s="117">
        <f>IFERROR(LOOKUP(1,0/BC55:BC56,BC55:BC56),0)</f>
        <v>0</v>
      </c>
      <c r="BD54" s="126">
        <f>+IF(AD54=0,0,(BD55*AD55+BD56*AD56)/AD54)</f>
        <v>0</v>
      </c>
      <c r="BE54" s="126">
        <f>+IF(AE54=0,0,(BE55*AE55+BE56*AE56)/AE54)</f>
        <v>0</v>
      </c>
      <c r="BF54" s="126">
        <f t="shared" ref="BF54:CB54" si="70">+IF(AF54=0,0,(BF55*AF55+BF56*AF56)/AF54)</f>
        <v>0</v>
      </c>
      <c r="BG54" s="126">
        <f t="shared" si="70"/>
        <v>0</v>
      </c>
      <c r="BH54" s="126">
        <f t="shared" si="70"/>
        <v>0</v>
      </c>
      <c r="BI54" s="126">
        <f t="shared" si="70"/>
        <v>0</v>
      </c>
      <c r="BJ54" s="126">
        <f t="shared" si="70"/>
        <v>0</v>
      </c>
      <c r="BK54" s="126">
        <f t="shared" si="70"/>
        <v>0</v>
      </c>
      <c r="BL54" s="126">
        <f t="shared" si="70"/>
        <v>0</v>
      </c>
      <c r="BM54" s="126">
        <f t="shared" si="70"/>
        <v>0</v>
      </c>
      <c r="BN54" s="126">
        <f t="shared" si="70"/>
        <v>0</v>
      </c>
      <c r="BO54" s="126">
        <f t="shared" si="70"/>
        <v>0</v>
      </c>
      <c r="BP54" s="126">
        <f t="shared" si="70"/>
        <v>0</v>
      </c>
      <c r="BQ54" s="126">
        <f t="shared" si="70"/>
        <v>0</v>
      </c>
      <c r="BR54" s="126">
        <f t="shared" si="70"/>
        <v>0</v>
      </c>
      <c r="BS54" s="126">
        <f t="shared" si="70"/>
        <v>0</v>
      </c>
      <c r="BT54" s="126">
        <f t="shared" si="70"/>
        <v>0</v>
      </c>
      <c r="BU54" s="126">
        <f t="shared" si="70"/>
        <v>0</v>
      </c>
      <c r="BV54" s="126">
        <f t="shared" si="70"/>
        <v>0</v>
      </c>
      <c r="BW54" s="126">
        <f t="shared" si="70"/>
        <v>0</v>
      </c>
      <c r="BX54" s="126">
        <f t="shared" si="70"/>
        <v>0</v>
      </c>
      <c r="BY54" s="126">
        <f t="shared" si="70"/>
        <v>0</v>
      </c>
      <c r="BZ54" s="126">
        <f t="shared" si="70"/>
        <v>0</v>
      </c>
      <c r="CA54" s="126">
        <f t="shared" si="70"/>
        <v>0</v>
      </c>
      <c r="CB54" s="126">
        <f t="shared" si="70"/>
        <v>0</v>
      </c>
      <c r="CC54" s="117">
        <f>+CC55+CC56</f>
        <v>0</v>
      </c>
      <c r="CD54" s="117">
        <f t="shared" ref="CD54:CK54" si="71">+CD55+CD56</f>
        <v>0</v>
      </c>
      <c r="CE54" s="117">
        <f t="shared" si="71"/>
        <v>0</v>
      </c>
      <c r="CF54" s="117">
        <f t="shared" si="71"/>
        <v>0</v>
      </c>
      <c r="CG54" s="117">
        <f t="shared" si="71"/>
        <v>0</v>
      </c>
      <c r="CH54" s="117">
        <f t="shared" si="71"/>
        <v>0</v>
      </c>
      <c r="CI54" s="117">
        <f t="shared" si="71"/>
        <v>0</v>
      </c>
      <c r="CJ54" s="117">
        <f t="shared" si="71"/>
        <v>0</v>
      </c>
      <c r="CK54" s="117">
        <f t="shared" si="71"/>
        <v>0</v>
      </c>
      <c r="CL54" s="117">
        <f>+IF(CC54=0,0,(CL55*CC55+CL56*CC56)/CC54)</f>
        <v>0</v>
      </c>
      <c r="CM54" s="117">
        <f>SUM(CM55:CM56)</f>
        <v>0</v>
      </c>
      <c r="CN54" s="137">
        <f t="shared" si="50"/>
        <v>0</v>
      </c>
      <c r="CO54" s="139"/>
    </row>
    <row r="55" spans="1:93" customFormat="1" ht="18" hidden="1">
      <c r="A55" s="116" t="s">
        <v>265</v>
      </c>
      <c r="B55" s="116">
        <f>+工序盘点数据!C39</f>
        <v>0</v>
      </c>
      <c r="C55" s="116">
        <f>+工序盘点数据!E39</f>
        <v>0</v>
      </c>
      <c r="D55" s="116">
        <f>SUM(E55:AB55)</f>
        <v>0</v>
      </c>
      <c r="E55" s="116">
        <f>+成测数据!BK39</f>
        <v>0</v>
      </c>
      <c r="F55" s="116">
        <f>+成测数据!BL39</f>
        <v>0</v>
      </c>
      <c r="G55" s="116">
        <f>+成测数据!BM39</f>
        <v>0</v>
      </c>
      <c r="H55" s="116">
        <f>+成测数据!BN39</f>
        <v>0</v>
      </c>
      <c r="I55" s="116">
        <f>+成测数据!BO39</f>
        <v>0</v>
      </c>
      <c r="J55" s="116">
        <f>+成测数据!BP39</f>
        <v>0</v>
      </c>
      <c r="K55" s="116">
        <f>+成测数据!BQ39</f>
        <v>0</v>
      </c>
      <c r="L55" s="116">
        <f>+成测数据!BR39</f>
        <v>0</v>
      </c>
      <c r="M55" s="116">
        <f>+成测数据!BS39</f>
        <v>0</v>
      </c>
      <c r="N55" s="116">
        <f>+成测数据!BT39</f>
        <v>0</v>
      </c>
      <c r="O55" s="116">
        <f>+成测数据!BU39</f>
        <v>0</v>
      </c>
      <c r="P55" s="116">
        <f>+成测数据!BV39</f>
        <v>0</v>
      </c>
      <c r="Q55" s="116">
        <f>+成测数据!BW39</f>
        <v>0</v>
      </c>
      <c r="R55" s="116">
        <f>+成测数据!BX39</f>
        <v>0</v>
      </c>
      <c r="S55" s="116">
        <f>+成测数据!BY39</f>
        <v>0</v>
      </c>
      <c r="T55" s="116">
        <f>+成测数据!BZ39</f>
        <v>0</v>
      </c>
      <c r="U55" s="116">
        <f>+成测数据!CA39</f>
        <v>0</v>
      </c>
      <c r="V55" s="116">
        <f>+成测数据!CB39</f>
        <v>0</v>
      </c>
      <c r="W55" s="116">
        <f>+成测数据!CC39</f>
        <v>0</v>
      </c>
      <c r="X55" s="116">
        <f>+成测数据!CD39</f>
        <v>0</v>
      </c>
      <c r="Y55" s="116">
        <f>+成测数据!CE39</f>
        <v>0</v>
      </c>
      <c r="Z55" s="116">
        <f>+成测数据!CF39</f>
        <v>0</v>
      </c>
      <c r="AA55" s="116">
        <f>+成测数据!CG39</f>
        <v>0</v>
      </c>
      <c r="AB55" s="116">
        <f>+成测数据!CH39</f>
        <v>0</v>
      </c>
      <c r="AC55" s="116">
        <f>+成测数据!EH39</f>
        <v>0</v>
      </c>
      <c r="AD55" s="118">
        <f t="shared" si="5"/>
        <v>0</v>
      </c>
      <c r="AE55" s="120">
        <f>+成测数据!CJ39</f>
        <v>0</v>
      </c>
      <c r="AF55" s="120">
        <f>+成测数据!CK39</f>
        <v>0</v>
      </c>
      <c r="AG55" s="120">
        <f>+成测数据!CL39</f>
        <v>0</v>
      </c>
      <c r="AH55" s="120">
        <f>+成测数据!CM39</f>
        <v>0</v>
      </c>
      <c r="AI55" s="120">
        <f>+成测数据!CN39</f>
        <v>0</v>
      </c>
      <c r="AJ55" s="120">
        <f>+成测数据!CO39</f>
        <v>0</v>
      </c>
      <c r="AK55" s="120">
        <f>+成测数据!CP39</f>
        <v>0</v>
      </c>
      <c r="AL55" s="120">
        <f>+成测数据!CQ39</f>
        <v>0</v>
      </c>
      <c r="AM55" s="120">
        <f>+成测数据!CR39</f>
        <v>0</v>
      </c>
      <c r="AN55" s="120">
        <f>+成测数据!CS39</f>
        <v>0</v>
      </c>
      <c r="AO55" s="120">
        <f>+成测数据!CT39</f>
        <v>0</v>
      </c>
      <c r="AP55" s="120">
        <f>+成测数据!CU39</f>
        <v>0</v>
      </c>
      <c r="AQ55" s="120">
        <f>+成测数据!CV39</f>
        <v>0</v>
      </c>
      <c r="AR55" s="120">
        <f>+成测数据!CW39</f>
        <v>0</v>
      </c>
      <c r="AS55" s="120">
        <f>+成测数据!CX39</f>
        <v>0</v>
      </c>
      <c r="AT55" s="120">
        <f>+成测数据!CY39</f>
        <v>0</v>
      </c>
      <c r="AU55" s="120">
        <f>+成测数据!CZ39</f>
        <v>0</v>
      </c>
      <c r="AV55" s="120">
        <f>+成测数据!DA39</f>
        <v>0</v>
      </c>
      <c r="AW55" s="120">
        <f>+成测数据!DB39</f>
        <v>0</v>
      </c>
      <c r="AX55" s="120">
        <f>+成测数据!DC39</f>
        <v>0</v>
      </c>
      <c r="AY55" s="120">
        <f>+成测数据!DD39</f>
        <v>0</v>
      </c>
      <c r="AZ55" s="120">
        <f>+成测数据!DE39</f>
        <v>0</v>
      </c>
      <c r="BA55" s="120">
        <f>+成测数据!DF39</f>
        <v>0</v>
      </c>
      <c r="BB55" s="120">
        <f>+成测数据!DG39</f>
        <v>0</v>
      </c>
      <c r="BC55" s="116">
        <f>+工序盘点数据!R39</f>
        <v>0</v>
      </c>
      <c r="BD55" s="127" t="str">
        <f>+成测数据!DH39</f>
        <v>0</v>
      </c>
      <c r="BE55" s="127">
        <f>+成测数据!DI39</f>
        <v>0</v>
      </c>
      <c r="BF55" s="127">
        <f>+成测数据!DJ39</f>
        <v>0</v>
      </c>
      <c r="BG55" s="127">
        <f>+成测数据!DK39</f>
        <v>0</v>
      </c>
      <c r="BH55" s="127">
        <f>+成测数据!DL39</f>
        <v>0</v>
      </c>
      <c r="BI55" s="127">
        <f>+成测数据!DM39</f>
        <v>0</v>
      </c>
      <c r="BJ55" s="127">
        <f>+成测数据!DN39</f>
        <v>0</v>
      </c>
      <c r="BK55" s="127">
        <f>+成测数据!DO39</f>
        <v>0</v>
      </c>
      <c r="BL55" s="127">
        <f>+成测数据!DP39</f>
        <v>0</v>
      </c>
      <c r="BM55" s="127">
        <f>+成测数据!DQ39</f>
        <v>0</v>
      </c>
      <c r="BN55" s="127">
        <f>+成测数据!DR39</f>
        <v>0</v>
      </c>
      <c r="BO55" s="127">
        <f>+成测数据!DS39</f>
        <v>0</v>
      </c>
      <c r="BP55" s="127">
        <f>+成测数据!DT39</f>
        <v>0</v>
      </c>
      <c r="BQ55" s="127">
        <f>+成测数据!DU39</f>
        <v>0</v>
      </c>
      <c r="BR55" s="127">
        <f>+成测数据!DV39</f>
        <v>0</v>
      </c>
      <c r="BS55" s="127">
        <f>+成测数据!DW39</f>
        <v>0</v>
      </c>
      <c r="BT55" s="127">
        <f>+成测数据!DX39</f>
        <v>0</v>
      </c>
      <c r="BU55" s="127">
        <f>+成测数据!DY39</f>
        <v>0</v>
      </c>
      <c r="BV55" s="127">
        <f>+成测数据!DZ39</f>
        <v>0</v>
      </c>
      <c r="BW55" s="127">
        <f>+成测数据!EA39</f>
        <v>0</v>
      </c>
      <c r="BX55" s="127">
        <f>+成测数据!EB39</f>
        <v>0</v>
      </c>
      <c r="BY55" s="127">
        <f>+成测数据!EC39</f>
        <v>0</v>
      </c>
      <c r="BZ55" s="127">
        <f>+成测数据!ED39</f>
        <v>0</v>
      </c>
      <c r="CA55" s="127">
        <f>+成测数据!EE39</f>
        <v>0</v>
      </c>
      <c r="CB55" s="127">
        <f>+成测数据!EF39</f>
        <v>0</v>
      </c>
      <c r="CC55" s="131">
        <f>+成测数据!AX39</f>
        <v>0</v>
      </c>
      <c r="CD55" s="131">
        <f>+成测数据!AY39</f>
        <v>0</v>
      </c>
      <c r="CE55" s="131">
        <f>+成测数据!AZ39</f>
        <v>0</v>
      </c>
      <c r="CF55" s="131">
        <f>+成测数据!BA39</f>
        <v>0</v>
      </c>
      <c r="CG55" s="131">
        <f>+成测数据!BB39</f>
        <v>0</v>
      </c>
      <c r="CH55" s="131">
        <f>+成测数据!BC39</f>
        <v>0</v>
      </c>
      <c r="CI55" s="131">
        <f>+成测数据!BD39</f>
        <v>0</v>
      </c>
      <c r="CJ55" s="131">
        <f>+成测数据!BE39</f>
        <v>0</v>
      </c>
      <c r="CK55" s="131">
        <f>+成测数据!BF39</f>
        <v>0</v>
      </c>
      <c r="CL55" s="131">
        <f>+成测数据!BG39</f>
        <v>0</v>
      </c>
      <c r="CM55" s="131">
        <f>+工序盘点数据!BH39</f>
        <v>0</v>
      </c>
      <c r="CN55" s="137">
        <f t="shared" si="50"/>
        <v>0</v>
      </c>
      <c r="CO55" s="139"/>
    </row>
    <row r="56" spans="1:93" customFormat="1" ht="18" hidden="1">
      <c r="A56" s="116" t="s">
        <v>266</v>
      </c>
      <c r="B56" s="116">
        <f>+工序盘点数据!C40</f>
        <v>0</v>
      </c>
      <c r="C56" s="116">
        <f>+工序盘点数据!E40</f>
        <v>0</v>
      </c>
      <c r="D56" s="116">
        <f>SUM(E56:AB56)</f>
        <v>0</v>
      </c>
      <c r="E56" s="116">
        <f>+成测数据!BK40</f>
        <v>0</v>
      </c>
      <c r="F56" s="116">
        <f>+成测数据!BL40</f>
        <v>0</v>
      </c>
      <c r="G56" s="116">
        <f>+成测数据!BM40</f>
        <v>0</v>
      </c>
      <c r="H56" s="116">
        <f>+成测数据!BN40</f>
        <v>0</v>
      </c>
      <c r="I56" s="116">
        <f>+成测数据!BO40</f>
        <v>0</v>
      </c>
      <c r="J56" s="116">
        <f>+成测数据!BP40</f>
        <v>0</v>
      </c>
      <c r="K56" s="116">
        <f>+成测数据!BQ40</f>
        <v>0</v>
      </c>
      <c r="L56" s="116">
        <f>+成测数据!BR40</f>
        <v>0</v>
      </c>
      <c r="M56" s="116">
        <f>+成测数据!BS40</f>
        <v>0</v>
      </c>
      <c r="N56" s="116">
        <f>+成测数据!BT40</f>
        <v>0</v>
      </c>
      <c r="O56" s="116">
        <f>+成测数据!BU40</f>
        <v>0</v>
      </c>
      <c r="P56" s="116">
        <f>+成测数据!BV40</f>
        <v>0</v>
      </c>
      <c r="Q56" s="116">
        <f>+成测数据!BW40</f>
        <v>0</v>
      </c>
      <c r="R56" s="116">
        <f>+成测数据!BX40</f>
        <v>0</v>
      </c>
      <c r="S56" s="116">
        <f>+成测数据!BY40</f>
        <v>0</v>
      </c>
      <c r="T56" s="116">
        <f>+成测数据!BZ40</f>
        <v>0</v>
      </c>
      <c r="U56" s="116">
        <f>+成测数据!CA40</f>
        <v>0</v>
      </c>
      <c r="V56" s="116">
        <f>+成测数据!CB40</f>
        <v>0</v>
      </c>
      <c r="W56" s="116">
        <f>+成测数据!CC40</f>
        <v>0</v>
      </c>
      <c r="X56" s="116">
        <f>+成测数据!CD40</f>
        <v>0</v>
      </c>
      <c r="Y56" s="116">
        <f>+成测数据!CE40</f>
        <v>0</v>
      </c>
      <c r="Z56" s="116">
        <f>+成测数据!CF40</f>
        <v>0</v>
      </c>
      <c r="AA56" s="116">
        <f>+成测数据!CG40</f>
        <v>0</v>
      </c>
      <c r="AB56" s="116">
        <f>+成测数据!CH40</f>
        <v>0</v>
      </c>
      <c r="AC56" s="116">
        <f>+成测数据!EH40</f>
        <v>0</v>
      </c>
      <c r="AD56" s="118">
        <f t="shared" si="5"/>
        <v>0</v>
      </c>
      <c r="AE56" s="120">
        <f>+成测数据!CJ40</f>
        <v>0</v>
      </c>
      <c r="AF56" s="120">
        <f>+成测数据!CK40</f>
        <v>0</v>
      </c>
      <c r="AG56" s="120">
        <f>+成测数据!CL40</f>
        <v>0</v>
      </c>
      <c r="AH56" s="120">
        <f>+成测数据!CM40</f>
        <v>0</v>
      </c>
      <c r="AI56" s="120">
        <f>+成测数据!CN40</f>
        <v>0</v>
      </c>
      <c r="AJ56" s="120">
        <f>+成测数据!CO40</f>
        <v>0</v>
      </c>
      <c r="AK56" s="120">
        <f>+成测数据!CP40</f>
        <v>0</v>
      </c>
      <c r="AL56" s="120">
        <f>+成测数据!CQ40</f>
        <v>0</v>
      </c>
      <c r="AM56" s="120">
        <f>+成测数据!CR40</f>
        <v>0</v>
      </c>
      <c r="AN56" s="120">
        <f>+成测数据!CS40</f>
        <v>0</v>
      </c>
      <c r="AO56" s="120">
        <f>+成测数据!CT40</f>
        <v>0</v>
      </c>
      <c r="AP56" s="120">
        <f>+成测数据!CU40</f>
        <v>0</v>
      </c>
      <c r="AQ56" s="120">
        <f>+成测数据!CV40</f>
        <v>0</v>
      </c>
      <c r="AR56" s="120">
        <f>+成测数据!CW40</f>
        <v>0</v>
      </c>
      <c r="AS56" s="120">
        <f>+成测数据!CX40</f>
        <v>0</v>
      </c>
      <c r="AT56" s="120">
        <f>+成测数据!CY40</f>
        <v>0</v>
      </c>
      <c r="AU56" s="120">
        <f>+成测数据!CZ40</f>
        <v>0</v>
      </c>
      <c r="AV56" s="120">
        <f>+成测数据!DA40</f>
        <v>0</v>
      </c>
      <c r="AW56" s="120">
        <f>+成测数据!DB40</f>
        <v>0</v>
      </c>
      <c r="AX56" s="120">
        <f>+成测数据!DC40</f>
        <v>0</v>
      </c>
      <c r="AY56" s="120">
        <f>+成测数据!DD40</f>
        <v>0</v>
      </c>
      <c r="AZ56" s="120">
        <f>+成测数据!DE40</f>
        <v>0</v>
      </c>
      <c r="BA56" s="120">
        <f>+成测数据!DF40</f>
        <v>0</v>
      </c>
      <c r="BB56" s="120">
        <f>+成测数据!DG40</f>
        <v>0</v>
      </c>
      <c r="BC56" s="116">
        <f>+工序盘点数据!R40</f>
        <v>0</v>
      </c>
      <c r="BD56" s="127" t="str">
        <f>+成测数据!DH40</f>
        <v>0</v>
      </c>
      <c r="BE56" s="127">
        <f>+成测数据!DI40</f>
        <v>0</v>
      </c>
      <c r="BF56" s="127">
        <f>+成测数据!DJ40</f>
        <v>0</v>
      </c>
      <c r="BG56" s="127">
        <f>+成测数据!DK40</f>
        <v>0</v>
      </c>
      <c r="BH56" s="127">
        <f>+成测数据!DL40</f>
        <v>0</v>
      </c>
      <c r="BI56" s="127">
        <f>+成测数据!DM40</f>
        <v>0</v>
      </c>
      <c r="BJ56" s="127">
        <f>+成测数据!DN40</f>
        <v>0</v>
      </c>
      <c r="BK56" s="127">
        <f>+成测数据!DO40</f>
        <v>0</v>
      </c>
      <c r="BL56" s="127">
        <f>+成测数据!DP40</f>
        <v>0</v>
      </c>
      <c r="BM56" s="127">
        <f>+成测数据!DQ40</f>
        <v>0</v>
      </c>
      <c r="BN56" s="127">
        <f>+成测数据!DR40</f>
        <v>0</v>
      </c>
      <c r="BO56" s="127">
        <f>+成测数据!DS40</f>
        <v>0</v>
      </c>
      <c r="BP56" s="127">
        <f>+成测数据!DT40</f>
        <v>0</v>
      </c>
      <c r="BQ56" s="127">
        <f>+成测数据!DU40</f>
        <v>0</v>
      </c>
      <c r="BR56" s="127">
        <f>+成测数据!DV40</f>
        <v>0</v>
      </c>
      <c r="BS56" s="127">
        <f>+成测数据!DW40</f>
        <v>0</v>
      </c>
      <c r="BT56" s="127">
        <f>+成测数据!DX40</f>
        <v>0</v>
      </c>
      <c r="BU56" s="127">
        <f>+成测数据!DY40</f>
        <v>0</v>
      </c>
      <c r="BV56" s="127">
        <f>+成测数据!DZ40</f>
        <v>0</v>
      </c>
      <c r="BW56" s="127">
        <f>+成测数据!EA40</f>
        <v>0</v>
      </c>
      <c r="BX56" s="127">
        <f>+成测数据!EB40</f>
        <v>0</v>
      </c>
      <c r="BY56" s="127">
        <f>+成测数据!EC40</f>
        <v>0</v>
      </c>
      <c r="BZ56" s="127">
        <f>+成测数据!ED40</f>
        <v>0</v>
      </c>
      <c r="CA56" s="127">
        <f>+成测数据!EE40</f>
        <v>0</v>
      </c>
      <c r="CB56" s="127">
        <f>+成测数据!EF40</f>
        <v>0</v>
      </c>
      <c r="CC56" s="131">
        <f>+成测数据!AX40</f>
        <v>0</v>
      </c>
      <c r="CD56" s="131">
        <f>+成测数据!AY40</f>
        <v>0</v>
      </c>
      <c r="CE56" s="131">
        <f>+成测数据!AZ40</f>
        <v>0</v>
      </c>
      <c r="CF56" s="131">
        <f>+成测数据!BA40</f>
        <v>0</v>
      </c>
      <c r="CG56" s="131">
        <f>+成测数据!BB40</f>
        <v>0</v>
      </c>
      <c r="CH56" s="131">
        <f>+成测数据!BC40</f>
        <v>0</v>
      </c>
      <c r="CI56" s="131">
        <f>+成测数据!BD40</f>
        <v>0</v>
      </c>
      <c r="CJ56" s="131">
        <f>+成测数据!BE40</f>
        <v>0</v>
      </c>
      <c r="CK56" s="131">
        <f>+成测数据!BF40</f>
        <v>0</v>
      </c>
      <c r="CL56" s="131">
        <f>+成测数据!BG40</f>
        <v>0</v>
      </c>
      <c r="CM56" s="131">
        <f>+工序盘点数据!BH40</f>
        <v>0</v>
      </c>
      <c r="CN56" s="137">
        <f t="shared" si="50"/>
        <v>0</v>
      </c>
      <c r="CO56" s="139"/>
    </row>
    <row r="57" spans="1:93" customFormat="1" ht="18.45">
      <c r="A57" s="116" t="s">
        <v>282</v>
      </c>
      <c r="B57" s="117">
        <f>+B58+B59</f>
        <v>0</v>
      </c>
      <c r="C57" s="117">
        <f>+C58+C59</f>
        <v>0</v>
      </c>
      <c r="D57" s="117">
        <f>+D58+D59</f>
        <v>0</v>
      </c>
      <c r="E57" s="117">
        <f>+E58+E59</f>
        <v>0</v>
      </c>
      <c r="F57" s="117">
        <f>+F58+F59</f>
        <v>0</v>
      </c>
      <c r="G57" s="117">
        <f t="shared" ref="G57:AC57" si="72">+G58+G59</f>
        <v>0</v>
      </c>
      <c r="H57" s="117">
        <f t="shared" si="72"/>
        <v>0</v>
      </c>
      <c r="I57" s="117">
        <f t="shared" si="72"/>
        <v>0</v>
      </c>
      <c r="J57" s="117">
        <f t="shared" si="72"/>
        <v>0</v>
      </c>
      <c r="K57" s="117">
        <f t="shared" si="72"/>
        <v>0</v>
      </c>
      <c r="L57" s="117">
        <f t="shared" si="72"/>
        <v>0</v>
      </c>
      <c r="M57" s="117">
        <f t="shared" si="72"/>
        <v>0</v>
      </c>
      <c r="N57" s="117">
        <f t="shared" si="72"/>
        <v>0</v>
      </c>
      <c r="O57" s="117">
        <f t="shared" si="72"/>
        <v>0</v>
      </c>
      <c r="P57" s="117">
        <f t="shared" si="72"/>
        <v>0</v>
      </c>
      <c r="Q57" s="117">
        <f t="shared" si="72"/>
        <v>0</v>
      </c>
      <c r="R57" s="117">
        <f t="shared" si="72"/>
        <v>0</v>
      </c>
      <c r="S57" s="117">
        <f t="shared" si="72"/>
        <v>0</v>
      </c>
      <c r="T57" s="117">
        <f t="shared" si="72"/>
        <v>0</v>
      </c>
      <c r="U57" s="117">
        <f t="shared" si="72"/>
        <v>0</v>
      </c>
      <c r="V57" s="117">
        <f t="shared" si="72"/>
        <v>0</v>
      </c>
      <c r="W57" s="117">
        <f t="shared" si="72"/>
        <v>0</v>
      </c>
      <c r="X57" s="117">
        <f t="shared" si="72"/>
        <v>0</v>
      </c>
      <c r="Y57" s="117">
        <f t="shared" si="72"/>
        <v>0</v>
      </c>
      <c r="Z57" s="117">
        <f t="shared" si="72"/>
        <v>0</v>
      </c>
      <c r="AA57" s="117">
        <f t="shared" si="72"/>
        <v>0</v>
      </c>
      <c r="AB57" s="117">
        <f t="shared" si="72"/>
        <v>0</v>
      </c>
      <c r="AC57" s="117">
        <f t="shared" si="72"/>
        <v>0</v>
      </c>
      <c r="AD57" s="118">
        <f t="shared" si="5"/>
        <v>0</v>
      </c>
      <c r="AE57" s="119">
        <f>+AE58+AE59</f>
        <v>0</v>
      </c>
      <c r="AF57" s="119">
        <f t="shared" ref="AF57:BB57" si="73">+AF58+AF59</f>
        <v>0</v>
      </c>
      <c r="AG57" s="119">
        <f t="shared" si="73"/>
        <v>0</v>
      </c>
      <c r="AH57" s="119">
        <f t="shared" si="73"/>
        <v>0</v>
      </c>
      <c r="AI57" s="119">
        <f t="shared" si="73"/>
        <v>0</v>
      </c>
      <c r="AJ57" s="119">
        <f t="shared" si="73"/>
        <v>0</v>
      </c>
      <c r="AK57" s="119">
        <f t="shared" si="73"/>
        <v>0</v>
      </c>
      <c r="AL57" s="119">
        <f t="shared" si="73"/>
        <v>0</v>
      </c>
      <c r="AM57" s="119">
        <f t="shared" si="73"/>
        <v>0</v>
      </c>
      <c r="AN57" s="119">
        <f t="shared" si="73"/>
        <v>0</v>
      </c>
      <c r="AO57" s="119">
        <f t="shared" si="73"/>
        <v>0</v>
      </c>
      <c r="AP57" s="119">
        <f t="shared" si="73"/>
        <v>0</v>
      </c>
      <c r="AQ57" s="119">
        <f t="shared" si="73"/>
        <v>0</v>
      </c>
      <c r="AR57" s="119">
        <f t="shared" si="73"/>
        <v>0</v>
      </c>
      <c r="AS57" s="119">
        <f t="shared" si="73"/>
        <v>0</v>
      </c>
      <c r="AT57" s="119">
        <f t="shared" si="73"/>
        <v>0</v>
      </c>
      <c r="AU57" s="119">
        <f t="shared" si="73"/>
        <v>0</v>
      </c>
      <c r="AV57" s="119">
        <f t="shared" si="73"/>
        <v>0</v>
      </c>
      <c r="AW57" s="119">
        <f t="shared" si="73"/>
        <v>0</v>
      </c>
      <c r="AX57" s="119">
        <f t="shared" si="73"/>
        <v>0</v>
      </c>
      <c r="AY57" s="119">
        <f t="shared" si="73"/>
        <v>0</v>
      </c>
      <c r="AZ57" s="119">
        <f t="shared" si="73"/>
        <v>0</v>
      </c>
      <c r="BA57" s="119">
        <f t="shared" si="73"/>
        <v>0</v>
      </c>
      <c r="BB57" s="119">
        <f t="shared" si="73"/>
        <v>0</v>
      </c>
      <c r="BC57" s="117">
        <f>IFERROR(LOOKUP(1,0/BC58:BC59,BC58:BC59),0)</f>
        <v>0</v>
      </c>
      <c r="BD57" s="126">
        <f>+IF(AD57=0,0,(BD58*AD58+BD59*AD59)/AD57)</f>
        <v>0</v>
      </c>
      <c r="BE57" s="126">
        <f>+IF(AE57=0,0,(BE58*AE58+BE59*AE59)/AE57)</f>
        <v>0</v>
      </c>
      <c r="BF57" s="126">
        <f t="shared" ref="BF57:CB57" si="74">+IF(AF57=0,0,(BF58*AF58+BF59*AF59)/AF57)</f>
        <v>0</v>
      </c>
      <c r="BG57" s="126">
        <f t="shared" si="74"/>
        <v>0</v>
      </c>
      <c r="BH57" s="126">
        <f t="shared" si="74"/>
        <v>0</v>
      </c>
      <c r="BI57" s="126">
        <f t="shared" si="74"/>
        <v>0</v>
      </c>
      <c r="BJ57" s="126">
        <f t="shared" si="74"/>
        <v>0</v>
      </c>
      <c r="BK57" s="126">
        <f t="shared" si="74"/>
        <v>0</v>
      </c>
      <c r="BL57" s="126">
        <f t="shared" si="74"/>
        <v>0</v>
      </c>
      <c r="BM57" s="126">
        <f t="shared" si="74"/>
        <v>0</v>
      </c>
      <c r="BN57" s="126">
        <f t="shared" si="74"/>
        <v>0</v>
      </c>
      <c r="BO57" s="126">
        <f t="shared" si="74"/>
        <v>0</v>
      </c>
      <c r="BP57" s="126">
        <f t="shared" si="74"/>
        <v>0</v>
      </c>
      <c r="BQ57" s="126">
        <f t="shared" si="74"/>
        <v>0</v>
      </c>
      <c r="BR57" s="126">
        <f t="shared" si="74"/>
        <v>0</v>
      </c>
      <c r="BS57" s="126">
        <f t="shared" si="74"/>
        <v>0</v>
      </c>
      <c r="BT57" s="126">
        <f t="shared" si="74"/>
        <v>0</v>
      </c>
      <c r="BU57" s="126">
        <f t="shared" si="74"/>
        <v>0</v>
      </c>
      <c r="BV57" s="126">
        <f t="shared" si="74"/>
        <v>0</v>
      </c>
      <c r="BW57" s="126">
        <f t="shared" si="74"/>
        <v>0</v>
      </c>
      <c r="BX57" s="126">
        <f t="shared" si="74"/>
        <v>0</v>
      </c>
      <c r="BY57" s="126">
        <f t="shared" si="74"/>
        <v>0</v>
      </c>
      <c r="BZ57" s="126">
        <f t="shared" si="74"/>
        <v>0</v>
      </c>
      <c r="CA57" s="126">
        <f t="shared" si="74"/>
        <v>0</v>
      </c>
      <c r="CB57" s="126">
        <f t="shared" si="74"/>
        <v>0</v>
      </c>
      <c r="CC57" s="117">
        <f>+CC58+CC59</f>
        <v>0</v>
      </c>
      <c r="CD57" s="117">
        <f t="shared" ref="CD57:CK57" si="75">+CD58+CD59</f>
        <v>0</v>
      </c>
      <c r="CE57" s="117">
        <f t="shared" si="75"/>
        <v>0</v>
      </c>
      <c r="CF57" s="117">
        <f t="shared" si="75"/>
        <v>0</v>
      </c>
      <c r="CG57" s="117">
        <f t="shared" si="75"/>
        <v>0</v>
      </c>
      <c r="CH57" s="117">
        <f t="shared" si="75"/>
        <v>0</v>
      </c>
      <c r="CI57" s="117">
        <f t="shared" si="75"/>
        <v>0</v>
      </c>
      <c r="CJ57" s="117">
        <f t="shared" si="75"/>
        <v>0</v>
      </c>
      <c r="CK57" s="117">
        <f t="shared" si="75"/>
        <v>0</v>
      </c>
      <c r="CL57" s="117">
        <f>+IF(CC57=0,0,(CL58*CC58+CL59*CC59)/CC57)</f>
        <v>0</v>
      </c>
      <c r="CM57" s="117">
        <f>SUM(CM58:CM59)</f>
        <v>0</v>
      </c>
      <c r="CN57" s="137">
        <f t="shared" si="50"/>
        <v>0</v>
      </c>
      <c r="CO57" s="139"/>
    </row>
    <row r="58" spans="1:93" customFormat="1" ht="18" hidden="1">
      <c r="A58" s="116" t="s">
        <v>265</v>
      </c>
      <c r="B58" s="116">
        <f>+工序盘点数据!C41</f>
        <v>0</v>
      </c>
      <c r="C58" s="116">
        <f>+工序盘点数据!E41</f>
        <v>0</v>
      </c>
      <c r="D58" s="116">
        <f>SUM(E58:AB58)</f>
        <v>0</v>
      </c>
      <c r="E58" s="116">
        <f>+成测数据!BK41</f>
        <v>0</v>
      </c>
      <c r="F58" s="116">
        <f>+成测数据!BL41</f>
        <v>0</v>
      </c>
      <c r="G58" s="116">
        <f>+成测数据!BM41</f>
        <v>0</v>
      </c>
      <c r="H58" s="116">
        <f>+成测数据!BN41</f>
        <v>0</v>
      </c>
      <c r="I58" s="116">
        <f>+成测数据!BO41</f>
        <v>0</v>
      </c>
      <c r="J58" s="116">
        <f>+成测数据!BP41</f>
        <v>0</v>
      </c>
      <c r="K58" s="116">
        <f>+成测数据!BQ41</f>
        <v>0</v>
      </c>
      <c r="L58" s="116">
        <f>+成测数据!BR41</f>
        <v>0</v>
      </c>
      <c r="M58" s="116">
        <f>+成测数据!BS41</f>
        <v>0</v>
      </c>
      <c r="N58" s="116">
        <f>+成测数据!BT41</f>
        <v>0</v>
      </c>
      <c r="O58" s="116">
        <f>+成测数据!BU41</f>
        <v>0</v>
      </c>
      <c r="P58" s="116">
        <f>+成测数据!BV41</f>
        <v>0</v>
      </c>
      <c r="Q58" s="116">
        <f>+成测数据!BW41</f>
        <v>0</v>
      </c>
      <c r="R58" s="116">
        <f>+成测数据!BX41</f>
        <v>0</v>
      </c>
      <c r="S58" s="116">
        <f>+成测数据!BY41</f>
        <v>0</v>
      </c>
      <c r="T58" s="116">
        <f>+成测数据!BZ41</f>
        <v>0</v>
      </c>
      <c r="U58" s="116">
        <f>+成测数据!CA41</f>
        <v>0</v>
      </c>
      <c r="V58" s="116">
        <f>+成测数据!CB41</f>
        <v>0</v>
      </c>
      <c r="W58" s="116">
        <f>+成测数据!CC41</f>
        <v>0</v>
      </c>
      <c r="X58" s="116">
        <f>+成测数据!CD41</f>
        <v>0</v>
      </c>
      <c r="Y58" s="116">
        <f>+成测数据!CE41</f>
        <v>0</v>
      </c>
      <c r="Z58" s="116">
        <f>+成测数据!CF41</f>
        <v>0</v>
      </c>
      <c r="AA58" s="116">
        <f>+成测数据!CG41</f>
        <v>0</v>
      </c>
      <c r="AB58" s="116">
        <f>+成测数据!CH41</f>
        <v>0</v>
      </c>
      <c r="AC58" s="116">
        <f>+成测数据!EH41</f>
        <v>0</v>
      </c>
      <c r="AD58" s="118">
        <f t="shared" si="5"/>
        <v>0</v>
      </c>
      <c r="AE58" s="120">
        <f>+成测数据!CJ41</f>
        <v>0</v>
      </c>
      <c r="AF58" s="120">
        <f>+成测数据!CK41</f>
        <v>0</v>
      </c>
      <c r="AG58" s="120">
        <f>+成测数据!CL41</f>
        <v>0</v>
      </c>
      <c r="AH58" s="120">
        <f>+成测数据!CM41</f>
        <v>0</v>
      </c>
      <c r="AI58" s="120">
        <f>+成测数据!CN41</f>
        <v>0</v>
      </c>
      <c r="AJ58" s="120">
        <f>+成测数据!CO41</f>
        <v>0</v>
      </c>
      <c r="AK58" s="120">
        <f>+成测数据!CP41</f>
        <v>0</v>
      </c>
      <c r="AL58" s="120">
        <f>+成测数据!CQ41</f>
        <v>0</v>
      </c>
      <c r="AM58" s="120">
        <f>+成测数据!CR41</f>
        <v>0</v>
      </c>
      <c r="AN58" s="120">
        <f>+成测数据!CS41</f>
        <v>0</v>
      </c>
      <c r="AO58" s="120">
        <f>+成测数据!CT41</f>
        <v>0</v>
      </c>
      <c r="AP58" s="120">
        <f>+成测数据!CU41</f>
        <v>0</v>
      </c>
      <c r="AQ58" s="120">
        <f>+成测数据!CV41</f>
        <v>0</v>
      </c>
      <c r="AR58" s="120">
        <f>+成测数据!CW41</f>
        <v>0</v>
      </c>
      <c r="AS58" s="120">
        <f>+成测数据!CX41</f>
        <v>0</v>
      </c>
      <c r="AT58" s="120">
        <f>+成测数据!CY41</f>
        <v>0</v>
      </c>
      <c r="AU58" s="120">
        <f>+成测数据!CZ41</f>
        <v>0</v>
      </c>
      <c r="AV58" s="120">
        <f>+成测数据!DA41</f>
        <v>0</v>
      </c>
      <c r="AW58" s="120">
        <f>+成测数据!DB41</f>
        <v>0</v>
      </c>
      <c r="AX58" s="120">
        <f>+成测数据!DC41</f>
        <v>0</v>
      </c>
      <c r="AY58" s="120">
        <f>+成测数据!DD41</f>
        <v>0</v>
      </c>
      <c r="AZ58" s="120">
        <f>+成测数据!DE41</f>
        <v>0</v>
      </c>
      <c r="BA58" s="120">
        <f>+成测数据!DF41</f>
        <v>0</v>
      </c>
      <c r="BB58" s="120">
        <f>+成测数据!DG41</f>
        <v>0</v>
      </c>
      <c r="BC58" s="116">
        <f>+工序盘点数据!R41</f>
        <v>0</v>
      </c>
      <c r="BD58" s="127" t="str">
        <f>+成测数据!DH41</f>
        <v>0</v>
      </c>
      <c r="BE58" s="127">
        <f>+成测数据!DI41</f>
        <v>0</v>
      </c>
      <c r="BF58" s="127">
        <f>+成测数据!DJ41</f>
        <v>0</v>
      </c>
      <c r="BG58" s="127">
        <f>+成测数据!DK41</f>
        <v>0</v>
      </c>
      <c r="BH58" s="127">
        <f>+成测数据!DL41</f>
        <v>0</v>
      </c>
      <c r="BI58" s="127">
        <f>+成测数据!DM41</f>
        <v>0</v>
      </c>
      <c r="BJ58" s="127">
        <f>+成测数据!DN41</f>
        <v>0</v>
      </c>
      <c r="BK58" s="127">
        <f>+成测数据!DO41</f>
        <v>0</v>
      </c>
      <c r="BL58" s="127">
        <f>+成测数据!DP41</f>
        <v>0</v>
      </c>
      <c r="BM58" s="127">
        <f>+成测数据!DQ41</f>
        <v>0</v>
      </c>
      <c r="BN58" s="127">
        <f>+成测数据!DR41</f>
        <v>0</v>
      </c>
      <c r="BO58" s="127">
        <f>+成测数据!DS41</f>
        <v>0</v>
      </c>
      <c r="BP58" s="127">
        <f>+成测数据!DT41</f>
        <v>0</v>
      </c>
      <c r="BQ58" s="127">
        <f>+成测数据!DU41</f>
        <v>0</v>
      </c>
      <c r="BR58" s="127">
        <f>+成测数据!DV41</f>
        <v>0</v>
      </c>
      <c r="BS58" s="127">
        <f>+成测数据!DW41</f>
        <v>0</v>
      </c>
      <c r="BT58" s="127">
        <f>+成测数据!DX41</f>
        <v>0</v>
      </c>
      <c r="BU58" s="127">
        <f>+成测数据!DY41</f>
        <v>0</v>
      </c>
      <c r="BV58" s="127">
        <f>+成测数据!DZ41</f>
        <v>0</v>
      </c>
      <c r="BW58" s="127">
        <f>+成测数据!EA41</f>
        <v>0</v>
      </c>
      <c r="BX58" s="127">
        <f>+成测数据!EB41</f>
        <v>0</v>
      </c>
      <c r="BY58" s="127">
        <f>+成测数据!EC41</f>
        <v>0</v>
      </c>
      <c r="BZ58" s="127">
        <f>+成测数据!ED41</f>
        <v>0</v>
      </c>
      <c r="CA58" s="127">
        <f>+成测数据!EE41</f>
        <v>0</v>
      </c>
      <c r="CB58" s="127">
        <f>+成测数据!EF41</f>
        <v>0</v>
      </c>
      <c r="CC58" s="131">
        <f>+成测数据!AX41</f>
        <v>0</v>
      </c>
      <c r="CD58" s="131">
        <f>+成测数据!AY41</f>
        <v>0</v>
      </c>
      <c r="CE58" s="131">
        <f>+成测数据!AZ41</f>
        <v>0</v>
      </c>
      <c r="CF58" s="131">
        <f>+成测数据!BA41</f>
        <v>0</v>
      </c>
      <c r="CG58" s="131">
        <f>+成测数据!BB41</f>
        <v>0</v>
      </c>
      <c r="CH58" s="131">
        <f>+成测数据!BC41</f>
        <v>0</v>
      </c>
      <c r="CI58" s="131">
        <f>+成测数据!BD41</f>
        <v>0</v>
      </c>
      <c r="CJ58" s="131">
        <f>+成测数据!BE41</f>
        <v>0</v>
      </c>
      <c r="CK58" s="131">
        <f>+成测数据!BF41</f>
        <v>0</v>
      </c>
      <c r="CL58" s="131">
        <f>+成测数据!BG41</f>
        <v>0</v>
      </c>
      <c r="CM58" s="131">
        <f>+工序盘点数据!BH41</f>
        <v>0</v>
      </c>
      <c r="CN58" s="137">
        <f t="shared" si="50"/>
        <v>0</v>
      </c>
      <c r="CO58" s="139"/>
    </row>
    <row r="59" spans="1:93" customFormat="1" ht="18" hidden="1">
      <c r="A59" s="116" t="s">
        <v>266</v>
      </c>
      <c r="B59" s="116">
        <f>+工序盘点数据!C42</f>
        <v>0</v>
      </c>
      <c r="C59" s="116">
        <f>+工序盘点数据!E42</f>
        <v>0</v>
      </c>
      <c r="D59" s="116">
        <f>SUM(E59:AB59)</f>
        <v>0</v>
      </c>
      <c r="E59" s="116">
        <f>+成测数据!BK42</f>
        <v>0</v>
      </c>
      <c r="F59" s="116">
        <f>+成测数据!BL42</f>
        <v>0</v>
      </c>
      <c r="G59" s="116">
        <f>+成测数据!BM42</f>
        <v>0</v>
      </c>
      <c r="H59" s="116">
        <f>+成测数据!BN42</f>
        <v>0</v>
      </c>
      <c r="I59" s="116">
        <f>+成测数据!BO42</f>
        <v>0</v>
      </c>
      <c r="J59" s="116">
        <f>+成测数据!BP42</f>
        <v>0</v>
      </c>
      <c r="K59" s="116">
        <f>+成测数据!BQ42</f>
        <v>0</v>
      </c>
      <c r="L59" s="116">
        <f>+成测数据!BR42</f>
        <v>0</v>
      </c>
      <c r="M59" s="116">
        <f>+成测数据!BS42</f>
        <v>0</v>
      </c>
      <c r="N59" s="116">
        <f>+成测数据!BT42</f>
        <v>0</v>
      </c>
      <c r="O59" s="116">
        <f>+成测数据!BU42</f>
        <v>0</v>
      </c>
      <c r="P59" s="116">
        <f>+成测数据!BV42</f>
        <v>0</v>
      </c>
      <c r="Q59" s="116">
        <f>+成测数据!BW42</f>
        <v>0</v>
      </c>
      <c r="R59" s="116">
        <f>+成测数据!BX42</f>
        <v>0</v>
      </c>
      <c r="S59" s="116">
        <f>+成测数据!BY42</f>
        <v>0</v>
      </c>
      <c r="T59" s="116">
        <f>+成测数据!BZ42</f>
        <v>0</v>
      </c>
      <c r="U59" s="116">
        <f>+成测数据!CA42</f>
        <v>0</v>
      </c>
      <c r="V59" s="116">
        <f>+成测数据!CB42</f>
        <v>0</v>
      </c>
      <c r="W59" s="116">
        <f>+成测数据!CC42</f>
        <v>0</v>
      </c>
      <c r="X59" s="116">
        <f>+成测数据!CD42</f>
        <v>0</v>
      </c>
      <c r="Y59" s="116">
        <f>+成测数据!CE42</f>
        <v>0</v>
      </c>
      <c r="Z59" s="116">
        <f>+成测数据!CF42</f>
        <v>0</v>
      </c>
      <c r="AA59" s="116">
        <f>+成测数据!CG42</f>
        <v>0</v>
      </c>
      <c r="AB59" s="116">
        <f>+成测数据!CH42</f>
        <v>0</v>
      </c>
      <c r="AC59" s="116">
        <f>+成测数据!EH42</f>
        <v>0</v>
      </c>
      <c r="AD59" s="118">
        <f t="shared" si="5"/>
        <v>0</v>
      </c>
      <c r="AE59" s="120">
        <f>+成测数据!CJ42</f>
        <v>0</v>
      </c>
      <c r="AF59" s="120">
        <f>+成测数据!CK42</f>
        <v>0</v>
      </c>
      <c r="AG59" s="120">
        <f>+成测数据!CL42</f>
        <v>0</v>
      </c>
      <c r="AH59" s="120">
        <f>+成测数据!CM42</f>
        <v>0</v>
      </c>
      <c r="AI59" s="120">
        <f>+成测数据!CN42</f>
        <v>0</v>
      </c>
      <c r="AJ59" s="120">
        <f>+成测数据!CO42</f>
        <v>0</v>
      </c>
      <c r="AK59" s="120">
        <f>+成测数据!CP42</f>
        <v>0</v>
      </c>
      <c r="AL59" s="120">
        <f>+成测数据!CQ42</f>
        <v>0</v>
      </c>
      <c r="AM59" s="120">
        <f>+成测数据!CR42</f>
        <v>0</v>
      </c>
      <c r="AN59" s="120">
        <f>+成测数据!CS42</f>
        <v>0</v>
      </c>
      <c r="AO59" s="120">
        <f>+成测数据!CT42</f>
        <v>0</v>
      </c>
      <c r="AP59" s="120">
        <f>+成测数据!CU42</f>
        <v>0</v>
      </c>
      <c r="AQ59" s="120">
        <f>+成测数据!CV42</f>
        <v>0</v>
      </c>
      <c r="AR59" s="120">
        <f>+成测数据!CW42</f>
        <v>0</v>
      </c>
      <c r="AS59" s="120">
        <f>+成测数据!CX42</f>
        <v>0</v>
      </c>
      <c r="AT59" s="120">
        <f>+成测数据!CY42</f>
        <v>0</v>
      </c>
      <c r="AU59" s="120">
        <f>+成测数据!CZ42</f>
        <v>0</v>
      </c>
      <c r="AV59" s="120">
        <f>+成测数据!DA42</f>
        <v>0</v>
      </c>
      <c r="AW59" s="120">
        <f>+成测数据!DB42</f>
        <v>0</v>
      </c>
      <c r="AX59" s="120">
        <f>+成测数据!DC42</f>
        <v>0</v>
      </c>
      <c r="AY59" s="120">
        <f>+成测数据!DD42</f>
        <v>0</v>
      </c>
      <c r="AZ59" s="120">
        <f>+成测数据!DE42</f>
        <v>0</v>
      </c>
      <c r="BA59" s="120">
        <f>+成测数据!DF42</f>
        <v>0</v>
      </c>
      <c r="BB59" s="120">
        <f>+成测数据!DG42</f>
        <v>0</v>
      </c>
      <c r="BC59" s="116">
        <f>+工序盘点数据!R42</f>
        <v>0</v>
      </c>
      <c r="BD59" s="127" t="str">
        <f>+成测数据!DH42</f>
        <v>0</v>
      </c>
      <c r="BE59" s="127">
        <f>+成测数据!DI42</f>
        <v>0</v>
      </c>
      <c r="BF59" s="127">
        <f>+成测数据!DJ42</f>
        <v>0</v>
      </c>
      <c r="BG59" s="127">
        <f>+成测数据!DK42</f>
        <v>0</v>
      </c>
      <c r="BH59" s="127">
        <f>+成测数据!DL42</f>
        <v>0</v>
      </c>
      <c r="BI59" s="127">
        <f>+成测数据!DM42</f>
        <v>0</v>
      </c>
      <c r="BJ59" s="127">
        <f>+成测数据!DN42</f>
        <v>0</v>
      </c>
      <c r="BK59" s="127">
        <f>+成测数据!DO42</f>
        <v>0</v>
      </c>
      <c r="BL59" s="127">
        <f>+成测数据!DP42</f>
        <v>0</v>
      </c>
      <c r="BM59" s="127">
        <f>+成测数据!DQ42</f>
        <v>0</v>
      </c>
      <c r="BN59" s="127">
        <f>+成测数据!DR42</f>
        <v>0</v>
      </c>
      <c r="BO59" s="127">
        <f>+成测数据!DS42</f>
        <v>0</v>
      </c>
      <c r="BP59" s="127">
        <f>+成测数据!DT42</f>
        <v>0</v>
      </c>
      <c r="BQ59" s="127">
        <f>+成测数据!DU42</f>
        <v>0</v>
      </c>
      <c r="BR59" s="127">
        <f>+成测数据!DV42</f>
        <v>0</v>
      </c>
      <c r="BS59" s="127">
        <f>+成测数据!DW42</f>
        <v>0</v>
      </c>
      <c r="BT59" s="127">
        <f>+成测数据!DX42</f>
        <v>0</v>
      </c>
      <c r="BU59" s="127">
        <f>+成测数据!DY42</f>
        <v>0</v>
      </c>
      <c r="BV59" s="127">
        <f>+成测数据!DZ42</f>
        <v>0</v>
      </c>
      <c r="BW59" s="127">
        <f>+成测数据!EA42</f>
        <v>0</v>
      </c>
      <c r="BX59" s="127">
        <f>+成测数据!EB42</f>
        <v>0</v>
      </c>
      <c r="BY59" s="127">
        <f>+成测数据!EC42</f>
        <v>0</v>
      </c>
      <c r="BZ59" s="127">
        <f>+成测数据!ED42</f>
        <v>0</v>
      </c>
      <c r="CA59" s="127">
        <f>+成测数据!EE42</f>
        <v>0</v>
      </c>
      <c r="CB59" s="127">
        <f>+成测数据!EF42</f>
        <v>0</v>
      </c>
      <c r="CC59" s="131">
        <f>+成测数据!AX42</f>
        <v>0</v>
      </c>
      <c r="CD59" s="131">
        <f>+成测数据!AY42</f>
        <v>0</v>
      </c>
      <c r="CE59" s="131">
        <f>+成测数据!AZ42</f>
        <v>0</v>
      </c>
      <c r="CF59" s="131">
        <f>+成测数据!BA42</f>
        <v>0</v>
      </c>
      <c r="CG59" s="131">
        <f>+成测数据!BB42</f>
        <v>0</v>
      </c>
      <c r="CH59" s="131">
        <f>+成测数据!BC42</f>
        <v>0</v>
      </c>
      <c r="CI59" s="131">
        <f>+成测数据!BD42</f>
        <v>0</v>
      </c>
      <c r="CJ59" s="131">
        <f>+成测数据!BE42</f>
        <v>0</v>
      </c>
      <c r="CK59" s="131">
        <f>+成测数据!BF42</f>
        <v>0</v>
      </c>
      <c r="CL59" s="131">
        <f>+成测数据!BG42</f>
        <v>0</v>
      </c>
      <c r="CM59" s="131">
        <f>+工序盘点数据!BH42</f>
        <v>0</v>
      </c>
      <c r="CN59" s="137">
        <f t="shared" si="50"/>
        <v>0</v>
      </c>
      <c r="CO59" s="139"/>
    </row>
    <row r="60" spans="1:93" customFormat="1" ht="18.45">
      <c r="A60" s="116" t="s">
        <v>283</v>
      </c>
      <c r="B60" s="117">
        <f>+B61+B62</f>
        <v>0</v>
      </c>
      <c r="C60" s="117">
        <f>+C61+C62</f>
        <v>0</v>
      </c>
      <c r="D60" s="117">
        <f>+D61+D62</f>
        <v>0</v>
      </c>
      <c r="E60" s="117">
        <f>+E61+E62</f>
        <v>0</v>
      </c>
      <c r="F60" s="117">
        <f>+F61+F62</f>
        <v>0</v>
      </c>
      <c r="G60" s="117">
        <f t="shared" ref="G60:AC60" si="76">+G61+G62</f>
        <v>0</v>
      </c>
      <c r="H60" s="117">
        <f t="shared" si="76"/>
        <v>0</v>
      </c>
      <c r="I60" s="117">
        <f t="shared" si="76"/>
        <v>0</v>
      </c>
      <c r="J60" s="117">
        <f t="shared" si="76"/>
        <v>0</v>
      </c>
      <c r="K60" s="117">
        <f t="shared" si="76"/>
        <v>0</v>
      </c>
      <c r="L60" s="117">
        <f t="shared" si="76"/>
        <v>0</v>
      </c>
      <c r="M60" s="117">
        <f t="shared" si="76"/>
        <v>0</v>
      </c>
      <c r="N60" s="117">
        <f t="shared" si="76"/>
        <v>0</v>
      </c>
      <c r="O60" s="117">
        <f t="shared" si="76"/>
        <v>0</v>
      </c>
      <c r="P60" s="117">
        <f t="shared" si="76"/>
        <v>0</v>
      </c>
      <c r="Q60" s="117">
        <f t="shared" si="76"/>
        <v>0</v>
      </c>
      <c r="R60" s="117">
        <f t="shared" si="76"/>
        <v>0</v>
      </c>
      <c r="S60" s="117">
        <f t="shared" si="76"/>
        <v>0</v>
      </c>
      <c r="T60" s="117">
        <f t="shared" si="76"/>
        <v>0</v>
      </c>
      <c r="U60" s="117">
        <f t="shared" si="76"/>
        <v>0</v>
      </c>
      <c r="V60" s="117">
        <f t="shared" si="76"/>
        <v>0</v>
      </c>
      <c r="W60" s="117">
        <f t="shared" si="76"/>
        <v>0</v>
      </c>
      <c r="X60" s="117">
        <f t="shared" si="76"/>
        <v>0</v>
      </c>
      <c r="Y60" s="117">
        <f t="shared" si="76"/>
        <v>0</v>
      </c>
      <c r="Z60" s="117">
        <f t="shared" si="76"/>
        <v>0</v>
      </c>
      <c r="AA60" s="117">
        <f t="shared" si="76"/>
        <v>0</v>
      </c>
      <c r="AB60" s="117">
        <f t="shared" si="76"/>
        <v>0</v>
      </c>
      <c r="AC60" s="117">
        <f t="shared" si="76"/>
        <v>0</v>
      </c>
      <c r="AD60" s="118">
        <f t="shared" si="5"/>
        <v>0</v>
      </c>
      <c r="AE60" s="119">
        <f>+AE61+AE62</f>
        <v>0</v>
      </c>
      <c r="AF60" s="119">
        <f t="shared" ref="AF60:BB60" si="77">+AF61+AF62</f>
        <v>0</v>
      </c>
      <c r="AG60" s="119">
        <f t="shared" si="77"/>
        <v>0</v>
      </c>
      <c r="AH60" s="119">
        <f t="shared" si="77"/>
        <v>0</v>
      </c>
      <c r="AI60" s="119">
        <f t="shared" si="77"/>
        <v>0</v>
      </c>
      <c r="AJ60" s="119">
        <f t="shared" si="77"/>
        <v>0</v>
      </c>
      <c r="AK60" s="119">
        <f t="shared" si="77"/>
        <v>0</v>
      </c>
      <c r="AL60" s="119">
        <f t="shared" si="77"/>
        <v>0</v>
      </c>
      <c r="AM60" s="119">
        <f t="shared" si="77"/>
        <v>0</v>
      </c>
      <c r="AN60" s="119">
        <f t="shared" si="77"/>
        <v>0</v>
      </c>
      <c r="AO60" s="119">
        <f t="shared" si="77"/>
        <v>0</v>
      </c>
      <c r="AP60" s="119">
        <f t="shared" si="77"/>
        <v>0</v>
      </c>
      <c r="AQ60" s="119">
        <f t="shared" si="77"/>
        <v>0</v>
      </c>
      <c r="AR60" s="119">
        <f t="shared" si="77"/>
        <v>0</v>
      </c>
      <c r="AS60" s="119">
        <f t="shared" si="77"/>
        <v>0</v>
      </c>
      <c r="AT60" s="119">
        <f t="shared" si="77"/>
        <v>0</v>
      </c>
      <c r="AU60" s="119">
        <f t="shared" si="77"/>
        <v>0</v>
      </c>
      <c r="AV60" s="119">
        <f t="shared" si="77"/>
        <v>0</v>
      </c>
      <c r="AW60" s="119">
        <f t="shared" si="77"/>
        <v>0</v>
      </c>
      <c r="AX60" s="119">
        <f t="shared" si="77"/>
        <v>0</v>
      </c>
      <c r="AY60" s="119">
        <f t="shared" si="77"/>
        <v>0</v>
      </c>
      <c r="AZ60" s="119">
        <f t="shared" si="77"/>
        <v>0</v>
      </c>
      <c r="BA60" s="119">
        <f t="shared" si="77"/>
        <v>0</v>
      </c>
      <c r="BB60" s="119">
        <f t="shared" si="77"/>
        <v>0</v>
      </c>
      <c r="BC60" s="117">
        <f>IFERROR(LOOKUP(1,0/BC61:BC62,BC61:BC62),0)</f>
        <v>0</v>
      </c>
      <c r="BD60" s="126">
        <f>+IF(AD60=0,0,(BD61*AD61+BD62*AD62)/AD60)</f>
        <v>0</v>
      </c>
      <c r="BE60" s="126">
        <f>+IF(AE60=0,0,(BE61*AE61+BE62*AE62)/AE60)</f>
        <v>0</v>
      </c>
      <c r="BF60" s="126">
        <f t="shared" ref="BF60:CB60" si="78">+IF(AF60=0,0,(BF61*AF61+BF62*AF62)/AF60)</f>
        <v>0</v>
      </c>
      <c r="BG60" s="126">
        <f t="shared" si="78"/>
        <v>0</v>
      </c>
      <c r="BH60" s="126">
        <f t="shared" si="78"/>
        <v>0</v>
      </c>
      <c r="BI60" s="126">
        <f t="shared" si="78"/>
        <v>0</v>
      </c>
      <c r="BJ60" s="126">
        <f t="shared" si="78"/>
        <v>0</v>
      </c>
      <c r="BK60" s="126">
        <f t="shared" si="78"/>
        <v>0</v>
      </c>
      <c r="BL60" s="126">
        <f t="shared" si="78"/>
        <v>0</v>
      </c>
      <c r="BM60" s="126">
        <f t="shared" si="78"/>
        <v>0</v>
      </c>
      <c r="BN60" s="126">
        <f t="shared" si="78"/>
        <v>0</v>
      </c>
      <c r="BO60" s="126">
        <f t="shared" si="78"/>
        <v>0</v>
      </c>
      <c r="BP60" s="126">
        <f t="shared" si="78"/>
        <v>0</v>
      </c>
      <c r="BQ60" s="126">
        <f t="shared" si="78"/>
        <v>0</v>
      </c>
      <c r="BR60" s="126">
        <f t="shared" si="78"/>
        <v>0</v>
      </c>
      <c r="BS60" s="126">
        <f t="shared" si="78"/>
        <v>0</v>
      </c>
      <c r="BT60" s="126">
        <f t="shared" si="78"/>
        <v>0</v>
      </c>
      <c r="BU60" s="126">
        <f t="shared" si="78"/>
        <v>0</v>
      </c>
      <c r="BV60" s="126">
        <f t="shared" si="78"/>
        <v>0</v>
      </c>
      <c r="BW60" s="126">
        <f t="shared" si="78"/>
        <v>0</v>
      </c>
      <c r="BX60" s="126">
        <f t="shared" si="78"/>
        <v>0</v>
      </c>
      <c r="BY60" s="126">
        <f t="shared" si="78"/>
        <v>0</v>
      </c>
      <c r="BZ60" s="126">
        <f t="shared" si="78"/>
        <v>0</v>
      </c>
      <c r="CA60" s="126">
        <f t="shared" si="78"/>
        <v>0</v>
      </c>
      <c r="CB60" s="126">
        <f t="shared" si="78"/>
        <v>0</v>
      </c>
      <c r="CC60" s="117">
        <f>+CC61+CC62</f>
        <v>0</v>
      </c>
      <c r="CD60" s="117">
        <f t="shared" ref="CD60:CK60" si="79">+CD61+CD62</f>
        <v>0</v>
      </c>
      <c r="CE60" s="117">
        <f t="shared" si="79"/>
        <v>0</v>
      </c>
      <c r="CF60" s="117">
        <f t="shared" si="79"/>
        <v>0</v>
      </c>
      <c r="CG60" s="117">
        <f t="shared" si="79"/>
        <v>0</v>
      </c>
      <c r="CH60" s="117">
        <f t="shared" si="79"/>
        <v>0</v>
      </c>
      <c r="CI60" s="117">
        <f t="shared" si="79"/>
        <v>0</v>
      </c>
      <c r="CJ60" s="117">
        <f t="shared" si="79"/>
        <v>0</v>
      </c>
      <c r="CK60" s="117">
        <f t="shared" si="79"/>
        <v>0</v>
      </c>
      <c r="CL60" s="117">
        <f>+IF(CC60=0,0,(CL61*CC61+CL62*CC62)/CC60)</f>
        <v>0</v>
      </c>
      <c r="CM60" s="117">
        <f>SUM(CM61:CM62)</f>
        <v>0</v>
      </c>
      <c r="CN60" s="137">
        <f t="shared" si="50"/>
        <v>0</v>
      </c>
      <c r="CO60" s="139"/>
    </row>
    <row r="61" spans="1:93" customFormat="1" ht="18" hidden="1">
      <c r="A61" s="116" t="s">
        <v>265</v>
      </c>
      <c r="B61" s="116">
        <f>+工序盘点数据!C43</f>
        <v>0</v>
      </c>
      <c r="C61" s="116">
        <f>+工序盘点数据!E43</f>
        <v>0</v>
      </c>
      <c r="D61" s="116">
        <f>SUM(E61:AB61)</f>
        <v>0</v>
      </c>
      <c r="E61" s="116">
        <f>+成测数据!BK43</f>
        <v>0</v>
      </c>
      <c r="F61" s="116">
        <f>+成测数据!BL43</f>
        <v>0</v>
      </c>
      <c r="G61" s="116">
        <f>+成测数据!BM43</f>
        <v>0</v>
      </c>
      <c r="H61" s="116">
        <f>+成测数据!BN43</f>
        <v>0</v>
      </c>
      <c r="I61" s="116">
        <f>+成测数据!BO43</f>
        <v>0</v>
      </c>
      <c r="J61" s="116">
        <f>+成测数据!BP43</f>
        <v>0</v>
      </c>
      <c r="K61" s="116">
        <f>+成测数据!BQ43</f>
        <v>0</v>
      </c>
      <c r="L61" s="116">
        <f>+成测数据!BR43</f>
        <v>0</v>
      </c>
      <c r="M61" s="116">
        <f>+成测数据!BS43</f>
        <v>0</v>
      </c>
      <c r="N61" s="116">
        <f>+成测数据!BT43</f>
        <v>0</v>
      </c>
      <c r="O61" s="116">
        <f>+成测数据!BU43</f>
        <v>0</v>
      </c>
      <c r="P61" s="116">
        <f>+成测数据!BV43</f>
        <v>0</v>
      </c>
      <c r="Q61" s="116">
        <f>+成测数据!BW43</f>
        <v>0</v>
      </c>
      <c r="R61" s="116">
        <f>+成测数据!BX43</f>
        <v>0</v>
      </c>
      <c r="S61" s="116">
        <f>+成测数据!BY43</f>
        <v>0</v>
      </c>
      <c r="T61" s="116">
        <f>+成测数据!BZ43</f>
        <v>0</v>
      </c>
      <c r="U61" s="116">
        <f>+成测数据!CA43</f>
        <v>0</v>
      </c>
      <c r="V61" s="116">
        <f>+成测数据!CB43</f>
        <v>0</v>
      </c>
      <c r="W61" s="116">
        <f>+成测数据!CC43</f>
        <v>0</v>
      </c>
      <c r="X61" s="116">
        <f>+成测数据!CD43</f>
        <v>0</v>
      </c>
      <c r="Y61" s="116">
        <f>+成测数据!CE43</f>
        <v>0</v>
      </c>
      <c r="Z61" s="116">
        <f>+成测数据!CF43</f>
        <v>0</v>
      </c>
      <c r="AA61" s="116">
        <f>+成测数据!CG43</f>
        <v>0</v>
      </c>
      <c r="AB61" s="116">
        <f>+成测数据!CH43</f>
        <v>0</v>
      </c>
      <c r="AC61" s="116">
        <f>+成测数据!EH43</f>
        <v>0</v>
      </c>
      <c r="AD61" s="118">
        <f t="shared" si="5"/>
        <v>0</v>
      </c>
      <c r="AE61" s="120">
        <f>+成测数据!CJ43</f>
        <v>0</v>
      </c>
      <c r="AF61" s="120">
        <f>+成测数据!CK43</f>
        <v>0</v>
      </c>
      <c r="AG61" s="120">
        <f>+成测数据!CL43</f>
        <v>0</v>
      </c>
      <c r="AH61" s="120">
        <f>+成测数据!CM43</f>
        <v>0</v>
      </c>
      <c r="AI61" s="120">
        <f>+成测数据!CN43</f>
        <v>0</v>
      </c>
      <c r="AJ61" s="120">
        <f>+成测数据!CO43</f>
        <v>0</v>
      </c>
      <c r="AK61" s="120">
        <f>+成测数据!CP43</f>
        <v>0</v>
      </c>
      <c r="AL61" s="120">
        <f>+成测数据!CQ43</f>
        <v>0</v>
      </c>
      <c r="AM61" s="120">
        <f>+成测数据!CR43</f>
        <v>0</v>
      </c>
      <c r="AN61" s="120">
        <f>+成测数据!CS43</f>
        <v>0</v>
      </c>
      <c r="AO61" s="120">
        <f>+成测数据!CT43</f>
        <v>0</v>
      </c>
      <c r="AP61" s="120">
        <f>+成测数据!CU43</f>
        <v>0</v>
      </c>
      <c r="AQ61" s="120">
        <f>+成测数据!CV43</f>
        <v>0</v>
      </c>
      <c r="AR61" s="120">
        <f>+成测数据!CW43</f>
        <v>0</v>
      </c>
      <c r="AS61" s="120">
        <f>+成测数据!CX43</f>
        <v>0</v>
      </c>
      <c r="AT61" s="120">
        <f>+成测数据!CY43</f>
        <v>0</v>
      </c>
      <c r="AU61" s="120">
        <f>+成测数据!CZ43</f>
        <v>0</v>
      </c>
      <c r="AV61" s="120">
        <f>+成测数据!DA43</f>
        <v>0</v>
      </c>
      <c r="AW61" s="120">
        <f>+成测数据!DB43</f>
        <v>0</v>
      </c>
      <c r="AX61" s="120">
        <f>+成测数据!DC43</f>
        <v>0</v>
      </c>
      <c r="AY61" s="120">
        <f>+成测数据!DD43</f>
        <v>0</v>
      </c>
      <c r="AZ61" s="120">
        <f>+成测数据!DE43</f>
        <v>0</v>
      </c>
      <c r="BA61" s="120">
        <f>+成测数据!DF43</f>
        <v>0</v>
      </c>
      <c r="BB61" s="120">
        <f>+成测数据!DG43</f>
        <v>0</v>
      </c>
      <c r="BC61" s="116">
        <f>+工序盘点数据!R43</f>
        <v>0</v>
      </c>
      <c r="BD61" s="127" t="str">
        <f>+成测数据!DH43</f>
        <v>0</v>
      </c>
      <c r="BE61" s="127">
        <f>+成测数据!DI43</f>
        <v>0</v>
      </c>
      <c r="BF61" s="127">
        <f>+成测数据!DJ43</f>
        <v>0</v>
      </c>
      <c r="BG61" s="127">
        <f>+成测数据!DK43</f>
        <v>0</v>
      </c>
      <c r="BH61" s="127">
        <f>+成测数据!DL43</f>
        <v>0</v>
      </c>
      <c r="BI61" s="127">
        <f>+成测数据!DM43</f>
        <v>0</v>
      </c>
      <c r="BJ61" s="127">
        <f>+成测数据!DN43</f>
        <v>0</v>
      </c>
      <c r="BK61" s="127">
        <f>+成测数据!DO43</f>
        <v>0</v>
      </c>
      <c r="BL61" s="127">
        <f>+成测数据!DP43</f>
        <v>0</v>
      </c>
      <c r="BM61" s="127">
        <f>+成测数据!DQ43</f>
        <v>0</v>
      </c>
      <c r="BN61" s="127">
        <f>+成测数据!DR43</f>
        <v>0</v>
      </c>
      <c r="BO61" s="127">
        <f>+成测数据!DS43</f>
        <v>0</v>
      </c>
      <c r="BP61" s="127">
        <f>+成测数据!DT43</f>
        <v>0</v>
      </c>
      <c r="BQ61" s="127">
        <f>+成测数据!DU43</f>
        <v>0</v>
      </c>
      <c r="BR61" s="127">
        <f>+成测数据!DV43</f>
        <v>0</v>
      </c>
      <c r="BS61" s="127">
        <f>+成测数据!DW43</f>
        <v>0</v>
      </c>
      <c r="BT61" s="127">
        <f>+成测数据!DX43</f>
        <v>0</v>
      </c>
      <c r="BU61" s="127">
        <f>+成测数据!DY43</f>
        <v>0</v>
      </c>
      <c r="BV61" s="127">
        <f>+成测数据!DZ43</f>
        <v>0</v>
      </c>
      <c r="BW61" s="127">
        <f>+成测数据!EA43</f>
        <v>0</v>
      </c>
      <c r="BX61" s="127">
        <f>+成测数据!EB43</f>
        <v>0</v>
      </c>
      <c r="BY61" s="127">
        <f>+成测数据!EC43</f>
        <v>0</v>
      </c>
      <c r="BZ61" s="127">
        <f>+成测数据!ED43</f>
        <v>0</v>
      </c>
      <c r="CA61" s="127">
        <f>+成测数据!EE43</f>
        <v>0</v>
      </c>
      <c r="CB61" s="127">
        <f>+成测数据!EF43</f>
        <v>0</v>
      </c>
      <c r="CC61" s="131">
        <f>+成测数据!AX43</f>
        <v>0</v>
      </c>
      <c r="CD61" s="131">
        <f>+成测数据!AY43</f>
        <v>0</v>
      </c>
      <c r="CE61" s="131">
        <f>+成测数据!AZ43</f>
        <v>0</v>
      </c>
      <c r="CF61" s="131">
        <f>+成测数据!BA43</f>
        <v>0</v>
      </c>
      <c r="CG61" s="131">
        <f>+成测数据!BB43</f>
        <v>0</v>
      </c>
      <c r="CH61" s="131">
        <f>+成测数据!BC43</f>
        <v>0</v>
      </c>
      <c r="CI61" s="131">
        <f>+成测数据!BD43</f>
        <v>0</v>
      </c>
      <c r="CJ61" s="131">
        <f>+成测数据!BE43</f>
        <v>0</v>
      </c>
      <c r="CK61" s="131">
        <f>+成测数据!BF43</f>
        <v>0</v>
      </c>
      <c r="CL61" s="131">
        <f>+成测数据!BG43</f>
        <v>0</v>
      </c>
      <c r="CM61" s="131">
        <f>+工序盘点数据!BH43</f>
        <v>0</v>
      </c>
      <c r="CN61" s="137">
        <f t="shared" si="50"/>
        <v>0</v>
      </c>
      <c r="CO61" s="139"/>
    </row>
    <row r="62" spans="1:93" customFormat="1" ht="18" hidden="1">
      <c r="A62" s="116" t="s">
        <v>266</v>
      </c>
      <c r="B62" s="116">
        <f>+工序盘点数据!C44</f>
        <v>0</v>
      </c>
      <c r="C62" s="116">
        <f>+工序盘点数据!E44</f>
        <v>0</v>
      </c>
      <c r="D62" s="116">
        <f>SUM(E62:AB62)</f>
        <v>0</v>
      </c>
      <c r="E62" s="116">
        <f>+成测数据!BK44</f>
        <v>0</v>
      </c>
      <c r="F62" s="116">
        <f>+成测数据!BL44</f>
        <v>0</v>
      </c>
      <c r="G62" s="116">
        <f>+成测数据!BM44</f>
        <v>0</v>
      </c>
      <c r="H62" s="116">
        <f>+成测数据!BN44</f>
        <v>0</v>
      </c>
      <c r="I62" s="116">
        <f>+成测数据!BO44</f>
        <v>0</v>
      </c>
      <c r="J62" s="116">
        <f>+成测数据!BP44</f>
        <v>0</v>
      </c>
      <c r="K62" s="116">
        <f>+成测数据!BQ44</f>
        <v>0</v>
      </c>
      <c r="L62" s="116">
        <f>+成测数据!BR44</f>
        <v>0</v>
      </c>
      <c r="M62" s="116">
        <f>+成测数据!BS44</f>
        <v>0</v>
      </c>
      <c r="N62" s="116">
        <f>+成测数据!BT44</f>
        <v>0</v>
      </c>
      <c r="O62" s="116">
        <f>+成测数据!BU44</f>
        <v>0</v>
      </c>
      <c r="P62" s="116">
        <f>+成测数据!BV44</f>
        <v>0</v>
      </c>
      <c r="Q62" s="116">
        <f>+成测数据!BW44</f>
        <v>0</v>
      </c>
      <c r="R62" s="116">
        <f>+成测数据!BX44</f>
        <v>0</v>
      </c>
      <c r="S62" s="116">
        <f>+成测数据!BY44</f>
        <v>0</v>
      </c>
      <c r="T62" s="116">
        <f>+成测数据!BZ44</f>
        <v>0</v>
      </c>
      <c r="U62" s="116">
        <f>+成测数据!CA44</f>
        <v>0</v>
      </c>
      <c r="V62" s="116">
        <f>+成测数据!CB44</f>
        <v>0</v>
      </c>
      <c r="W62" s="116">
        <f>+成测数据!CC44</f>
        <v>0</v>
      </c>
      <c r="X62" s="116">
        <f>+成测数据!CD44</f>
        <v>0</v>
      </c>
      <c r="Y62" s="116">
        <f>+成测数据!CE44</f>
        <v>0</v>
      </c>
      <c r="Z62" s="116">
        <f>+成测数据!CF44</f>
        <v>0</v>
      </c>
      <c r="AA62" s="116">
        <f>+成测数据!CG44</f>
        <v>0</v>
      </c>
      <c r="AB62" s="116">
        <f>+成测数据!CH44</f>
        <v>0</v>
      </c>
      <c r="AC62" s="116">
        <f>+成测数据!EH44</f>
        <v>0</v>
      </c>
      <c r="AD62" s="118">
        <f t="shared" si="5"/>
        <v>0</v>
      </c>
      <c r="AE62" s="120">
        <f>+成测数据!CJ44</f>
        <v>0</v>
      </c>
      <c r="AF62" s="120">
        <f>+成测数据!CK44</f>
        <v>0</v>
      </c>
      <c r="AG62" s="120">
        <f>+成测数据!CL44</f>
        <v>0</v>
      </c>
      <c r="AH62" s="120">
        <f>+成测数据!CM44</f>
        <v>0</v>
      </c>
      <c r="AI62" s="120">
        <f>+成测数据!CN44</f>
        <v>0</v>
      </c>
      <c r="AJ62" s="120">
        <f>+成测数据!CO44</f>
        <v>0</v>
      </c>
      <c r="AK62" s="120">
        <f>+成测数据!CP44</f>
        <v>0</v>
      </c>
      <c r="AL62" s="120">
        <f>+成测数据!CQ44</f>
        <v>0</v>
      </c>
      <c r="AM62" s="120">
        <f>+成测数据!CR44</f>
        <v>0</v>
      </c>
      <c r="AN62" s="120">
        <f>+成测数据!CS44</f>
        <v>0</v>
      </c>
      <c r="AO62" s="120">
        <f>+成测数据!CT44</f>
        <v>0</v>
      </c>
      <c r="AP62" s="120">
        <f>+成测数据!CU44</f>
        <v>0</v>
      </c>
      <c r="AQ62" s="120">
        <f>+成测数据!CV44</f>
        <v>0</v>
      </c>
      <c r="AR62" s="120">
        <f>+成测数据!CW44</f>
        <v>0</v>
      </c>
      <c r="AS62" s="120">
        <f>+成测数据!CX44</f>
        <v>0</v>
      </c>
      <c r="AT62" s="120">
        <f>+成测数据!CY44</f>
        <v>0</v>
      </c>
      <c r="AU62" s="120">
        <f>+成测数据!CZ44</f>
        <v>0</v>
      </c>
      <c r="AV62" s="120">
        <f>+成测数据!DA44</f>
        <v>0</v>
      </c>
      <c r="AW62" s="120">
        <f>+成测数据!DB44</f>
        <v>0</v>
      </c>
      <c r="AX62" s="120">
        <f>+成测数据!DC44</f>
        <v>0</v>
      </c>
      <c r="AY62" s="120">
        <f>+成测数据!DD44</f>
        <v>0</v>
      </c>
      <c r="AZ62" s="120">
        <f>+成测数据!DE44</f>
        <v>0</v>
      </c>
      <c r="BA62" s="120">
        <f>+成测数据!DF44</f>
        <v>0</v>
      </c>
      <c r="BB62" s="120">
        <f>+成测数据!DG44</f>
        <v>0</v>
      </c>
      <c r="BC62" s="116">
        <f>+工序盘点数据!R44</f>
        <v>0</v>
      </c>
      <c r="BD62" s="127" t="str">
        <f>+成测数据!DH44</f>
        <v>0</v>
      </c>
      <c r="BE62" s="127">
        <f>+成测数据!DI44</f>
        <v>0</v>
      </c>
      <c r="BF62" s="127">
        <f>+成测数据!DJ44</f>
        <v>0</v>
      </c>
      <c r="BG62" s="127">
        <f>+成测数据!DK44</f>
        <v>0</v>
      </c>
      <c r="BH62" s="127">
        <f>+成测数据!DL44</f>
        <v>0</v>
      </c>
      <c r="BI62" s="127">
        <f>+成测数据!DM44</f>
        <v>0</v>
      </c>
      <c r="BJ62" s="127">
        <f>+成测数据!DN44</f>
        <v>0</v>
      </c>
      <c r="BK62" s="127">
        <f>+成测数据!DO44</f>
        <v>0</v>
      </c>
      <c r="BL62" s="127">
        <f>+成测数据!DP44</f>
        <v>0</v>
      </c>
      <c r="BM62" s="127">
        <f>+成测数据!DQ44</f>
        <v>0</v>
      </c>
      <c r="BN62" s="127">
        <f>+成测数据!DR44</f>
        <v>0</v>
      </c>
      <c r="BO62" s="127">
        <f>+成测数据!DS44</f>
        <v>0</v>
      </c>
      <c r="BP62" s="127">
        <f>+成测数据!DT44</f>
        <v>0</v>
      </c>
      <c r="BQ62" s="127">
        <f>+成测数据!DU44</f>
        <v>0</v>
      </c>
      <c r="BR62" s="127">
        <f>+成测数据!DV44</f>
        <v>0</v>
      </c>
      <c r="BS62" s="127">
        <f>+成测数据!DW44</f>
        <v>0</v>
      </c>
      <c r="BT62" s="127">
        <f>+成测数据!DX44</f>
        <v>0</v>
      </c>
      <c r="BU62" s="127">
        <f>+成测数据!DY44</f>
        <v>0</v>
      </c>
      <c r="BV62" s="127">
        <f>+成测数据!DZ44</f>
        <v>0</v>
      </c>
      <c r="BW62" s="127">
        <f>+成测数据!EA44</f>
        <v>0</v>
      </c>
      <c r="BX62" s="127">
        <f>+成测数据!EB44</f>
        <v>0</v>
      </c>
      <c r="BY62" s="127">
        <f>+成测数据!EC44</f>
        <v>0</v>
      </c>
      <c r="BZ62" s="127">
        <f>+成测数据!ED44</f>
        <v>0</v>
      </c>
      <c r="CA62" s="127">
        <f>+成测数据!EE44</f>
        <v>0</v>
      </c>
      <c r="CB62" s="127">
        <f>+成测数据!EF44</f>
        <v>0</v>
      </c>
      <c r="CC62" s="131">
        <f>+成测数据!AX44</f>
        <v>0</v>
      </c>
      <c r="CD62" s="131">
        <f>+成测数据!AY44</f>
        <v>0</v>
      </c>
      <c r="CE62" s="131">
        <f>+成测数据!AZ44</f>
        <v>0</v>
      </c>
      <c r="CF62" s="131">
        <f>+成测数据!BA44</f>
        <v>0</v>
      </c>
      <c r="CG62" s="131">
        <f>+成测数据!BB44</f>
        <v>0</v>
      </c>
      <c r="CH62" s="131">
        <f>+成测数据!BC44</f>
        <v>0</v>
      </c>
      <c r="CI62" s="131">
        <f>+成测数据!BD44</f>
        <v>0</v>
      </c>
      <c r="CJ62" s="131">
        <f>+成测数据!BE44</f>
        <v>0</v>
      </c>
      <c r="CK62" s="131">
        <f>+成测数据!BF44</f>
        <v>0</v>
      </c>
      <c r="CL62" s="131">
        <f>+成测数据!BG44</f>
        <v>0</v>
      </c>
      <c r="CM62" s="131">
        <f>+工序盘点数据!BH44</f>
        <v>0</v>
      </c>
      <c r="CN62" s="137">
        <f t="shared" si="50"/>
        <v>0</v>
      </c>
      <c r="CO62" s="139"/>
    </row>
    <row r="63" spans="1:93" customFormat="1" ht="18.45">
      <c r="A63" s="116" t="s">
        <v>284</v>
      </c>
      <c r="B63" s="117">
        <f>+B64+B65</f>
        <v>0</v>
      </c>
      <c r="C63" s="117">
        <f>+C64+C65</f>
        <v>0</v>
      </c>
      <c r="D63" s="117">
        <f>+D64+D65</f>
        <v>0</v>
      </c>
      <c r="E63" s="117">
        <f>+E64+E65</f>
        <v>0</v>
      </c>
      <c r="F63" s="117">
        <f>+F64+F65</f>
        <v>0</v>
      </c>
      <c r="G63" s="117">
        <f t="shared" ref="G63:AC63" si="80">+G64+G65</f>
        <v>0</v>
      </c>
      <c r="H63" s="117">
        <f t="shared" si="80"/>
        <v>0</v>
      </c>
      <c r="I63" s="117">
        <f t="shared" si="80"/>
        <v>0</v>
      </c>
      <c r="J63" s="117">
        <f t="shared" si="80"/>
        <v>0</v>
      </c>
      <c r="K63" s="117">
        <f t="shared" si="80"/>
        <v>0</v>
      </c>
      <c r="L63" s="117">
        <f t="shared" si="80"/>
        <v>0</v>
      </c>
      <c r="M63" s="117">
        <f t="shared" si="80"/>
        <v>0</v>
      </c>
      <c r="N63" s="117">
        <f t="shared" si="80"/>
        <v>0</v>
      </c>
      <c r="O63" s="117">
        <f t="shared" si="80"/>
        <v>0</v>
      </c>
      <c r="P63" s="117">
        <f t="shared" si="80"/>
        <v>0</v>
      </c>
      <c r="Q63" s="117">
        <f t="shared" si="80"/>
        <v>0</v>
      </c>
      <c r="R63" s="117">
        <f t="shared" si="80"/>
        <v>0</v>
      </c>
      <c r="S63" s="117">
        <f t="shared" si="80"/>
        <v>0</v>
      </c>
      <c r="T63" s="117">
        <f t="shared" si="80"/>
        <v>0</v>
      </c>
      <c r="U63" s="117">
        <f t="shared" si="80"/>
        <v>0</v>
      </c>
      <c r="V63" s="117">
        <f t="shared" si="80"/>
        <v>0</v>
      </c>
      <c r="W63" s="117">
        <f t="shared" si="80"/>
        <v>0</v>
      </c>
      <c r="X63" s="117">
        <f t="shared" si="80"/>
        <v>0</v>
      </c>
      <c r="Y63" s="117">
        <f t="shared" si="80"/>
        <v>0</v>
      </c>
      <c r="Z63" s="117">
        <f t="shared" si="80"/>
        <v>0</v>
      </c>
      <c r="AA63" s="117">
        <f t="shared" si="80"/>
        <v>0</v>
      </c>
      <c r="AB63" s="117">
        <f t="shared" si="80"/>
        <v>0</v>
      </c>
      <c r="AC63" s="117">
        <f t="shared" si="80"/>
        <v>0</v>
      </c>
      <c r="AD63" s="118">
        <f t="shared" si="5"/>
        <v>0</v>
      </c>
      <c r="AE63" s="119">
        <f>+AE64+AE65</f>
        <v>0</v>
      </c>
      <c r="AF63" s="119">
        <f t="shared" ref="AF63:BB63" si="81">+AF64+AF65</f>
        <v>0</v>
      </c>
      <c r="AG63" s="119">
        <f t="shared" si="81"/>
        <v>0</v>
      </c>
      <c r="AH63" s="119">
        <f t="shared" si="81"/>
        <v>0</v>
      </c>
      <c r="AI63" s="119">
        <f t="shared" si="81"/>
        <v>0</v>
      </c>
      <c r="AJ63" s="119">
        <f t="shared" si="81"/>
        <v>0</v>
      </c>
      <c r="AK63" s="119">
        <f t="shared" si="81"/>
        <v>0</v>
      </c>
      <c r="AL63" s="119">
        <f t="shared" si="81"/>
        <v>0</v>
      </c>
      <c r="AM63" s="119">
        <f t="shared" si="81"/>
        <v>0</v>
      </c>
      <c r="AN63" s="119">
        <f t="shared" si="81"/>
        <v>0</v>
      </c>
      <c r="AO63" s="119">
        <f t="shared" si="81"/>
        <v>0</v>
      </c>
      <c r="AP63" s="119">
        <f t="shared" si="81"/>
        <v>0</v>
      </c>
      <c r="AQ63" s="119">
        <f t="shared" si="81"/>
        <v>0</v>
      </c>
      <c r="AR63" s="119">
        <f t="shared" si="81"/>
        <v>0</v>
      </c>
      <c r="AS63" s="119">
        <f t="shared" si="81"/>
        <v>0</v>
      </c>
      <c r="AT63" s="119">
        <f t="shared" si="81"/>
        <v>0</v>
      </c>
      <c r="AU63" s="119">
        <f t="shared" si="81"/>
        <v>0</v>
      </c>
      <c r="AV63" s="119">
        <f t="shared" si="81"/>
        <v>0</v>
      </c>
      <c r="AW63" s="119">
        <f t="shared" si="81"/>
        <v>0</v>
      </c>
      <c r="AX63" s="119">
        <f t="shared" si="81"/>
        <v>0</v>
      </c>
      <c r="AY63" s="119">
        <f t="shared" si="81"/>
        <v>0</v>
      </c>
      <c r="AZ63" s="119">
        <f t="shared" si="81"/>
        <v>0</v>
      </c>
      <c r="BA63" s="119">
        <f t="shared" si="81"/>
        <v>0</v>
      </c>
      <c r="BB63" s="119">
        <f t="shared" si="81"/>
        <v>0</v>
      </c>
      <c r="BC63" s="117">
        <f>IFERROR(LOOKUP(1,0/BC64:BC65,BC64:BC65),0)</f>
        <v>0</v>
      </c>
      <c r="BD63" s="126">
        <f>+IF(AD63=0,0,(BD64*AD64+BD65*AD65)/AD63)</f>
        <v>0</v>
      </c>
      <c r="BE63" s="126">
        <f>+IF(AE63=0,0,(BE64*AE64+BE65*AE65)/AE63)</f>
        <v>0</v>
      </c>
      <c r="BF63" s="126">
        <f t="shared" ref="BF63:CB63" si="82">+IF(AF63=0,0,(BF64*AF64+BF65*AF65)/AF63)</f>
        <v>0</v>
      </c>
      <c r="BG63" s="126">
        <f t="shared" si="82"/>
        <v>0</v>
      </c>
      <c r="BH63" s="126">
        <f t="shared" si="82"/>
        <v>0</v>
      </c>
      <c r="BI63" s="126">
        <f t="shared" si="82"/>
        <v>0</v>
      </c>
      <c r="BJ63" s="126">
        <f t="shared" si="82"/>
        <v>0</v>
      </c>
      <c r="BK63" s="126">
        <f t="shared" si="82"/>
        <v>0</v>
      </c>
      <c r="BL63" s="126">
        <f t="shared" si="82"/>
        <v>0</v>
      </c>
      <c r="BM63" s="126">
        <f t="shared" si="82"/>
        <v>0</v>
      </c>
      <c r="BN63" s="126">
        <f t="shared" si="82"/>
        <v>0</v>
      </c>
      <c r="BO63" s="126">
        <f t="shared" si="82"/>
        <v>0</v>
      </c>
      <c r="BP63" s="126">
        <f t="shared" si="82"/>
        <v>0</v>
      </c>
      <c r="BQ63" s="126">
        <f t="shared" si="82"/>
        <v>0</v>
      </c>
      <c r="BR63" s="126">
        <f t="shared" si="82"/>
        <v>0</v>
      </c>
      <c r="BS63" s="126">
        <f t="shared" si="82"/>
        <v>0</v>
      </c>
      <c r="BT63" s="126">
        <f t="shared" si="82"/>
        <v>0</v>
      </c>
      <c r="BU63" s="126">
        <f t="shared" si="82"/>
        <v>0</v>
      </c>
      <c r="BV63" s="126">
        <f t="shared" si="82"/>
        <v>0</v>
      </c>
      <c r="BW63" s="126">
        <f t="shared" si="82"/>
        <v>0</v>
      </c>
      <c r="BX63" s="126">
        <f t="shared" si="82"/>
        <v>0</v>
      </c>
      <c r="BY63" s="126">
        <f t="shared" si="82"/>
        <v>0</v>
      </c>
      <c r="BZ63" s="126">
        <f t="shared" si="82"/>
        <v>0</v>
      </c>
      <c r="CA63" s="126">
        <f t="shared" si="82"/>
        <v>0</v>
      </c>
      <c r="CB63" s="126">
        <f t="shared" si="82"/>
        <v>0</v>
      </c>
      <c r="CC63" s="117">
        <f>+CC64+CC65</f>
        <v>0</v>
      </c>
      <c r="CD63" s="117">
        <f t="shared" ref="CD63:CK63" si="83">+CD64+CD65</f>
        <v>0</v>
      </c>
      <c r="CE63" s="117">
        <f t="shared" si="83"/>
        <v>0</v>
      </c>
      <c r="CF63" s="117">
        <f t="shared" si="83"/>
        <v>0</v>
      </c>
      <c r="CG63" s="117">
        <f t="shared" si="83"/>
        <v>0</v>
      </c>
      <c r="CH63" s="117">
        <f t="shared" si="83"/>
        <v>0</v>
      </c>
      <c r="CI63" s="117">
        <f t="shared" si="83"/>
        <v>0</v>
      </c>
      <c r="CJ63" s="117">
        <f t="shared" si="83"/>
        <v>0</v>
      </c>
      <c r="CK63" s="117">
        <f t="shared" si="83"/>
        <v>0</v>
      </c>
      <c r="CL63" s="117">
        <f>+IF(CC63=0,0,(CL64*CC64+CL65*CC65)/CC63)</f>
        <v>0</v>
      </c>
      <c r="CM63" s="117">
        <f>SUM(CM64:CM65)</f>
        <v>0</v>
      </c>
      <c r="CN63" s="137">
        <f t="shared" si="50"/>
        <v>0</v>
      </c>
      <c r="CO63" s="139"/>
    </row>
    <row r="64" spans="1:93" customFormat="1" ht="18" hidden="1">
      <c r="A64" s="116" t="s">
        <v>265</v>
      </c>
      <c r="B64" s="116">
        <f>+工序盘点数据!C45</f>
        <v>0</v>
      </c>
      <c r="C64" s="116">
        <f>+工序盘点数据!E45</f>
        <v>0</v>
      </c>
      <c r="D64" s="116">
        <f>SUM(E64:AB64)</f>
        <v>0</v>
      </c>
      <c r="E64" s="116">
        <f>+成测数据!BK45</f>
        <v>0</v>
      </c>
      <c r="F64" s="116">
        <f>+成测数据!BL45</f>
        <v>0</v>
      </c>
      <c r="G64" s="116">
        <f>+成测数据!BM45</f>
        <v>0</v>
      </c>
      <c r="H64" s="116">
        <f>+成测数据!BN45</f>
        <v>0</v>
      </c>
      <c r="I64" s="116">
        <f>+成测数据!BO45</f>
        <v>0</v>
      </c>
      <c r="J64" s="116">
        <f>+成测数据!BP45</f>
        <v>0</v>
      </c>
      <c r="K64" s="116">
        <f>+成测数据!BQ45</f>
        <v>0</v>
      </c>
      <c r="L64" s="116">
        <f>+成测数据!BR45</f>
        <v>0</v>
      </c>
      <c r="M64" s="116">
        <f>+成测数据!BS45</f>
        <v>0</v>
      </c>
      <c r="N64" s="116">
        <f>+成测数据!BT45</f>
        <v>0</v>
      </c>
      <c r="O64" s="116">
        <f>+成测数据!BU45</f>
        <v>0</v>
      </c>
      <c r="P64" s="116">
        <f>+成测数据!BV45</f>
        <v>0</v>
      </c>
      <c r="Q64" s="116">
        <f>+成测数据!BW45</f>
        <v>0</v>
      </c>
      <c r="R64" s="116">
        <f>+成测数据!BX45</f>
        <v>0</v>
      </c>
      <c r="S64" s="116">
        <f>+成测数据!BY45</f>
        <v>0</v>
      </c>
      <c r="T64" s="116">
        <f>+成测数据!BZ45</f>
        <v>0</v>
      </c>
      <c r="U64" s="116">
        <f>+成测数据!CA45</f>
        <v>0</v>
      </c>
      <c r="V64" s="116">
        <f>+成测数据!CB45</f>
        <v>0</v>
      </c>
      <c r="W64" s="116">
        <f>+成测数据!CC45</f>
        <v>0</v>
      </c>
      <c r="X64" s="116">
        <f>+成测数据!CD45</f>
        <v>0</v>
      </c>
      <c r="Y64" s="116">
        <f>+成测数据!CE45</f>
        <v>0</v>
      </c>
      <c r="Z64" s="116">
        <f>+成测数据!CF45</f>
        <v>0</v>
      </c>
      <c r="AA64" s="116">
        <f>+成测数据!CG45</f>
        <v>0</v>
      </c>
      <c r="AB64" s="116">
        <f>+成测数据!CH45</f>
        <v>0</v>
      </c>
      <c r="AC64" s="116">
        <f>+成测数据!EH45</f>
        <v>0</v>
      </c>
      <c r="AD64" s="118">
        <f t="shared" si="5"/>
        <v>0</v>
      </c>
      <c r="AE64" s="120">
        <f>+成测数据!CJ45</f>
        <v>0</v>
      </c>
      <c r="AF64" s="120">
        <f>+成测数据!CK45</f>
        <v>0</v>
      </c>
      <c r="AG64" s="120">
        <f>+成测数据!CL45</f>
        <v>0</v>
      </c>
      <c r="AH64" s="120">
        <f>+成测数据!CM45</f>
        <v>0</v>
      </c>
      <c r="AI64" s="120">
        <f>+成测数据!CN45</f>
        <v>0</v>
      </c>
      <c r="AJ64" s="120">
        <f>+成测数据!CO45</f>
        <v>0</v>
      </c>
      <c r="AK64" s="120">
        <f>+成测数据!CP45</f>
        <v>0</v>
      </c>
      <c r="AL64" s="120">
        <f>+成测数据!CQ45</f>
        <v>0</v>
      </c>
      <c r="AM64" s="120">
        <f>+成测数据!CR45</f>
        <v>0</v>
      </c>
      <c r="AN64" s="120">
        <f>+成测数据!CS45</f>
        <v>0</v>
      </c>
      <c r="AO64" s="120">
        <f>+成测数据!CT45</f>
        <v>0</v>
      </c>
      <c r="AP64" s="120">
        <f>+成测数据!CU45</f>
        <v>0</v>
      </c>
      <c r="AQ64" s="120">
        <f>+成测数据!CV45</f>
        <v>0</v>
      </c>
      <c r="AR64" s="120">
        <f>+成测数据!CW45</f>
        <v>0</v>
      </c>
      <c r="AS64" s="120">
        <f>+成测数据!CX45</f>
        <v>0</v>
      </c>
      <c r="AT64" s="120">
        <f>+成测数据!CY45</f>
        <v>0</v>
      </c>
      <c r="AU64" s="120">
        <f>+成测数据!CZ45</f>
        <v>0</v>
      </c>
      <c r="AV64" s="120">
        <f>+成测数据!DA45</f>
        <v>0</v>
      </c>
      <c r="AW64" s="120">
        <f>+成测数据!DB45</f>
        <v>0</v>
      </c>
      <c r="AX64" s="120">
        <f>+成测数据!DC45</f>
        <v>0</v>
      </c>
      <c r="AY64" s="120">
        <f>+成测数据!DD45</f>
        <v>0</v>
      </c>
      <c r="AZ64" s="120">
        <f>+成测数据!DE45</f>
        <v>0</v>
      </c>
      <c r="BA64" s="120">
        <f>+成测数据!DF45</f>
        <v>0</v>
      </c>
      <c r="BB64" s="120">
        <f>+成测数据!DG45</f>
        <v>0</v>
      </c>
      <c r="BC64" s="116">
        <f>+工序盘点数据!R45</f>
        <v>0</v>
      </c>
      <c r="BD64" s="127" t="str">
        <f>+成测数据!DH45</f>
        <v>0</v>
      </c>
      <c r="BE64" s="127">
        <f>+成测数据!DI45</f>
        <v>0</v>
      </c>
      <c r="BF64" s="127">
        <f>+成测数据!DJ45</f>
        <v>0</v>
      </c>
      <c r="BG64" s="127">
        <f>+成测数据!DK45</f>
        <v>0</v>
      </c>
      <c r="BH64" s="127">
        <f>+成测数据!DL45</f>
        <v>0</v>
      </c>
      <c r="BI64" s="127">
        <f>+成测数据!DM45</f>
        <v>0</v>
      </c>
      <c r="BJ64" s="127">
        <f>+成测数据!DN45</f>
        <v>0</v>
      </c>
      <c r="BK64" s="127">
        <f>+成测数据!DO45</f>
        <v>0</v>
      </c>
      <c r="BL64" s="127">
        <f>+成测数据!DP45</f>
        <v>0</v>
      </c>
      <c r="BM64" s="127">
        <f>+成测数据!DQ45</f>
        <v>0</v>
      </c>
      <c r="BN64" s="127">
        <f>+成测数据!DR45</f>
        <v>0</v>
      </c>
      <c r="BO64" s="127">
        <f>+成测数据!DS45</f>
        <v>0</v>
      </c>
      <c r="BP64" s="127">
        <f>+成测数据!DT45</f>
        <v>0</v>
      </c>
      <c r="BQ64" s="127">
        <f>+成测数据!DU45</f>
        <v>0</v>
      </c>
      <c r="BR64" s="127">
        <f>+成测数据!DV45</f>
        <v>0</v>
      </c>
      <c r="BS64" s="127">
        <f>+成测数据!DW45</f>
        <v>0</v>
      </c>
      <c r="BT64" s="127">
        <f>+成测数据!DX45</f>
        <v>0</v>
      </c>
      <c r="BU64" s="127">
        <f>+成测数据!DY45</f>
        <v>0</v>
      </c>
      <c r="BV64" s="127">
        <f>+成测数据!DZ45</f>
        <v>0</v>
      </c>
      <c r="BW64" s="127">
        <f>+成测数据!EA45</f>
        <v>0</v>
      </c>
      <c r="BX64" s="127">
        <f>+成测数据!EB45</f>
        <v>0</v>
      </c>
      <c r="BY64" s="127">
        <f>+成测数据!EC45</f>
        <v>0</v>
      </c>
      <c r="BZ64" s="127">
        <f>+成测数据!ED45</f>
        <v>0</v>
      </c>
      <c r="CA64" s="127">
        <f>+成测数据!EE45</f>
        <v>0</v>
      </c>
      <c r="CB64" s="127">
        <f>+成测数据!EF45</f>
        <v>0</v>
      </c>
      <c r="CC64" s="131">
        <f>+成测数据!AX45</f>
        <v>0</v>
      </c>
      <c r="CD64" s="131">
        <f>+成测数据!AY45</f>
        <v>0</v>
      </c>
      <c r="CE64" s="131">
        <f>+成测数据!AZ45</f>
        <v>0</v>
      </c>
      <c r="CF64" s="131">
        <f>+成测数据!BA45</f>
        <v>0</v>
      </c>
      <c r="CG64" s="131">
        <f>+成测数据!BB45</f>
        <v>0</v>
      </c>
      <c r="CH64" s="131">
        <f>+成测数据!BC45</f>
        <v>0</v>
      </c>
      <c r="CI64" s="131">
        <f>+成测数据!BD45</f>
        <v>0</v>
      </c>
      <c r="CJ64" s="131">
        <f>+成测数据!BE45</f>
        <v>0</v>
      </c>
      <c r="CK64" s="131">
        <f>+成测数据!BF45</f>
        <v>0</v>
      </c>
      <c r="CL64" s="131">
        <f>+成测数据!BG45</f>
        <v>0</v>
      </c>
      <c r="CM64" s="131">
        <f>+工序盘点数据!BH45</f>
        <v>0</v>
      </c>
      <c r="CN64" s="137">
        <f t="shared" si="50"/>
        <v>0</v>
      </c>
      <c r="CO64" s="139"/>
    </row>
    <row r="65" spans="1:93" customFormat="1" ht="18" hidden="1">
      <c r="A65" s="116" t="s">
        <v>266</v>
      </c>
      <c r="B65" s="116">
        <f>+工序盘点数据!C46</f>
        <v>0</v>
      </c>
      <c r="C65" s="116">
        <f>+工序盘点数据!E46</f>
        <v>0</v>
      </c>
      <c r="D65" s="116">
        <f>SUM(E65:AB65)</f>
        <v>0</v>
      </c>
      <c r="E65" s="116">
        <f>+成测数据!BK46</f>
        <v>0</v>
      </c>
      <c r="F65" s="116">
        <f>+成测数据!BL46</f>
        <v>0</v>
      </c>
      <c r="G65" s="116">
        <f>+成测数据!BM46</f>
        <v>0</v>
      </c>
      <c r="H65" s="116">
        <f>+成测数据!BN46</f>
        <v>0</v>
      </c>
      <c r="I65" s="116">
        <f>+成测数据!BO46</f>
        <v>0</v>
      </c>
      <c r="J65" s="116">
        <f>+成测数据!BP46</f>
        <v>0</v>
      </c>
      <c r="K65" s="116">
        <f>+成测数据!BQ46</f>
        <v>0</v>
      </c>
      <c r="L65" s="116">
        <f>+成测数据!BR46</f>
        <v>0</v>
      </c>
      <c r="M65" s="116">
        <f>+成测数据!BS46</f>
        <v>0</v>
      </c>
      <c r="N65" s="116">
        <f>+成测数据!BT46</f>
        <v>0</v>
      </c>
      <c r="O65" s="116">
        <f>+成测数据!BU46</f>
        <v>0</v>
      </c>
      <c r="P65" s="116">
        <f>+成测数据!BV46</f>
        <v>0</v>
      </c>
      <c r="Q65" s="116">
        <f>+成测数据!BW46</f>
        <v>0</v>
      </c>
      <c r="R65" s="116">
        <f>+成测数据!BX46</f>
        <v>0</v>
      </c>
      <c r="S65" s="116">
        <f>+成测数据!BY46</f>
        <v>0</v>
      </c>
      <c r="T65" s="116">
        <f>+成测数据!BZ46</f>
        <v>0</v>
      </c>
      <c r="U65" s="116">
        <f>+成测数据!CA46</f>
        <v>0</v>
      </c>
      <c r="V65" s="116">
        <f>+成测数据!CB46</f>
        <v>0</v>
      </c>
      <c r="W65" s="116">
        <f>+成测数据!CC46</f>
        <v>0</v>
      </c>
      <c r="X65" s="116">
        <f>+成测数据!CD46</f>
        <v>0</v>
      </c>
      <c r="Y65" s="116">
        <f>+成测数据!CE46</f>
        <v>0</v>
      </c>
      <c r="Z65" s="116">
        <f>+成测数据!CF46</f>
        <v>0</v>
      </c>
      <c r="AA65" s="116">
        <f>+成测数据!CG46</f>
        <v>0</v>
      </c>
      <c r="AB65" s="116">
        <f>+成测数据!CH46</f>
        <v>0</v>
      </c>
      <c r="AC65" s="116">
        <f>+成测数据!EH46</f>
        <v>0</v>
      </c>
      <c r="AD65" s="118">
        <f t="shared" si="5"/>
        <v>0</v>
      </c>
      <c r="AE65" s="120">
        <f>+成测数据!CJ46</f>
        <v>0</v>
      </c>
      <c r="AF65" s="120">
        <f>+成测数据!CK46</f>
        <v>0</v>
      </c>
      <c r="AG65" s="120">
        <f>+成测数据!CL46</f>
        <v>0</v>
      </c>
      <c r="AH65" s="120">
        <f>+成测数据!CM46</f>
        <v>0</v>
      </c>
      <c r="AI65" s="120">
        <f>+成测数据!CN46</f>
        <v>0</v>
      </c>
      <c r="AJ65" s="120">
        <f>+成测数据!CO46</f>
        <v>0</v>
      </c>
      <c r="AK65" s="120">
        <f>+成测数据!CP46</f>
        <v>0</v>
      </c>
      <c r="AL65" s="120">
        <f>+成测数据!CQ46</f>
        <v>0</v>
      </c>
      <c r="AM65" s="120">
        <f>+成测数据!CR46</f>
        <v>0</v>
      </c>
      <c r="AN65" s="120">
        <f>+成测数据!CS46</f>
        <v>0</v>
      </c>
      <c r="AO65" s="120">
        <f>+成测数据!CT46</f>
        <v>0</v>
      </c>
      <c r="AP65" s="120">
        <f>+成测数据!CU46</f>
        <v>0</v>
      </c>
      <c r="AQ65" s="120">
        <f>+成测数据!CV46</f>
        <v>0</v>
      </c>
      <c r="AR65" s="120">
        <f>+成测数据!CW46</f>
        <v>0</v>
      </c>
      <c r="AS65" s="120">
        <f>+成测数据!CX46</f>
        <v>0</v>
      </c>
      <c r="AT65" s="120">
        <f>+成测数据!CY46</f>
        <v>0</v>
      </c>
      <c r="AU65" s="120">
        <f>+成测数据!CZ46</f>
        <v>0</v>
      </c>
      <c r="AV65" s="120">
        <f>+成测数据!DA46</f>
        <v>0</v>
      </c>
      <c r="AW65" s="120">
        <f>+成测数据!DB46</f>
        <v>0</v>
      </c>
      <c r="AX65" s="120">
        <f>+成测数据!DC46</f>
        <v>0</v>
      </c>
      <c r="AY65" s="120">
        <f>+成测数据!DD46</f>
        <v>0</v>
      </c>
      <c r="AZ65" s="120">
        <f>+成测数据!DE46</f>
        <v>0</v>
      </c>
      <c r="BA65" s="120">
        <f>+成测数据!DF46</f>
        <v>0</v>
      </c>
      <c r="BB65" s="120">
        <f>+成测数据!DG46</f>
        <v>0</v>
      </c>
      <c r="BC65" s="116">
        <f>+工序盘点数据!R46</f>
        <v>0</v>
      </c>
      <c r="BD65" s="127" t="str">
        <f>+成测数据!DH46</f>
        <v>0</v>
      </c>
      <c r="BE65" s="127">
        <f>+成测数据!DI46</f>
        <v>0</v>
      </c>
      <c r="BF65" s="127">
        <f>+成测数据!DJ46</f>
        <v>0</v>
      </c>
      <c r="BG65" s="127">
        <f>+成测数据!DK46</f>
        <v>0</v>
      </c>
      <c r="BH65" s="127">
        <f>+成测数据!DL46</f>
        <v>0</v>
      </c>
      <c r="BI65" s="127">
        <f>+成测数据!DM46</f>
        <v>0</v>
      </c>
      <c r="BJ65" s="127">
        <f>+成测数据!DN46</f>
        <v>0</v>
      </c>
      <c r="BK65" s="127">
        <f>+成测数据!DO46</f>
        <v>0</v>
      </c>
      <c r="BL65" s="127">
        <f>+成测数据!DP46</f>
        <v>0</v>
      </c>
      <c r="BM65" s="127">
        <f>+成测数据!DQ46</f>
        <v>0</v>
      </c>
      <c r="BN65" s="127">
        <f>+成测数据!DR46</f>
        <v>0</v>
      </c>
      <c r="BO65" s="127">
        <f>+成测数据!DS46</f>
        <v>0</v>
      </c>
      <c r="BP65" s="127">
        <f>+成测数据!DT46</f>
        <v>0</v>
      </c>
      <c r="BQ65" s="127">
        <f>+成测数据!DU46</f>
        <v>0</v>
      </c>
      <c r="BR65" s="127">
        <f>+成测数据!DV46</f>
        <v>0</v>
      </c>
      <c r="BS65" s="127">
        <f>+成测数据!DW46</f>
        <v>0</v>
      </c>
      <c r="BT65" s="127">
        <f>+成测数据!DX46</f>
        <v>0</v>
      </c>
      <c r="BU65" s="127">
        <f>+成测数据!DY46</f>
        <v>0</v>
      </c>
      <c r="BV65" s="127">
        <f>+成测数据!DZ46</f>
        <v>0</v>
      </c>
      <c r="BW65" s="127">
        <f>+成测数据!EA46</f>
        <v>0</v>
      </c>
      <c r="BX65" s="127">
        <f>+成测数据!EB46</f>
        <v>0</v>
      </c>
      <c r="BY65" s="127">
        <f>+成测数据!EC46</f>
        <v>0</v>
      </c>
      <c r="BZ65" s="127">
        <f>+成测数据!ED46</f>
        <v>0</v>
      </c>
      <c r="CA65" s="127">
        <f>+成测数据!EE46</f>
        <v>0</v>
      </c>
      <c r="CB65" s="127">
        <f>+成测数据!EF46</f>
        <v>0</v>
      </c>
      <c r="CC65" s="131">
        <f>+成测数据!AX46</f>
        <v>0</v>
      </c>
      <c r="CD65" s="131">
        <f>+成测数据!AY46</f>
        <v>0</v>
      </c>
      <c r="CE65" s="131">
        <f>+成测数据!AZ46</f>
        <v>0</v>
      </c>
      <c r="CF65" s="131">
        <f>+成测数据!BA46</f>
        <v>0</v>
      </c>
      <c r="CG65" s="131">
        <f>+成测数据!BB46</f>
        <v>0</v>
      </c>
      <c r="CH65" s="131">
        <f>+成测数据!BC46</f>
        <v>0</v>
      </c>
      <c r="CI65" s="131">
        <f>+成测数据!BD46</f>
        <v>0</v>
      </c>
      <c r="CJ65" s="131">
        <f>+成测数据!BE46</f>
        <v>0</v>
      </c>
      <c r="CK65" s="131">
        <f>+成测数据!BF46</f>
        <v>0</v>
      </c>
      <c r="CL65" s="131">
        <f>+成测数据!BG46</f>
        <v>0</v>
      </c>
      <c r="CM65" s="131">
        <f>+工序盘点数据!BH46</f>
        <v>0</v>
      </c>
      <c r="CN65" s="137">
        <f t="shared" si="50"/>
        <v>0</v>
      </c>
      <c r="CO65" s="139"/>
    </row>
    <row r="66" spans="1:93" customFormat="1" ht="18.45">
      <c r="A66" s="116" t="s">
        <v>285</v>
      </c>
      <c r="B66" s="117">
        <f>+B67+B68</f>
        <v>0</v>
      </c>
      <c r="C66" s="117">
        <f>+C67+C68</f>
        <v>0</v>
      </c>
      <c r="D66" s="117">
        <f>+D67+D68</f>
        <v>0</v>
      </c>
      <c r="E66" s="117">
        <f>+E67+E68</f>
        <v>0</v>
      </c>
      <c r="F66" s="117">
        <f>+F67+F68</f>
        <v>0</v>
      </c>
      <c r="G66" s="117">
        <f t="shared" ref="G66:AC66" si="84">+G67+G68</f>
        <v>0</v>
      </c>
      <c r="H66" s="117">
        <f t="shared" si="84"/>
        <v>0</v>
      </c>
      <c r="I66" s="117">
        <f t="shared" si="84"/>
        <v>0</v>
      </c>
      <c r="J66" s="117">
        <f t="shared" si="84"/>
        <v>0</v>
      </c>
      <c r="K66" s="117">
        <f t="shared" si="84"/>
        <v>0</v>
      </c>
      <c r="L66" s="117">
        <f t="shared" si="84"/>
        <v>0</v>
      </c>
      <c r="M66" s="117">
        <f t="shared" si="84"/>
        <v>0</v>
      </c>
      <c r="N66" s="117">
        <f t="shared" si="84"/>
        <v>0</v>
      </c>
      <c r="O66" s="117">
        <f t="shared" si="84"/>
        <v>0</v>
      </c>
      <c r="P66" s="117">
        <f t="shared" si="84"/>
        <v>0</v>
      </c>
      <c r="Q66" s="117">
        <f t="shared" si="84"/>
        <v>0</v>
      </c>
      <c r="R66" s="117">
        <f t="shared" si="84"/>
        <v>0</v>
      </c>
      <c r="S66" s="117">
        <f t="shared" si="84"/>
        <v>0</v>
      </c>
      <c r="T66" s="117">
        <f t="shared" si="84"/>
        <v>0</v>
      </c>
      <c r="U66" s="117">
        <f t="shared" si="84"/>
        <v>0</v>
      </c>
      <c r="V66" s="117">
        <f t="shared" si="84"/>
        <v>0</v>
      </c>
      <c r="W66" s="117">
        <f t="shared" si="84"/>
        <v>0</v>
      </c>
      <c r="X66" s="117">
        <f t="shared" si="84"/>
        <v>0</v>
      </c>
      <c r="Y66" s="117">
        <f t="shared" si="84"/>
        <v>0</v>
      </c>
      <c r="Z66" s="117">
        <f t="shared" si="84"/>
        <v>0</v>
      </c>
      <c r="AA66" s="117">
        <f t="shared" si="84"/>
        <v>0</v>
      </c>
      <c r="AB66" s="117">
        <f t="shared" si="84"/>
        <v>0</v>
      </c>
      <c r="AC66" s="117">
        <f t="shared" si="84"/>
        <v>0</v>
      </c>
      <c r="AD66" s="118">
        <f t="shared" si="5"/>
        <v>0</v>
      </c>
      <c r="AE66" s="119">
        <f>+AE67+AE68</f>
        <v>0</v>
      </c>
      <c r="AF66" s="119">
        <f t="shared" ref="AF66:BB66" si="85">+AF67+AF68</f>
        <v>0</v>
      </c>
      <c r="AG66" s="119">
        <f t="shared" si="85"/>
        <v>0</v>
      </c>
      <c r="AH66" s="119">
        <f t="shared" si="85"/>
        <v>0</v>
      </c>
      <c r="AI66" s="119">
        <f t="shared" si="85"/>
        <v>0</v>
      </c>
      <c r="AJ66" s="119">
        <f t="shared" si="85"/>
        <v>0</v>
      </c>
      <c r="AK66" s="119">
        <f t="shared" si="85"/>
        <v>0</v>
      </c>
      <c r="AL66" s="119">
        <f t="shared" si="85"/>
        <v>0</v>
      </c>
      <c r="AM66" s="119">
        <f t="shared" si="85"/>
        <v>0</v>
      </c>
      <c r="AN66" s="119">
        <f t="shared" si="85"/>
        <v>0</v>
      </c>
      <c r="AO66" s="119">
        <f t="shared" si="85"/>
        <v>0</v>
      </c>
      <c r="AP66" s="119">
        <f t="shared" si="85"/>
        <v>0</v>
      </c>
      <c r="AQ66" s="119">
        <f t="shared" si="85"/>
        <v>0</v>
      </c>
      <c r="AR66" s="119">
        <f t="shared" si="85"/>
        <v>0</v>
      </c>
      <c r="AS66" s="119">
        <f t="shared" si="85"/>
        <v>0</v>
      </c>
      <c r="AT66" s="119">
        <f t="shared" si="85"/>
        <v>0</v>
      </c>
      <c r="AU66" s="119">
        <f t="shared" si="85"/>
        <v>0</v>
      </c>
      <c r="AV66" s="119">
        <f t="shared" si="85"/>
        <v>0</v>
      </c>
      <c r="AW66" s="119">
        <f t="shared" si="85"/>
        <v>0</v>
      </c>
      <c r="AX66" s="119">
        <f t="shared" si="85"/>
        <v>0</v>
      </c>
      <c r="AY66" s="119">
        <f t="shared" si="85"/>
        <v>0</v>
      </c>
      <c r="AZ66" s="119">
        <f t="shared" si="85"/>
        <v>0</v>
      </c>
      <c r="BA66" s="119">
        <f t="shared" si="85"/>
        <v>0</v>
      </c>
      <c r="BB66" s="119">
        <f t="shared" si="85"/>
        <v>0</v>
      </c>
      <c r="BC66" s="117">
        <f>IFERROR(LOOKUP(1,0/BC67:BC68,BC67:BC68),0)</f>
        <v>0</v>
      </c>
      <c r="BD66" s="126">
        <f>+IF(AD66=0,0,(BD67*AD67+BD68*AD68)/AD66)</f>
        <v>0</v>
      </c>
      <c r="BE66" s="126">
        <f>+IF(AE66=0,0,(BE67*AE67+BE68*AE68)/AE66)</f>
        <v>0</v>
      </c>
      <c r="BF66" s="126">
        <f t="shared" ref="BF66:CB66" si="86">+IF(AF66=0,0,(BF67*AF67+BF68*AF68)/AF66)</f>
        <v>0</v>
      </c>
      <c r="BG66" s="126">
        <f t="shared" si="86"/>
        <v>0</v>
      </c>
      <c r="BH66" s="126">
        <f t="shared" si="86"/>
        <v>0</v>
      </c>
      <c r="BI66" s="126">
        <f t="shared" si="86"/>
        <v>0</v>
      </c>
      <c r="BJ66" s="126">
        <f t="shared" si="86"/>
        <v>0</v>
      </c>
      <c r="BK66" s="126">
        <f t="shared" si="86"/>
        <v>0</v>
      </c>
      <c r="BL66" s="126">
        <f t="shared" si="86"/>
        <v>0</v>
      </c>
      <c r="BM66" s="126">
        <f t="shared" si="86"/>
        <v>0</v>
      </c>
      <c r="BN66" s="126">
        <f t="shared" si="86"/>
        <v>0</v>
      </c>
      <c r="BO66" s="126">
        <f t="shared" si="86"/>
        <v>0</v>
      </c>
      <c r="BP66" s="126">
        <f t="shared" si="86"/>
        <v>0</v>
      </c>
      <c r="BQ66" s="126">
        <f t="shared" si="86"/>
        <v>0</v>
      </c>
      <c r="BR66" s="126">
        <f t="shared" si="86"/>
        <v>0</v>
      </c>
      <c r="BS66" s="126">
        <f t="shared" si="86"/>
        <v>0</v>
      </c>
      <c r="BT66" s="126">
        <f t="shared" si="86"/>
        <v>0</v>
      </c>
      <c r="BU66" s="126">
        <f t="shared" si="86"/>
        <v>0</v>
      </c>
      <c r="BV66" s="126">
        <f t="shared" si="86"/>
        <v>0</v>
      </c>
      <c r="BW66" s="126">
        <f t="shared" si="86"/>
        <v>0</v>
      </c>
      <c r="BX66" s="126">
        <f t="shared" si="86"/>
        <v>0</v>
      </c>
      <c r="BY66" s="126">
        <f t="shared" si="86"/>
        <v>0</v>
      </c>
      <c r="BZ66" s="126">
        <f t="shared" si="86"/>
        <v>0</v>
      </c>
      <c r="CA66" s="126">
        <f t="shared" si="86"/>
        <v>0</v>
      </c>
      <c r="CB66" s="126">
        <f t="shared" si="86"/>
        <v>0</v>
      </c>
      <c r="CC66" s="117">
        <f>+CC67+CC68</f>
        <v>0</v>
      </c>
      <c r="CD66" s="117">
        <f t="shared" ref="CD66:CK66" si="87">+CD67+CD68</f>
        <v>0</v>
      </c>
      <c r="CE66" s="117">
        <f t="shared" si="87"/>
        <v>0</v>
      </c>
      <c r="CF66" s="117">
        <f t="shared" si="87"/>
        <v>0</v>
      </c>
      <c r="CG66" s="117">
        <f t="shared" si="87"/>
        <v>0</v>
      </c>
      <c r="CH66" s="117">
        <f t="shared" si="87"/>
        <v>0</v>
      </c>
      <c r="CI66" s="117">
        <f t="shared" si="87"/>
        <v>0</v>
      </c>
      <c r="CJ66" s="117">
        <f t="shared" si="87"/>
        <v>0</v>
      </c>
      <c r="CK66" s="117">
        <f t="shared" si="87"/>
        <v>0</v>
      </c>
      <c r="CL66" s="117">
        <f>+IF(CC66=0,0,(CL67*CC67+CL68*CC68)/CC66)</f>
        <v>0</v>
      </c>
      <c r="CM66" s="117">
        <f>SUM(CM67:CM68)</f>
        <v>0</v>
      </c>
      <c r="CN66" s="137">
        <f t="shared" si="50"/>
        <v>0</v>
      </c>
      <c r="CO66" s="139"/>
    </row>
    <row r="67" spans="1:93" customFormat="1" ht="18" hidden="1">
      <c r="A67" s="116" t="s">
        <v>265</v>
      </c>
      <c r="B67" s="116">
        <f>+工序盘点数据!C47</f>
        <v>0</v>
      </c>
      <c r="C67" s="116">
        <f>+工序盘点数据!E47</f>
        <v>0</v>
      </c>
      <c r="D67" s="116">
        <f>SUM(E67:AB67)</f>
        <v>0</v>
      </c>
      <c r="E67" s="116">
        <f>+成测数据!BK47</f>
        <v>0</v>
      </c>
      <c r="F67" s="116">
        <f>+成测数据!BL47</f>
        <v>0</v>
      </c>
      <c r="G67" s="116">
        <f>+成测数据!BM47</f>
        <v>0</v>
      </c>
      <c r="H67" s="116">
        <f>+成测数据!BN47</f>
        <v>0</v>
      </c>
      <c r="I67" s="116">
        <f>+成测数据!BO47</f>
        <v>0</v>
      </c>
      <c r="J67" s="116">
        <f>+成测数据!BP47</f>
        <v>0</v>
      </c>
      <c r="K67" s="116">
        <f>+成测数据!BQ47</f>
        <v>0</v>
      </c>
      <c r="L67" s="116">
        <f>+成测数据!BR47</f>
        <v>0</v>
      </c>
      <c r="M67" s="116">
        <f>+成测数据!BS47</f>
        <v>0</v>
      </c>
      <c r="N67" s="116">
        <f>+成测数据!BT47</f>
        <v>0</v>
      </c>
      <c r="O67" s="116">
        <f>+成测数据!BU47</f>
        <v>0</v>
      </c>
      <c r="P67" s="116">
        <f>+成测数据!BV47</f>
        <v>0</v>
      </c>
      <c r="Q67" s="116">
        <f>+成测数据!BW47</f>
        <v>0</v>
      </c>
      <c r="R67" s="116">
        <f>+成测数据!BX47</f>
        <v>0</v>
      </c>
      <c r="S67" s="116">
        <f>+成测数据!BY47</f>
        <v>0</v>
      </c>
      <c r="T67" s="116">
        <f>+成测数据!BZ47</f>
        <v>0</v>
      </c>
      <c r="U67" s="116">
        <f>+成测数据!CA47</f>
        <v>0</v>
      </c>
      <c r="V67" s="116">
        <f>+成测数据!CB47</f>
        <v>0</v>
      </c>
      <c r="W67" s="116">
        <f>+成测数据!CC47</f>
        <v>0</v>
      </c>
      <c r="X67" s="116">
        <f>+成测数据!CD47</f>
        <v>0</v>
      </c>
      <c r="Y67" s="116">
        <f>+成测数据!CE47</f>
        <v>0</v>
      </c>
      <c r="Z67" s="116">
        <f>+成测数据!CF47</f>
        <v>0</v>
      </c>
      <c r="AA67" s="116">
        <f>+成测数据!CG47</f>
        <v>0</v>
      </c>
      <c r="AB67" s="116">
        <f>+成测数据!CH47</f>
        <v>0</v>
      </c>
      <c r="AC67" s="116">
        <f>+成测数据!EH47</f>
        <v>0</v>
      </c>
      <c r="AD67" s="118">
        <f t="shared" si="5"/>
        <v>0</v>
      </c>
      <c r="AE67" s="120">
        <f>+成测数据!CJ47</f>
        <v>0</v>
      </c>
      <c r="AF67" s="120">
        <f>+成测数据!CK47</f>
        <v>0</v>
      </c>
      <c r="AG67" s="120">
        <f>+成测数据!CL47</f>
        <v>0</v>
      </c>
      <c r="AH67" s="120">
        <f>+成测数据!CM47</f>
        <v>0</v>
      </c>
      <c r="AI67" s="120">
        <f>+成测数据!CN47</f>
        <v>0</v>
      </c>
      <c r="AJ67" s="120">
        <f>+成测数据!CO47</f>
        <v>0</v>
      </c>
      <c r="AK67" s="120">
        <f>+成测数据!CP47</f>
        <v>0</v>
      </c>
      <c r="AL67" s="120">
        <f>+成测数据!CQ47</f>
        <v>0</v>
      </c>
      <c r="AM67" s="120">
        <f>+成测数据!CR47</f>
        <v>0</v>
      </c>
      <c r="AN67" s="120">
        <f>+成测数据!CS47</f>
        <v>0</v>
      </c>
      <c r="AO67" s="120">
        <f>+成测数据!CT47</f>
        <v>0</v>
      </c>
      <c r="AP67" s="120">
        <f>+成测数据!CU47</f>
        <v>0</v>
      </c>
      <c r="AQ67" s="120">
        <f>+成测数据!CV47</f>
        <v>0</v>
      </c>
      <c r="AR67" s="120">
        <f>+成测数据!CW47</f>
        <v>0</v>
      </c>
      <c r="AS67" s="120">
        <f>+成测数据!CX47</f>
        <v>0</v>
      </c>
      <c r="AT67" s="120">
        <f>+成测数据!CY47</f>
        <v>0</v>
      </c>
      <c r="AU67" s="120">
        <f>+成测数据!CZ47</f>
        <v>0</v>
      </c>
      <c r="AV67" s="120">
        <f>+成测数据!DA47</f>
        <v>0</v>
      </c>
      <c r="AW67" s="120">
        <f>+成测数据!DB47</f>
        <v>0</v>
      </c>
      <c r="AX67" s="120">
        <f>+成测数据!DC47</f>
        <v>0</v>
      </c>
      <c r="AY67" s="120">
        <f>+成测数据!DD47</f>
        <v>0</v>
      </c>
      <c r="AZ67" s="120">
        <f>+成测数据!DE47</f>
        <v>0</v>
      </c>
      <c r="BA67" s="120">
        <f>+成测数据!DF47</f>
        <v>0</v>
      </c>
      <c r="BB67" s="120">
        <f>+成测数据!DG47</f>
        <v>0</v>
      </c>
      <c r="BC67" s="116">
        <f>+工序盘点数据!R47</f>
        <v>0</v>
      </c>
      <c r="BD67" s="127" t="str">
        <f>+成测数据!DH47</f>
        <v>0</v>
      </c>
      <c r="BE67" s="127">
        <f>+成测数据!DI47</f>
        <v>0</v>
      </c>
      <c r="BF67" s="127">
        <f>+成测数据!DJ47</f>
        <v>0</v>
      </c>
      <c r="BG67" s="127">
        <f>+成测数据!DK47</f>
        <v>0</v>
      </c>
      <c r="BH67" s="127">
        <f>+成测数据!DL47</f>
        <v>0</v>
      </c>
      <c r="BI67" s="127">
        <f>+成测数据!DM47</f>
        <v>0</v>
      </c>
      <c r="BJ67" s="127">
        <f>+成测数据!DN47</f>
        <v>0</v>
      </c>
      <c r="BK67" s="127">
        <f>+成测数据!DO47</f>
        <v>0</v>
      </c>
      <c r="BL67" s="127">
        <f>+成测数据!DP47</f>
        <v>0</v>
      </c>
      <c r="BM67" s="127">
        <f>+成测数据!DQ47</f>
        <v>0</v>
      </c>
      <c r="BN67" s="127">
        <f>+成测数据!DR47</f>
        <v>0</v>
      </c>
      <c r="BO67" s="127">
        <f>+成测数据!DS47</f>
        <v>0</v>
      </c>
      <c r="BP67" s="127">
        <f>+成测数据!DT47</f>
        <v>0</v>
      </c>
      <c r="BQ67" s="127">
        <f>+成测数据!DU47</f>
        <v>0</v>
      </c>
      <c r="BR67" s="127">
        <f>+成测数据!DV47</f>
        <v>0</v>
      </c>
      <c r="BS67" s="127">
        <f>+成测数据!DW47</f>
        <v>0</v>
      </c>
      <c r="BT67" s="127">
        <f>+成测数据!DX47</f>
        <v>0</v>
      </c>
      <c r="BU67" s="127">
        <f>+成测数据!DY47</f>
        <v>0</v>
      </c>
      <c r="BV67" s="127">
        <f>+成测数据!DZ47</f>
        <v>0</v>
      </c>
      <c r="BW67" s="127">
        <f>+成测数据!EA47</f>
        <v>0</v>
      </c>
      <c r="BX67" s="127">
        <f>+成测数据!EB47</f>
        <v>0</v>
      </c>
      <c r="BY67" s="127">
        <f>+成测数据!EC47</f>
        <v>0</v>
      </c>
      <c r="BZ67" s="127">
        <f>+成测数据!ED47</f>
        <v>0</v>
      </c>
      <c r="CA67" s="127">
        <f>+成测数据!EE47</f>
        <v>0</v>
      </c>
      <c r="CB67" s="127">
        <f>+成测数据!EF47</f>
        <v>0</v>
      </c>
      <c r="CC67" s="131">
        <f>+成测数据!AX47</f>
        <v>0</v>
      </c>
      <c r="CD67" s="131">
        <f>+成测数据!AY47</f>
        <v>0</v>
      </c>
      <c r="CE67" s="131">
        <f>+成测数据!AZ47</f>
        <v>0</v>
      </c>
      <c r="CF67" s="131">
        <f>+成测数据!BA47</f>
        <v>0</v>
      </c>
      <c r="CG67" s="131">
        <f>+成测数据!BB47</f>
        <v>0</v>
      </c>
      <c r="CH67" s="131">
        <f>+成测数据!BC47</f>
        <v>0</v>
      </c>
      <c r="CI67" s="131">
        <f>+成测数据!BD47</f>
        <v>0</v>
      </c>
      <c r="CJ67" s="131">
        <f>+成测数据!BE47</f>
        <v>0</v>
      </c>
      <c r="CK67" s="131">
        <f>+成测数据!BF47</f>
        <v>0</v>
      </c>
      <c r="CL67" s="131">
        <f>+成测数据!BG47</f>
        <v>0</v>
      </c>
      <c r="CM67" s="131">
        <f>+工序盘点数据!BH47</f>
        <v>0</v>
      </c>
      <c r="CN67" s="137">
        <f t="shared" si="50"/>
        <v>0</v>
      </c>
      <c r="CO67" s="139"/>
    </row>
    <row r="68" spans="1:93" customFormat="1" ht="18" hidden="1">
      <c r="A68" s="116" t="s">
        <v>266</v>
      </c>
      <c r="B68" s="116">
        <f>+工序盘点数据!C48</f>
        <v>0</v>
      </c>
      <c r="C68" s="116">
        <f>+工序盘点数据!E48</f>
        <v>0</v>
      </c>
      <c r="D68" s="116">
        <f>SUM(E68:AB68)</f>
        <v>0</v>
      </c>
      <c r="E68" s="116">
        <f>+成测数据!BK48</f>
        <v>0</v>
      </c>
      <c r="F68" s="116">
        <f>+成测数据!BL48</f>
        <v>0</v>
      </c>
      <c r="G68" s="116">
        <f>+成测数据!BM48</f>
        <v>0</v>
      </c>
      <c r="H68" s="116">
        <f>+成测数据!BN48</f>
        <v>0</v>
      </c>
      <c r="I68" s="116">
        <f>+成测数据!BO48</f>
        <v>0</v>
      </c>
      <c r="J68" s="116">
        <f>+成测数据!BP48</f>
        <v>0</v>
      </c>
      <c r="K68" s="116">
        <f>+成测数据!BQ48</f>
        <v>0</v>
      </c>
      <c r="L68" s="116">
        <f>+成测数据!BR48</f>
        <v>0</v>
      </c>
      <c r="M68" s="116">
        <f>+成测数据!BS48</f>
        <v>0</v>
      </c>
      <c r="N68" s="116">
        <f>+成测数据!BT48</f>
        <v>0</v>
      </c>
      <c r="O68" s="116">
        <f>+成测数据!BU48</f>
        <v>0</v>
      </c>
      <c r="P68" s="116">
        <f>+成测数据!BV48</f>
        <v>0</v>
      </c>
      <c r="Q68" s="116">
        <f>+成测数据!BW48</f>
        <v>0</v>
      </c>
      <c r="R68" s="116">
        <f>+成测数据!BX48</f>
        <v>0</v>
      </c>
      <c r="S68" s="116">
        <f>+成测数据!BY48</f>
        <v>0</v>
      </c>
      <c r="T68" s="116">
        <f>+成测数据!BZ48</f>
        <v>0</v>
      </c>
      <c r="U68" s="116">
        <f>+成测数据!CA48</f>
        <v>0</v>
      </c>
      <c r="V68" s="116">
        <f>+成测数据!CB48</f>
        <v>0</v>
      </c>
      <c r="W68" s="116">
        <f>+成测数据!CC48</f>
        <v>0</v>
      </c>
      <c r="X68" s="116">
        <f>+成测数据!CD48</f>
        <v>0</v>
      </c>
      <c r="Y68" s="116">
        <f>+成测数据!CE48</f>
        <v>0</v>
      </c>
      <c r="Z68" s="116">
        <f>+成测数据!CF48</f>
        <v>0</v>
      </c>
      <c r="AA68" s="116">
        <f>+成测数据!CG48</f>
        <v>0</v>
      </c>
      <c r="AB68" s="116">
        <f>+成测数据!CH48</f>
        <v>0</v>
      </c>
      <c r="AC68" s="116">
        <f>+成测数据!EH48</f>
        <v>0</v>
      </c>
      <c r="AD68" s="118">
        <f t="shared" si="5"/>
        <v>0</v>
      </c>
      <c r="AE68" s="120">
        <f>+成测数据!CJ48</f>
        <v>0</v>
      </c>
      <c r="AF68" s="120">
        <f>+成测数据!CK48</f>
        <v>0</v>
      </c>
      <c r="AG68" s="120">
        <f>+成测数据!CL48</f>
        <v>0</v>
      </c>
      <c r="AH68" s="120">
        <f>+成测数据!CM48</f>
        <v>0</v>
      </c>
      <c r="AI68" s="120">
        <f>+成测数据!CN48</f>
        <v>0</v>
      </c>
      <c r="AJ68" s="120">
        <f>+成测数据!CO48</f>
        <v>0</v>
      </c>
      <c r="AK68" s="120">
        <f>+成测数据!CP48</f>
        <v>0</v>
      </c>
      <c r="AL68" s="120">
        <f>+成测数据!CQ48</f>
        <v>0</v>
      </c>
      <c r="AM68" s="120">
        <f>+成测数据!CR48</f>
        <v>0</v>
      </c>
      <c r="AN68" s="120">
        <f>+成测数据!CS48</f>
        <v>0</v>
      </c>
      <c r="AO68" s="120">
        <f>+成测数据!CT48</f>
        <v>0</v>
      </c>
      <c r="AP68" s="120">
        <f>+成测数据!CU48</f>
        <v>0</v>
      </c>
      <c r="AQ68" s="120">
        <f>+成测数据!CV48</f>
        <v>0</v>
      </c>
      <c r="AR68" s="120">
        <f>+成测数据!CW48</f>
        <v>0</v>
      </c>
      <c r="AS68" s="120">
        <f>+成测数据!CX48</f>
        <v>0</v>
      </c>
      <c r="AT68" s="120">
        <f>+成测数据!CY48</f>
        <v>0</v>
      </c>
      <c r="AU68" s="120">
        <f>+成测数据!CZ48</f>
        <v>0</v>
      </c>
      <c r="AV68" s="120">
        <f>+成测数据!DA48</f>
        <v>0</v>
      </c>
      <c r="AW68" s="120">
        <f>+成测数据!DB48</f>
        <v>0</v>
      </c>
      <c r="AX68" s="120">
        <f>+成测数据!DC48</f>
        <v>0</v>
      </c>
      <c r="AY68" s="120">
        <f>+成测数据!DD48</f>
        <v>0</v>
      </c>
      <c r="AZ68" s="120">
        <f>+成测数据!DE48</f>
        <v>0</v>
      </c>
      <c r="BA68" s="120">
        <f>+成测数据!DF48</f>
        <v>0</v>
      </c>
      <c r="BB68" s="120">
        <f>+成测数据!DG48</f>
        <v>0</v>
      </c>
      <c r="BC68" s="116">
        <f>+工序盘点数据!R48</f>
        <v>0</v>
      </c>
      <c r="BD68" s="127" t="str">
        <f>+成测数据!DH48</f>
        <v>0</v>
      </c>
      <c r="BE68" s="127">
        <f>+成测数据!DI48</f>
        <v>0</v>
      </c>
      <c r="BF68" s="127">
        <f>+成测数据!DJ48</f>
        <v>0</v>
      </c>
      <c r="BG68" s="127">
        <f>+成测数据!DK48</f>
        <v>0</v>
      </c>
      <c r="BH68" s="127">
        <f>+成测数据!DL48</f>
        <v>0</v>
      </c>
      <c r="BI68" s="127">
        <f>+成测数据!DM48</f>
        <v>0</v>
      </c>
      <c r="BJ68" s="127">
        <f>+成测数据!DN48</f>
        <v>0</v>
      </c>
      <c r="BK68" s="127">
        <f>+成测数据!DO48</f>
        <v>0</v>
      </c>
      <c r="BL68" s="127">
        <f>+成测数据!DP48</f>
        <v>0</v>
      </c>
      <c r="BM68" s="127">
        <f>+成测数据!DQ48</f>
        <v>0</v>
      </c>
      <c r="BN68" s="127">
        <f>+成测数据!DR48</f>
        <v>0</v>
      </c>
      <c r="BO68" s="127">
        <f>+成测数据!DS48</f>
        <v>0</v>
      </c>
      <c r="BP68" s="127">
        <f>+成测数据!DT48</f>
        <v>0</v>
      </c>
      <c r="BQ68" s="127">
        <f>+成测数据!DU48</f>
        <v>0</v>
      </c>
      <c r="BR68" s="127">
        <f>+成测数据!DV48</f>
        <v>0</v>
      </c>
      <c r="BS68" s="127">
        <f>+成测数据!DW48</f>
        <v>0</v>
      </c>
      <c r="BT68" s="127">
        <f>+成测数据!DX48</f>
        <v>0</v>
      </c>
      <c r="BU68" s="127">
        <f>+成测数据!DY48</f>
        <v>0</v>
      </c>
      <c r="BV68" s="127">
        <f>+成测数据!DZ48</f>
        <v>0</v>
      </c>
      <c r="BW68" s="127">
        <f>+成测数据!EA48</f>
        <v>0</v>
      </c>
      <c r="BX68" s="127">
        <f>+成测数据!EB48</f>
        <v>0</v>
      </c>
      <c r="BY68" s="127">
        <f>+成测数据!EC48</f>
        <v>0</v>
      </c>
      <c r="BZ68" s="127">
        <f>+成测数据!ED48</f>
        <v>0</v>
      </c>
      <c r="CA68" s="127">
        <f>+成测数据!EE48</f>
        <v>0</v>
      </c>
      <c r="CB68" s="127">
        <f>+成测数据!EF48</f>
        <v>0</v>
      </c>
      <c r="CC68" s="131">
        <f>+成测数据!AX48</f>
        <v>0</v>
      </c>
      <c r="CD68" s="131">
        <f>+成测数据!AY48</f>
        <v>0</v>
      </c>
      <c r="CE68" s="131">
        <f>+成测数据!AZ48</f>
        <v>0</v>
      </c>
      <c r="CF68" s="131">
        <f>+成测数据!BA48</f>
        <v>0</v>
      </c>
      <c r="CG68" s="131">
        <f>+成测数据!BB48</f>
        <v>0</v>
      </c>
      <c r="CH68" s="131">
        <f>+成测数据!BC48</f>
        <v>0</v>
      </c>
      <c r="CI68" s="131">
        <f>+成测数据!BD48</f>
        <v>0</v>
      </c>
      <c r="CJ68" s="131">
        <f>+成测数据!BE48</f>
        <v>0</v>
      </c>
      <c r="CK68" s="131">
        <f>+成测数据!BF48</f>
        <v>0</v>
      </c>
      <c r="CL68" s="131">
        <f>+成测数据!BG48</f>
        <v>0</v>
      </c>
      <c r="CM68" s="131">
        <f>+工序盘点数据!BH48</f>
        <v>0</v>
      </c>
      <c r="CN68" s="137">
        <f t="shared" si="50"/>
        <v>0</v>
      </c>
      <c r="CO68" s="139"/>
    </row>
    <row r="69" spans="1:93" customFormat="1" ht="18.45">
      <c r="A69" s="116" t="s">
        <v>286</v>
      </c>
      <c r="B69" s="117">
        <f>+B70+B71</f>
        <v>0</v>
      </c>
      <c r="C69" s="117">
        <f>+C70+C71</f>
        <v>0</v>
      </c>
      <c r="D69" s="140">
        <f>+D70+D71</f>
        <v>0</v>
      </c>
      <c r="E69" s="117">
        <f>+E70+E71</f>
        <v>0</v>
      </c>
      <c r="F69" s="117">
        <f>+F70+F71</f>
        <v>0</v>
      </c>
      <c r="G69" s="117">
        <f t="shared" ref="G69:AC69" si="88">+G70+G71</f>
        <v>0</v>
      </c>
      <c r="H69" s="117">
        <f t="shared" si="88"/>
        <v>0</v>
      </c>
      <c r="I69" s="117">
        <f t="shared" si="88"/>
        <v>0</v>
      </c>
      <c r="J69" s="117">
        <f t="shared" si="88"/>
        <v>0</v>
      </c>
      <c r="K69" s="117">
        <f t="shared" si="88"/>
        <v>0</v>
      </c>
      <c r="L69" s="117">
        <f t="shared" si="88"/>
        <v>0</v>
      </c>
      <c r="M69" s="117">
        <f t="shared" si="88"/>
        <v>0</v>
      </c>
      <c r="N69" s="117">
        <f t="shared" si="88"/>
        <v>0</v>
      </c>
      <c r="O69" s="117">
        <f t="shared" si="88"/>
        <v>0</v>
      </c>
      <c r="P69" s="117">
        <f t="shared" si="88"/>
        <v>0</v>
      </c>
      <c r="Q69" s="117">
        <f t="shared" si="88"/>
        <v>0</v>
      </c>
      <c r="R69" s="117">
        <f t="shared" si="88"/>
        <v>0</v>
      </c>
      <c r="S69" s="117">
        <f t="shared" si="88"/>
        <v>0</v>
      </c>
      <c r="T69" s="117">
        <f t="shared" si="88"/>
        <v>0</v>
      </c>
      <c r="U69" s="117">
        <f t="shared" si="88"/>
        <v>0</v>
      </c>
      <c r="V69" s="117">
        <f t="shared" si="88"/>
        <v>0</v>
      </c>
      <c r="W69" s="117">
        <f t="shared" si="88"/>
        <v>0</v>
      </c>
      <c r="X69" s="117">
        <f t="shared" si="88"/>
        <v>0</v>
      </c>
      <c r="Y69" s="117">
        <f t="shared" si="88"/>
        <v>0</v>
      </c>
      <c r="Z69" s="117">
        <f t="shared" si="88"/>
        <v>0</v>
      </c>
      <c r="AA69" s="117">
        <f t="shared" si="88"/>
        <v>0</v>
      </c>
      <c r="AB69" s="117">
        <f t="shared" si="88"/>
        <v>0</v>
      </c>
      <c r="AC69" s="117">
        <f t="shared" si="88"/>
        <v>0</v>
      </c>
      <c r="AD69" s="118">
        <f t="shared" si="5"/>
        <v>0</v>
      </c>
      <c r="AE69" s="119">
        <f>+AE70+AE71</f>
        <v>0</v>
      </c>
      <c r="AF69" s="119">
        <f t="shared" ref="AF69:BB69" si="89">+AF70+AF71</f>
        <v>0</v>
      </c>
      <c r="AG69" s="119">
        <f t="shared" si="89"/>
        <v>0</v>
      </c>
      <c r="AH69" s="119">
        <f t="shared" si="89"/>
        <v>0</v>
      </c>
      <c r="AI69" s="119">
        <f t="shared" si="89"/>
        <v>0</v>
      </c>
      <c r="AJ69" s="119">
        <f t="shared" si="89"/>
        <v>0</v>
      </c>
      <c r="AK69" s="119">
        <f t="shared" si="89"/>
        <v>0</v>
      </c>
      <c r="AL69" s="119">
        <f t="shared" si="89"/>
        <v>0</v>
      </c>
      <c r="AM69" s="119">
        <f t="shared" si="89"/>
        <v>0</v>
      </c>
      <c r="AN69" s="119">
        <f t="shared" si="89"/>
        <v>0</v>
      </c>
      <c r="AO69" s="119">
        <f t="shared" si="89"/>
        <v>0</v>
      </c>
      <c r="AP69" s="119">
        <f t="shared" si="89"/>
        <v>0</v>
      </c>
      <c r="AQ69" s="119">
        <f t="shared" si="89"/>
        <v>0</v>
      </c>
      <c r="AR69" s="119">
        <f t="shared" si="89"/>
        <v>0</v>
      </c>
      <c r="AS69" s="119">
        <f t="shared" si="89"/>
        <v>0</v>
      </c>
      <c r="AT69" s="119">
        <f t="shared" si="89"/>
        <v>0</v>
      </c>
      <c r="AU69" s="119">
        <f t="shared" si="89"/>
        <v>0</v>
      </c>
      <c r="AV69" s="119">
        <f t="shared" si="89"/>
        <v>0</v>
      </c>
      <c r="AW69" s="119">
        <f t="shared" si="89"/>
        <v>0</v>
      </c>
      <c r="AX69" s="119">
        <f t="shared" si="89"/>
        <v>0</v>
      </c>
      <c r="AY69" s="119">
        <f t="shared" si="89"/>
        <v>0</v>
      </c>
      <c r="AZ69" s="119">
        <f t="shared" si="89"/>
        <v>0</v>
      </c>
      <c r="BA69" s="119">
        <f t="shared" si="89"/>
        <v>0</v>
      </c>
      <c r="BB69" s="119">
        <f t="shared" si="89"/>
        <v>0</v>
      </c>
      <c r="BC69" s="117">
        <f>IFERROR(LOOKUP(1,0/BC70:BC71,BC70:BC71),0)</f>
        <v>0</v>
      </c>
      <c r="BD69" s="126">
        <f>+IF(AD69=0,0,(BD70*AD70+BD71*AD71)/AD69)</f>
        <v>0</v>
      </c>
      <c r="BE69" s="126">
        <f>+IF(AE69=0,0,(BE70*AE70+BE71*AE71)/AE69)</f>
        <v>0</v>
      </c>
      <c r="BF69" s="126">
        <f t="shared" ref="BF69:CB69" si="90">+IF(AF69=0,0,(BF70*AF70+BF71*AF71)/AF69)</f>
        <v>0</v>
      </c>
      <c r="BG69" s="126">
        <f t="shared" si="90"/>
        <v>0</v>
      </c>
      <c r="BH69" s="126">
        <f t="shared" si="90"/>
        <v>0</v>
      </c>
      <c r="BI69" s="126">
        <f t="shared" si="90"/>
        <v>0</v>
      </c>
      <c r="BJ69" s="126">
        <f t="shared" si="90"/>
        <v>0</v>
      </c>
      <c r="BK69" s="126">
        <f t="shared" si="90"/>
        <v>0</v>
      </c>
      <c r="BL69" s="126">
        <f t="shared" si="90"/>
        <v>0</v>
      </c>
      <c r="BM69" s="126">
        <f t="shared" si="90"/>
        <v>0</v>
      </c>
      <c r="BN69" s="126">
        <f t="shared" si="90"/>
        <v>0</v>
      </c>
      <c r="BO69" s="126">
        <f t="shared" si="90"/>
        <v>0</v>
      </c>
      <c r="BP69" s="126">
        <f t="shared" si="90"/>
        <v>0</v>
      </c>
      <c r="BQ69" s="126">
        <f t="shared" si="90"/>
        <v>0</v>
      </c>
      <c r="BR69" s="126">
        <f t="shared" si="90"/>
        <v>0</v>
      </c>
      <c r="BS69" s="126">
        <f t="shared" si="90"/>
        <v>0</v>
      </c>
      <c r="BT69" s="126">
        <f t="shared" si="90"/>
        <v>0</v>
      </c>
      <c r="BU69" s="126">
        <f t="shared" si="90"/>
        <v>0</v>
      </c>
      <c r="BV69" s="126">
        <f t="shared" si="90"/>
        <v>0</v>
      </c>
      <c r="BW69" s="126">
        <f t="shared" si="90"/>
        <v>0</v>
      </c>
      <c r="BX69" s="126">
        <f t="shared" si="90"/>
        <v>0</v>
      </c>
      <c r="BY69" s="126">
        <f t="shared" si="90"/>
        <v>0</v>
      </c>
      <c r="BZ69" s="126">
        <f t="shared" si="90"/>
        <v>0</v>
      </c>
      <c r="CA69" s="126">
        <f t="shared" si="90"/>
        <v>0</v>
      </c>
      <c r="CB69" s="126">
        <f t="shared" si="90"/>
        <v>0</v>
      </c>
      <c r="CC69" s="117">
        <f>+CC70+CC71</f>
        <v>0</v>
      </c>
      <c r="CD69" s="117">
        <f t="shared" ref="CD69:CK69" si="91">+CD70+CD71</f>
        <v>0</v>
      </c>
      <c r="CE69" s="117">
        <f t="shared" si="91"/>
        <v>0</v>
      </c>
      <c r="CF69" s="117">
        <f t="shared" si="91"/>
        <v>0</v>
      </c>
      <c r="CG69" s="117">
        <f t="shared" si="91"/>
        <v>0</v>
      </c>
      <c r="CH69" s="117">
        <f t="shared" si="91"/>
        <v>0</v>
      </c>
      <c r="CI69" s="117">
        <f t="shared" si="91"/>
        <v>0</v>
      </c>
      <c r="CJ69" s="117">
        <f t="shared" si="91"/>
        <v>0</v>
      </c>
      <c r="CK69" s="117">
        <f t="shared" si="91"/>
        <v>0</v>
      </c>
      <c r="CL69" s="117">
        <f>+IF(CC69=0,0,(CL70*CC70+CL71*CC71)/CC69)</f>
        <v>0</v>
      </c>
      <c r="CM69" s="117">
        <f>SUM(CM70:CM71)</f>
        <v>0</v>
      </c>
      <c r="CN69" s="137">
        <f t="shared" si="50"/>
        <v>0</v>
      </c>
      <c r="CO69" s="139"/>
    </row>
    <row r="70" spans="1:93" customFormat="1" ht="18" hidden="1">
      <c r="A70" s="116" t="s">
        <v>265</v>
      </c>
      <c r="B70" s="116">
        <f>+工序盘点数据!C49</f>
        <v>0</v>
      </c>
      <c r="C70" s="116">
        <f>+工序盘点数据!E49</f>
        <v>0</v>
      </c>
      <c r="D70" s="141">
        <f>SUM(E70:AB70)</f>
        <v>0</v>
      </c>
      <c r="E70" s="116">
        <f>+成测数据!BK49</f>
        <v>0</v>
      </c>
      <c r="F70" s="116">
        <f>+成测数据!BL49</f>
        <v>0</v>
      </c>
      <c r="G70" s="116">
        <f>+成测数据!BM49</f>
        <v>0</v>
      </c>
      <c r="H70" s="116">
        <f>+成测数据!BN49</f>
        <v>0</v>
      </c>
      <c r="I70" s="116">
        <f>+成测数据!BO49</f>
        <v>0</v>
      </c>
      <c r="J70" s="116">
        <f>+成测数据!BP49</f>
        <v>0</v>
      </c>
      <c r="K70" s="116">
        <f>+成测数据!BQ49</f>
        <v>0</v>
      </c>
      <c r="L70" s="116">
        <f>+成测数据!BR49</f>
        <v>0</v>
      </c>
      <c r="M70" s="116">
        <f>+成测数据!BS49</f>
        <v>0</v>
      </c>
      <c r="N70" s="116">
        <f>+成测数据!BT49</f>
        <v>0</v>
      </c>
      <c r="O70" s="116">
        <f>+成测数据!BU49</f>
        <v>0</v>
      </c>
      <c r="P70" s="116">
        <f>+成测数据!BV49</f>
        <v>0</v>
      </c>
      <c r="Q70" s="116">
        <f>+成测数据!BW49</f>
        <v>0</v>
      </c>
      <c r="R70" s="116">
        <f>+成测数据!BX49</f>
        <v>0</v>
      </c>
      <c r="S70" s="116">
        <f>+成测数据!BY49</f>
        <v>0</v>
      </c>
      <c r="T70" s="116">
        <f>+成测数据!BZ49</f>
        <v>0</v>
      </c>
      <c r="U70" s="116">
        <f>+成测数据!CA49</f>
        <v>0</v>
      </c>
      <c r="V70" s="116">
        <f>+成测数据!CB49</f>
        <v>0</v>
      </c>
      <c r="W70" s="116">
        <f>+成测数据!CC49</f>
        <v>0</v>
      </c>
      <c r="X70" s="116">
        <f>+成测数据!CD49</f>
        <v>0</v>
      </c>
      <c r="Y70" s="116">
        <f>+成测数据!CE49</f>
        <v>0</v>
      </c>
      <c r="Z70" s="116">
        <f>+成测数据!CF49</f>
        <v>0</v>
      </c>
      <c r="AA70" s="116">
        <f>+成测数据!CG49</f>
        <v>0</v>
      </c>
      <c r="AB70" s="116">
        <f>+成测数据!CH49</f>
        <v>0</v>
      </c>
      <c r="AC70" s="116">
        <f>+成测数据!EH49</f>
        <v>0</v>
      </c>
      <c r="AD70" s="118">
        <f t="shared" si="5"/>
        <v>0</v>
      </c>
      <c r="AE70" s="120">
        <f>+成测数据!CJ49</f>
        <v>0</v>
      </c>
      <c r="AF70" s="120">
        <f>+成测数据!CK49</f>
        <v>0</v>
      </c>
      <c r="AG70" s="120">
        <f>+成测数据!CL49</f>
        <v>0</v>
      </c>
      <c r="AH70" s="120">
        <f>+成测数据!CM49</f>
        <v>0</v>
      </c>
      <c r="AI70" s="120">
        <f>+成测数据!CN49</f>
        <v>0</v>
      </c>
      <c r="AJ70" s="120">
        <f>+成测数据!CO49</f>
        <v>0</v>
      </c>
      <c r="AK70" s="120">
        <f>+成测数据!CP49</f>
        <v>0</v>
      </c>
      <c r="AL70" s="120">
        <f>+成测数据!CQ49</f>
        <v>0</v>
      </c>
      <c r="AM70" s="120">
        <f>+成测数据!CR49</f>
        <v>0</v>
      </c>
      <c r="AN70" s="120">
        <f>+成测数据!CS49</f>
        <v>0</v>
      </c>
      <c r="AO70" s="120">
        <f>+成测数据!CT49</f>
        <v>0</v>
      </c>
      <c r="AP70" s="120">
        <f>+成测数据!CU49</f>
        <v>0</v>
      </c>
      <c r="AQ70" s="120">
        <f>+成测数据!CV49</f>
        <v>0</v>
      </c>
      <c r="AR70" s="120">
        <f>+成测数据!CW49</f>
        <v>0</v>
      </c>
      <c r="AS70" s="120">
        <f>+成测数据!CX49</f>
        <v>0</v>
      </c>
      <c r="AT70" s="120">
        <f>+成测数据!CY49</f>
        <v>0</v>
      </c>
      <c r="AU70" s="120">
        <f>+成测数据!CZ49</f>
        <v>0</v>
      </c>
      <c r="AV70" s="120">
        <f>+成测数据!DA49</f>
        <v>0</v>
      </c>
      <c r="AW70" s="120">
        <f>+成测数据!DB49</f>
        <v>0</v>
      </c>
      <c r="AX70" s="120">
        <f>+成测数据!DC49</f>
        <v>0</v>
      </c>
      <c r="AY70" s="120">
        <f>+成测数据!DD49</f>
        <v>0</v>
      </c>
      <c r="AZ70" s="120">
        <f>+成测数据!DE49</f>
        <v>0</v>
      </c>
      <c r="BA70" s="120">
        <f>+成测数据!DF49</f>
        <v>0</v>
      </c>
      <c r="BB70" s="120">
        <f>+成测数据!DG49</f>
        <v>0</v>
      </c>
      <c r="BC70" s="116">
        <f>+工序盘点数据!R49</f>
        <v>0</v>
      </c>
      <c r="BD70" s="127" t="str">
        <f>+成测数据!DH49</f>
        <v>0</v>
      </c>
      <c r="BE70" s="127">
        <f>+成测数据!DI49</f>
        <v>0</v>
      </c>
      <c r="BF70" s="127">
        <f>+成测数据!DJ49</f>
        <v>0</v>
      </c>
      <c r="BG70" s="127">
        <f>+成测数据!DK49</f>
        <v>0</v>
      </c>
      <c r="BH70" s="127">
        <f>+成测数据!DL49</f>
        <v>0</v>
      </c>
      <c r="BI70" s="127">
        <f>+成测数据!DM49</f>
        <v>0</v>
      </c>
      <c r="BJ70" s="127">
        <f>+成测数据!DN49</f>
        <v>0</v>
      </c>
      <c r="BK70" s="127">
        <f>+成测数据!DO49</f>
        <v>0</v>
      </c>
      <c r="BL70" s="127">
        <f>+成测数据!DP49</f>
        <v>0</v>
      </c>
      <c r="BM70" s="127">
        <f>+成测数据!DQ49</f>
        <v>0</v>
      </c>
      <c r="BN70" s="127">
        <f>+成测数据!DR49</f>
        <v>0</v>
      </c>
      <c r="BO70" s="127">
        <f>+成测数据!DS49</f>
        <v>0</v>
      </c>
      <c r="BP70" s="127">
        <f>+成测数据!DT49</f>
        <v>0</v>
      </c>
      <c r="BQ70" s="127">
        <f>+成测数据!DU49</f>
        <v>0</v>
      </c>
      <c r="BR70" s="127">
        <f>+成测数据!DV49</f>
        <v>0</v>
      </c>
      <c r="BS70" s="127">
        <f>+成测数据!DW49</f>
        <v>0</v>
      </c>
      <c r="BT70" s="127">
        <f>+成测数据!DX49</f>
        <v>0</v>
      </c>
      <c r="BU70" s="127">
        <f>+成测数据!DY49</f>
        <v>0</v>
      </c>
      <c r="BV70" s="127">
        <f>+成测数据!DZ49</f>
        <v>0</v>
      </c>
      <c r="BW70" s="127">
        <f>+成测数据!EA49</f>
        <v>0</v>
      </c>
      <c r="BX70" s="127">
        <f>+成测数据!EB49</f>
        <v>0</v>
      </c>
      <c r="BY70" s="127">
        <f>+成测数据!EC49</f>
        <v>0</v>
      </c>
      <c r="BZ70" s="127">
        <f>+成测数据!ED49</f>
        <v>0</v>
      </c>
      <c r="CA70" s="127">
        <f>+成测数据!EE49</f>
        <v>0</v>
      </c>
      <c r="CB70" s="127">
        <f>+成测数据!EF49</f>
        <v>0</v>
      </c>
      <c r="CC70" s="131">
        <f>+成测数据!AX49</f>
        <v>0</v>
      </c>
      <c r="CD70" s="131">
        <f>+成测数据!AY49</f>
        <v>0</v>
      </c>
      <c r="CE70" s="131">
        <f>+成测数据!AZ49</f>
        <v>0</v>
      </c>
      <c r="CF70" s="131">
        <f>+成测数据!BA49</f>
        <v>0</v>
      </c>
      <c r="CG70" s="131">
        <f>+成测数据!BB49</f>
        <v>0</v>
      </c>
      <c r="CH70" s="131">
        <f>+成测数据!BC49</f>
        <v>0</v>
      </c>
      <c r="CI70" s="131">
        <f>+成测数据!BD49</f>
        <v>0</v>
      </c>
      <c r="CJ70" s="131">
        <f>+成测数据!BE49</f>
        <v>0</v>
      </c>
      <c r="CK70" s="131">
        <f>+成测数据!BF49</f>
        <v>0</v>
      </c>
      <c r="CL70" s="131">
        <f>+成测数据!BG49</f>
        <v>0</v>
      </c>
      <c r="CM70" s="131">
        <f>+工序盘点数据!BH49</f>
        <v>0</v>
      </c>
      <c r="CN70" s="137">
        <f t="shared" si="50"/>
        <v>0</v>
      </c>
      <c r="CO70" s="139"/>
    </row>
    <row r="71" spans="1:93" customFormat="1" ht="18" hidden="1">
      <c r="A71" s="116" t="s">
        <v>266</v>
      </c>
      <c r="B71" s="116">
        <f>+工序盘点数据!C50</f>
        <v>0</v>
      </c>
      <c r="C71" s="116">
        <f>+工序盘点数据!E50</f>
        <v>0</v>
      </c>
      <c r="D71" s="116">
        <f>SUM(E71:AB71)</f>
        <v>0</v>
      </c>
      <c r="E71" s="116">
        <f>+成测数据!BK50</f>
        <v>0</v>
      </c>
      <c r="F71" s="116">
        <f>+成测数据!BL50</f>
        <v>0</v>
      </c>
      <c r="G71" s="116">
        <f>+成测数据!BM50</f>
        <v>0</v>
      </c>
      <c r="H71" s="116">
        <f>+成测数据!BN50</f>
        <v>0</v>
      </c>
      <c r="I71" s="116">
        <f>+成测数据!BO50</f>
        <v>0</v>
      </c>
      <c r="J71" s="116">
        <f>+成测数据!BP50</f>
        <v>0</v>
      </c>
      <c r="K71" s="116">
        <f>+成测数据!BQ50</f>
        <v>0</v>
      </c>
      <c r="L71" s="116">
        <f>+成测数据!BR50</f>
        <v>0</v>
      </c>
      <c r="M71" s="116">
        <f>+成测数据!BS50</f>
        <v>0</v>
      </c>
      <c r="N71" s="116">
        <f>+成测数据!BT50</f>
        <v>0</v>
      </c>
      <c r="O71" s="116">
        <f>+成测数据!BU50</f>
        <v>0</v>
      </c>
      <c r="P71" s="116">
        <f>+成测数据!BV50</f>
        <v>0</v>
      </c>
      <c r="Q71" s="116">
        <f>+成测数据!BW50</f>
        <v>0</v>
      </c>
      <c r="R71" s="116">
        <f>+成测数据!BX50</f>
        <v>0</v>
      </c>
      <c r="S71" s="116">
        <f>+成测数据!BY50</f>
        <v>0</v>
      </c>
      <c r="T71" s="116">
        <f>+成测数据!BZ50</f>
        <v>0</v>
      </c>
      <c r="U71" s="116">
        <f>+成测数据!CA50</f>
        <v>0</v>
      </c>
      <c r="V71" s="116">
        <f>+成测数据!CB50</f>
        <v>0</v>
      </c>
      <c r="W71" s="116">
        <f>+成测数据!CC50</f>
        <v>0</v>
      </c>
      <c r="X71" s="116">
        <f>+成测数据!CD50</f>
        <v>0</v>
      </c>
      <c r="Y71" s="116">
        <f>+成测数据!CE50</f>
        <v>0</v>
      </c>
      <c r="Z71" s="116">
        <f>+成测数据!CF50</f>
        <v>0</v>
      </c>
      <c r="AA71" s="116">
        <f>+成测数据!CG50</f>
        <v>0</v>
      </c>
      <c r="AB71" s="116">
        <f>+成测数据!CH50</f>
        <v>0</v>
      </c>
      <c r="AC71" s="116">
        <f>+成测数据!EH50</f>
        <v>0</v>
      </c>
      <c r="AD71" s="118">
        <f t="shared" si="5"/>
        <v>0</v>
      </c>
      <c r="AE71" s="120">
        <f>+成测数据!CJ50</f>
        <v>0</v>
      </c>
      <c r="AF71" s="120">
        <f>+成测数据!CK50</f>
        <v>0</v>
      </c>
      <c r="AG71" s="120">
        <f>+成测数据!CL50</f>
        <v>0</v>
      </c>
      <c r="AH71" s="120">
        <f>+成测数据!CM50</f>
        <v>0</v>
      </c>
      <c r="AI71" s="120">
        <f>+成测数据!CN50</f>
        <v>0</v>
      </c>
      <c r="AJ71" s="120">
        <f>+成测数据!CO50</f>
        <v>0</v>
      </c>
      <c r="AK71" s="120">
        <f>+成测数据!CP50</f>
        <v>0</v>
      </c>
      <c r="AL71" s="120">
        <f>+成测数据!CQ50</f>
        <v>0</v>
      </c>
      <c r="AM71" s="120">
        <f>+成测数据!CR50</f>
        <v>0</v>
      </c>
      <c r="AN71" s="120">
        <f>+成测数据!CS50</f>
        <v>0</v>
      </c>
      <c r="AO71" s="120">
        <f>+成测数据!CT50</f>
        <v>0</v>
      </c>
      <c r="AP71" s="120">
        <f>+成测数据!CU50</f>
        <v>0</v>
      </c>
      <c r="AQ71" s="120">
        <f>+成测数据!CV50</f>
        <v>0</v>
      </c>
      <c r="AR71" s="120">
        <f>+成测数据!CW50</f>
        <v>0</v>
      </c>
      <c r="AS71" s="120">
        <f>+成测数据!CX50</f>
        <v>0</v>
      </c>
      <c r="AT71" s="120">
        <f>+成测数据!CY50</f>
        <v>0</v>
      </c>
      <c r="AU71" s="120">
        <f>+成测数据!CZ50</f>
        <v>0</v>
      </c>
      <c r="AV71" s="120">
        <f>+成测数据!DA50</f>
        <v>0</v>
      </c>
      <c r="AW71" s="120">
        <f>+成测数据!DB50</f>
        <v>0</v>
      </c>
      <c r="AX71" s="120">
        <f>+成测数据!DC50</f>
        <v>0</v>
      </c>
      <c r="AY71" s="120">
        <f>+成测数据!DD50</f>
        <v>0</v>
      </c>
      <c r="AZ71" s="120">
        <f>+成测数据!DE50</f>
        <v>0</v>
      </c>
      <c r="BA71" s="120">
        <f>+成测数据!DF50</f>
        <v>0</v>
      </c>
      <c r="BB71" s="120">
        <f>+成测数据!DG50</f>
        <v>0</v>
      </c>
      <c r="BC71" s="116">
        <f>+工序盘点数据!R50</f>
        <v>0</v>
      </c>
      <c r="BD71" s="127" t="str">
        <f>+成测数据!DH50</f>
        <v>0</v>
      </c>
      <c r="BE71" s="127">
        <f>+成测数据!DI50</f>
        <v>0</v>
      </c>
      <c r="BF71" s="127">
        <f>+成测数据!DJ50</f>
        <v>0</v>
      </c>
      <c r="BG71" s="127">
        <f>+成测数据!DK50</f>
        <v>0</v>
      </c>
      <c r="BH71" s="127">
        <f>+成测数据!DL50</f>
        <v>0</v>
      </c>
      <c r="BI71" s="127">
        <f>+成测数据!DM50</f>
        <v>0</v>
      </c>
      <c r="BJ71" s="127">
        <f>+成测数据!DN50</f>
        <v>0</v>
      </c>
      <c r="BK71" s="127">
        <f>+成测数据!DO50</f>
        <v>0</v>
      </c>
      <c r="BL71" s="127">
        <f>+成测数据!DP50</f>
        <v>0</v>
      </c>
      <c r="BM71" s="127">
        <f>+成测数据!DQ50</f>
        <v>0</v>
      </c>
      <c r="BN71" s="127">
        <f>+成测数据!DR50</f>
        <v>0</v>
      </c>
      <c r="BO71" s="127">
        <f>+成测数据!DS50</f>
        <v>0</v>
      </c>
      <c r="BP71" s="127">
        <f>+成测数据!DT50</f>
        <v>0</v>
      </c>
      <c r="BQ71" s="127">
        <f>+成测数据!DU50</f>
        <v>0</v>
      </c>
      <c r="BR71" s="127">
        <f>+成测数据!DV50</f>
        <v>0</v>
      </c>
      <c r="BS71" s="127">
        <f>+成测数据!DW50</f>
        <v>0</v>
      </c>
      <c r="BT71" s="127">
        <f>+成测数据!DX50</f>
        <v>0</v>
      </c>
      <c r="BU71" s="127">
        <f>+成测数据!DY50</f>
        <v>0</v>
      </c>
      <c r="BV71" s="127">
        <f>+成测数据!DZ50</f>
        <v>0</v>
      </c>
      <c r="BW71" s="127">
        <f>+成测数据!EA50</f>
        <v>0</v>
      </c>
      <c r="BX71" s="127">
        <f>+成测数据!EB50</f>
        <v>0</v>
      </c>
      <c r="BY71" s="127">
        <f>+成测数据!EC50</f>
        <v>0</v>
      </c>
      <c r="BZ71" s="127">
        <f>+成测数据!ED50</f>
        <v>0</v>
      </c>
      <c r="CA71" s="127">
        <f>+成测数据!EE50</f>
        <v>0</v>
      </c>
      <c r="CB71" s="127">
        <f>+成测数据!EF50</f>
        <v>0</v>
      </c>
      <c r="CC71" s="131">
        <f>+成测数据!AX50</f>
        <v>0</v>
      </c>
      <c r="CD71" s="131">
        <f>+成测数据!AY50</f>
        <v>0</v>
      </c>
      <c r="CE71" s="131">
        <f>+成测数据!AZ50</f>
        <v>0</v>
      </c>
      <c r="CF71" s="131">
        <f>+成测数据!BA50</f>
        <v>0</v>
      </c>
      <c r="CG71" s="131">
        <f>+成测数据!BB50</f>
        <v>0</v>
      </c>
      <c r="CH71" s="131">
        <f>+成测数据!BC50</f>
        <v>0</v>
      </c>
      <c r="CI71" s="131">
        <f>+成测数据!BD50</f>
        <v>0</v>
      </c>
      <c r="CJ71" s="131">
        <f>+成测数据!BE50</f>
        <v>0</v>
      </c>
      <c r="CK71" s="131">
        <f>+成测数据!BF50</f>
        <v>0</v>
      </c>
      <c r="CL71" s="131">
        <f>+成测数据!BG50</f>
        <v>0</v>
      </c>
      <c r="CM71" s="131">
        <f>+工序盘点数据!BH50</f>
        <v>0</v>
      </c>
      <c r="CN71" s="137">
        <f t="shared" si="50"/>
        <v>0</v>
      </c>
      <c r="CO71" s="139"/>
    </row>
    <row r="72" spans="1:93" customFormat="1" ht="18.45">
      <c r="A72" s="116" t="s">
        <v>287</v>
      </c>
      <c r="B72" s="117">
        <f>+B73+B74</f>
        <v>0</v>
      </c>
      <c r="C72" s="117">
        <f>+C73+C74</f>
        <v>0</v>
      </c>
      <c r="D72" s="117">
        <f>+D73+D74</f>
        <v>0</v>
      </c>
      <c r="E72" s="117">
        <f>+E73+E74</f>
        <v>0</v>
      </c>
      <c r="F72" s="117">
        <f>+F73+F74</f>
        <v>0</v>
      </c>
      <c r="G72" s="117">
        <f t="shared" ref="G72:AC72" si="92">+G73+G74</f>
        <v>0</v>
      </c>
      <c r="H72" s="117">
        <f t="shared" si="92"/>
        <v>0</v>
      </c>
      <c r="I72" s="117">
        <f t="shared" si="92"/>
        <v>0</v>
      </c>
      <c r="J72" s="117">
        <f t="shared" si="92"/>
        <v>0</v>
      </c>
      <c r="K72" s="117">
        <f t="shared" si="92"/>
        <v>0</v>
      </c>
      <c r="L72" s="117">
        <f t="shared" si="92"/>
        <v>0</v>
      </c>
      <c r="M72" s="117">
        <f t="shared" si="92"/>
        <v>0</v>
      </c>
      <c r="N72" s="117">
        <f t="shared" si="92"/>
        <v>0</v>
      </c>
      <c r="O72" s="117">
        <f t="shared" si="92"/>
        <v>0</v>
      </c>
      <c r="P72" s="117">
        <f t="shared" si="92"/>
        <v>0</v>
      </c>
      <c r="Q72" s="117">
        <f t="shared" si="92"/>
        <v>0</v>
      </c>
      <c r="R72" s="117">
        <f t="shared" si="92"/>
        <v>0</v>
      </c>
      <c r="S72" s="117">
        <f t="shared" si="92"/>
        <v>0</v>
      </c>
      <c r="T72" s="117">
        <f t="shared" si="92"/>
        <v>0</v>
      </c>
      <c r="U72" s="117">
        <f t="shared" si="92"/>
        <v>0</v>
      </c>
      <c r="V72" s="117">
        <f t="shared" si="92"/>
        <v>0</v>
      </c>
      <c r="W72" s="117">
        <f t="shared" si="92"/>
        <v>0</v>
      </c>
      <c r="X72" s="117">
        <f t="shared" si="92"/>
        <v>0</v>
      </c>
      <c r="Y72" s="117">
        <f t="shared" si="92"/>
        <v>0</v>
      </c>
      <c r="Z72" s="117">
        <f t="shared" si="92"/>
        <v>0</v>
      </c>
      <c r="AA72" s="117">
        <f t="shared" si="92"/>
        <v>0</v>
      </c>
      <c r="AB72" s="117">
        <f t="shared" si="92"/>
        <v>0</v>
      </c>
      <c r="AC72" s="117">
        <f t="shared" si="92"/>
        <v>0</v>
      </c>
      <c r="AD72" s="118">
        <f t="shared" si="5"/>
        <v>0</v>
      </c>
      <c r="AE72" s="119">
        <f>+AE73+AE74</f>
        <v>0</v>
      </c>
      <c r="AF72" s="119">
        <f t="shared" ref="AF72:BB72" si="93">+AF73+AF74</f>
        <v>0</v>
      </c>
      <c r="AG72" s="119">
        <f t="shared" si="93"/>
        <v>0</v>
      </c>
      <c r="AH72" s="119">
        <f t="shared" si="93"/>
        <v>0</v>
      </c>
      <c r="AI72" s="119">
        <f t="shared" si="93"/>
        <v>0</v>
      </c>
      <c r="AJ72" s="119">
        <f t="shared" si="93"/>
        <v>0</v>
      </c>
      <c r="AK72" s="119">
        <f t="shared" si="93"/>
        <v>0</v>
      </c>
      <c r="AL72" s="119">
        <f t="shared" si="93"/>
        <v>0</v>
      </c>
      <c r="AM72" s="119">
        <f t="shared" si="93"/>
        <v>0</v>
      </c>
      <c r="AN72" s="119">
        <f t="shared" si="93"/>
        <v>0</v>
      </c>
      <c r="AO72" s="119">
        <f t="shared" si="93"/>
        <v>0</v>
      </c>
      <c r="AP72" s="119">
        <f t="shared" si="93"/>
        <v>0</v>
      </c>
      <c r="AQ72" s="119">
        <f t="shared" si="93"/>
        <v>0</v>
      </c>
      <c r="AR72" s="119">
        <f t="shared" si="93"/>
        <v>0</v>
      </c>
      <c r="AS72" s="119">
        <f t="shared" si="93"/>
        <v>0</v>
      </c>
      <c r="AT72" s="119">
        <f t="shared" si="93"/>
        <v>0</v>
      </c>
      <c r="AU72" s="119">
        <f t="shared" si="93"/>
        <v>0</v>
      </c>
      <c r="AV72" s="119">
        <f t="shared" si="93"/>
        <v>0</v>
      </c>
      <c r="AW72" s="119">
        <f t="shared" si="93"/>
        <v>0</v>
      </c>
      <c r="AX72" s="119">
        <f t="shared" si="93"/>
        <v>0</v>
      </c>
      <c r="AY72" s="119">
        <f t="shared" si="93"/>
        <v>0</v>
      </c>
      <c r="AZ72" s="119">
        <f t="shared" si="93"/>
        <v>0</v>
      </c>
      <c r="BA72" s="119">
        <f t="shared" si="93"/>
        <v>0</v>
      </c>
      <c r="BB72" s="119">
        <f t="shared" si="93"/>
        <v>0</v>
      </c>
      <c r="BC72" s="117">
        <f>IFERROR(LOOKUP(1,0/BC73:BC74,BC73:BC74),0)</f>
        <v>0</v>
      </c>
      <c r="BD72" s="126">
        <f>+IF(AD72=0,0,(BD73*AD73+BD74*AD74)/AD72)</f>
        <v>0</v>
      </c>
      <c r="BE72" s="126">
        <f>+IF(AE72=0,0,(BE73*AE73+BE74*AE74)/AE72)</f>
        <v>0</v>
      </c>
      <c r="BF72" s="126">
        <f t="shared" ref="BF72:CB72" si="94">+IF(AF72=0,0,(BF73*AF73+BF74*AF74)/AF72)</f>
        <v>0</v>
      </c>
      <c r="BG72" s="126">
        <f t="shared" si="94"/>
        <v>0</v>
      </c>
      <c r="BH72" s="126">
        <f t="shared" si="94"/>
        <v>0</v>
      </c>
      <c r="BI72" s="126">
        <f t="shared" si="94"/>
        <v>0</v>
      </c>
      <c r="BJ72" s="126">
        <f t="shared" si="94"/>
        <v>0</v>
      </c>
      <c r="BK72" s="126">
        <f t="shared" si="94"/>
        <v>0</v>
      </c>
      <c r="BL72" s="126">
        <f t="shared" si="94"/>
        <v>0</v>
      </c>
      <c r="BM72" s="126">
        <f t="shared" si="94"/>
        <v>0</v>
      </c>
      <c r="BN72" s="126">
        <f t="shared" si="94"/>
        <v>0</v>
      </c>
      <c r="BO72" s="126">
        <f t="shared" si="94"/>
        <v>0</v>
      </c>
      <c r="BP72" s="126">
        <f t="shared" si="94"/>
        <v>0</v>
      </c>
      <c r="BQ72" s="126">
        <f t="shared" si="94"/>
        <v>0</v>
      </c>
      <c r="BR72" s="126">
        <f t="shared" si="94"/>
        <v>0</v>
      </c>
      <c r="BS72" s="126">
        <f t="shared" si="94"/>
        <v>0</v>
      </c>
      <c r="BT72" s="126">
        <f t="shared" si="94"/>
        <v>0</v>
      </c>
      <c r="BU72" s="126">
        <f t="shared" si="94"/>
        <v>0</v>
      </c>
      <c r="BV72" s="126">
        <f t="shared" si="94"/>
        <v>0</v>
      </c>
      <c r="BW72" s="126">
        <f t="shared" si="94"/>
        <v>0</v>
      </c>
      <c r="BX72" s="126">
        <f t="shared" si="94"/>
        <v>0</v>
      </c>
      <c r="BY72" s="126">
        <f t="shared" si="94"/>
        <v>0</v>
      </c>
      <c r="BZ72" s="126">
        <f t="shared" si="94"/>
        <v>0</v>
      </c>
      <c r="CA72" s="126">
        <f t="shared" si="94"/>
        <v>0</v>
      </c>
      <c r="CB72" s="126">
        <f t="shared" si="94"/>
        <v>0</v>
      </c>
      <c r="CC72" s="117">
        <f>+CC73+CC74</f>
        <v>0</v>
      </c>
      <c r="CD72" s="117">
        <f t="shared" ref="CD72:CK72" si="95">+CD73+CD74</f>
        <v>0</v>
      </c>
      <c r="CE72" s="117">
        <f t="shared" si="95"/>
        <v>0</v>
      </c>
      <c r="CF72" s="117">
        <f t="shared" si="95"/>
        <v>0</v>
      </c>
      <c r="CG72" s="117">
        <f t="shared" si="95"/>
        <v>0</v>
      </c>
      <c r="CH72" s="117">
        <f t="shared" si="95"/>
        <v>0</v>
      </c>
      <c r="CI72" s="117">
        <f t="shared" si="95"/>
        <v>0</v>
      </c>
      <c r="CJ72" s="117">
        <f t="shared" si="95"/>
        <v>0</v>
      </c>
      <c r="CK72" s="117">
        <f t="shared" si="95"/>
        <v>0</v>
      </c>
      <c r="CL72" s="117">
        <f>+IF(CC72=0,0,(CL73*CC73+CL74*CC74)/CC72)</f>
        <v>0</v>
      </c>
      <c r="CM72" s="117">
        <f>SUM(CM73:CM74)</f>
        <v>0</v>
      </c>
      <c r="CN72" s="137">
        <f t="shared" si="50"/>
        <v>0</v>
      </c>
      <c r="CO72" s="139"/>
    </row>
    <row r="73" spans="1:93" customFormat="1" ht="18" hidden="1">
      <c r="A73" s="116" t="s">
        <v>265</v>
      </c>
      <c r="B73" s="116">
        <f>+工序盘点数据!C51</f>
        <v>0</v>
      </c>
      <c r="C73" s="116">
        <f>+工序盘点数据!E51</f>
        <v>0</v>
      </c>
      <c r="D73" s="116">
        <f>SUM(E73:AB73)</f>
        <v>0</v>
      </c>
      <c r="E73" s="116">
        <f>+成测数据!BK51</f>
        <v>0</v>
      </c>
      <c r="F73" s="116">
        <f>+成测数据!BL51</f>
        <v>0</v>
      </c>
      <c r="G73" s="116">
        <f>+成测数据!BM51</f>
        <v>0</v>
      </c>
      <c r="H73" s="116">
        <f>+成测数据!BN51</f>
        <v>0</v>
      </c>
      <c r="I73" s="116">
        <f>+成测数据!BO51</f>
        <v>0</v>
      </c>
      <c r="J73" s="116">
        <f>+成测数据!BP51</f>
        <v>0</v>
      </c>
      <c r="K73" s="116">
        <f>+成测数据!BQ51</f>
        <v>0</v>
      </c>
      <c r="L73" s="116">
        <f>+成测数据!BR51</f>
        <v>0</v>
      </c>
      <c r="M73" s="116">
        <f>+成测数据!BS51</f>
        <v>0</v>
      </c>
      <c r="N73" s="116">
        <f>+成测数据!BT51</f>
        <v>0</v>
      </c>
      <c r="O73" s="116">
        <f>+成测数据!BU51</f>
        <v>0</v>
      </c>
      <c r="P73" s="116">
        <f>+成测数据!BV51</f>
        <v>0</v>
      </c>
      <c r="Q73" s="116">
        <f>+成测数据!BW51</f>
        <v>0</v>
      </c>
      <c r="R73" s="116">
        <f>+成测数据!BX51</f>
        <v>0</v>
      </c>
      <c r="S73" s="116">
        <f>+成测数据!BY51</f>
        <v>0</v>
      </c>
      <c r="T73" s="116">
        <f>+成测数据!BZ51</f>
        <v>0</v>
      </c>
      <c r="U73" s="116">
        <f>+成测数据!CA51</f>
        <v>0</v>
      </c>
      <c r="V73" s="116">
        <f>+成测数据!CB51</f>
        <v>0</v>
      </c>
      <c r="W73" s="116">
        <f>+成测数据!CC51</f>
        <v>0</v>
      </c>
      <c r="X73" s="116">
        <f>+成测数据!CD51</f>
        <v>0</v>
      </c>
      <c r="Y73" s="116">
        <f>+成测数据!CE51</f>
        <v>0</v>
      </c>
      <c r="Z73" s="116">
        <f>+成测数据!CF51</f>
        <v>0</v>
      </c>
      <c r="AA73" s="116">
        <f>+成测数据!CG51</f>
        <v>0</v>
      </c>
      <c r="AB73" s="116">
        <f>+成测数据!CH51</f>
        <v>0</v>
      </c>
      <c r="AC73" s="116">
        <f>+成测数据!EH51</f>
        <v>0</v>
      </c>
      <c r="AD73" s="118">
        <f t="shared" ref="AD73:AD101" si="96">SUM(AE73:BB73)</f>
        <v>0</v>
      </c>
      <c r="AE73" s="120">
        <f>+成测数据!CJ51</f>
        <v>0</v>
      </c>
      <c r="AF73" s="120">
        <f>+成测数据!CK51</f>
        <v>0</v>
      </c>
      <c r="AG73" s="120">
        <f>+成测数据!CL51</f>
        <v>0</v>
      </c>
      <c r="AH73" s="120">
        <f>+成测数据!CM51</f>
        <v>0</v>
      </c>
      <c r="AI73" s="120">
        <f>+成测数据!CN51</f>
        <v>0</v>
      </c>
      <c r="AJ73" s="120">
        <f>+成测数据!CO51</f>
        <v>0</v>
      </c>
      <c r="AK73" s="120">
        <f>+成测数据!CP51</f>
        <v>0</v>
      </c>
      <c r="AL73" s="120">
        <f>+成测数据!CQ51</f>
        <v>0</v>
      </c>
      <c r="AM73" s="120">
        <f>+成测数据!CR51</f>
        <v>0</v>
      </c>
      <c r="AN73" s="120">
        <f>+成测数据!CS51</f>
        <v>0</v>
      </c>
      <c r="AO73" s="120">
        <f>+成测数据!CT51</f>
        <v>0</v>
      </c>
      <c r="AP73" s="120">
        <f>+成测数据!CU51</f>
        <v>0</v>
      </c>
      <c r="AQ73" s="120">
        <f>+成测数据!CV51</f>
        <v>0</v>
      </c>
      <c r="AR73" s="120">
        <f>+成测数据!CW51</f>
        <v>0</v>
      </c>
      <c r="AS73" s="120">
        <f>+成测数据!CX51</f>
        <v>0</v>
      </c>
      <c r="AT73" s="120">
        <f>+成测数据!CY51</f>
        <v>0</v>
      </c>
      <c r="AU73" s="120">
        <f>+成测数据!CZ51</f>
        <v>0</v>
      </c>
      <c r="AV73" s="120">
        <f>+成测数据!DA51</f>
        <v>0</v>
      </c>
      <c r="AW73" s="120">
        <f>+成测数据!DB51</f>
        <v>0</v>
      </c>
      <c r="AX73" s="120">
        <f>+成测数据!DC51</f>
        <v>0</v>
      </c>
      <c r="AY73" s="120">
        <f>+成测数据!DD51</f>
        <v>0</v>
      </c>
      <c r="AZ73" s="120">
        <f>+成测数据!DE51</f>
        <v>0</v>
      </c>
      <c r="BA73" s="120">
        <f>+成测数据!DF51</f>
        <v>0</v>
      </c>
      <c r="BB73" s="120">
        <f>+成测数据!DG51</f>
        <v>0</v>
      </c>
      <c r="BC73" s="116">
        <f>+工序盘点数据!R51</f>
        <v>0</v>
      </c>
      <c r="BD73" s="127" t="str">
        <f>+成测数据!DH51</f>
        <v>0</v>
      </c>
      <c r="BE73" s="127">
        <f>+成测数据!DI51</f>
        <v>0</v>
      </c>
      <c r="BF73" s="127">
        <f>+成测数据!DJ51</f>
        <v>0</v>
      </c>
      <c r="BG73" s="127">
        <f>+成测数据!DK51</f>
        <v>0</v>
      </c>
      <c r="BH73" s="127">
        <f>+成测数据!DL51</f>
        <v>0</v>
      </c>
      <c r="BI73" s="127">
        <f>+成测数据!DM51</f>
        <v>0</v>
      </c>
      <c r="BJ73" s="127">
        <f>+成测数据!DN51</f>
        <v>0</v>
      </c>
      <c r="BK73" s="127">
        <f>+成测数据!DO51</f>
        <v>0</v>
      </c>
      <c r="BL73" s="127">
        <f>+成测数据!DP51</f>
        <v>0</v>
      </c>
      <c r="BM73" s="127">
        <f>+成测数据!DQ51</f>
        <v>0</v>
      </c>
      <c r="BN73" s="127">
        <f>+成测数据!DR51</f>
        <v>0</v>
      </c>
      <c r="BO73" s="127">
        <f>+成测数据!DS51</f>
        <v>0</v>
      </c>
      <c r="BP73" s="127">
        <f>+成测数据!DT51</f>
        <v>0</v>
      </c>
      <c r="BQ73" s="127">
        <f>+成测数据!DU51</f>
        <v>0</v>
      </c>
      <c r="BR73" s="127">
        <f>+成测数据!DV51</f>
        <v>0</v>
      </c>
      <c r="BS73" s="127">
        <f>+成测数据!DW51</f>
        <v>0</v>
      </c>
      <c r="BT73" s="127">
        <f>+成测数据!DX51</f>
        <v>0</v>
      </c>
      <c r="BU73" s="127">
        <f>+成测数据!DY51</f>
        <v>0</v>
      </c>
      <c r="BV73" s="127">
        <f>+成测数据!DZ51</f>
        <v>0</v>
      </c>
      <c r="BW73" s="127">
        <f>+成测数据!EA51</f>
        <v>0</v>
      </c>
      <c r="BX73" s="127">
        <f>+成测数据!EB51</f>
        <v>0</v>
      </c>
      <c r="BY73" s="127">
        <f>+成测数据!EC51</f>
        <v>0</v>
      </c>
      <c r="BZ73" s="127">
        <f>+成测数据!ED51</f>
        <v>0</v>
      </c>
      <c r="CA73" s="127">
        <f>+成测数据!EE51</f>
        <v>0</v>
      </c>
      <c r="CB73" s="127">
        <f>+成测数据!EF51</f>
        <v>0</v>
      </c>
      <c r="CC73" s="131">
        <f>+成测数据!AX51</f>
        <v>0</v>
      </c>
      <c r="CD73" s="131">
        <f>+成测数据!AY51</f>
        <v>0</v>
      </c>
      <c r="CE73" s="131">
        <f>+成测数据!AZ51</f>
        <v>0</v>
      </c>
      <c r="CF73" s="131">
        <f>+成测数据!BA51</f>
        <v>0</v>
      </c>
      <c r="CG73" s="131">
        <f>+成测数据!BB51</f>
        <v>0</v>
      </c>
      <c r="CH73" s="131">
        <f>+成测数据!BC51</f>
        <v>0</v>
      </c>
      <c r="CI73" s="131">
        <f>+成测数据!BD51</f>
        <v>0</v>
      </c>
      <c r="CJ73" s="131">
        <f>+成测数据!BE51</f>
        <v>0</v>
      </c>
      <c r="CK73" s="131">
        <f>+成测数据!BF51</f>
        <v>0</v>
      </c>
      <c r="CL73" s="131">
        <f>+成测数据!BG51</f>
        <v>0</v>
      </c>
      <c r="CM73" s="131">
        <f>+工序盘点数据!BH51</f>
        <v>0</v>
      </c>
      <c r="CN73" s="137">
        <f t="shared" ref="CN73:CN101" si="97">+CC73</f>
        <v>0</v>
      </c>
      <c r="CO73" s="139"/>
    </row>
    <row r="74" spans="1:93" customFormat="1" ht="18" hidden="1">
      <c r="A74" s="116" t="s">
        <v>266</v>
      </c>
      <c r="B74" s="116">
        <f>+工序盘点数据!C52</f>
        <v>0</v>
      </c>
      <c r="C74" s="116">
        <f>+工序盘点数据!E52</f>
        <v>0</v>
      </c>
      <c r="D74" s="116">
        <f>SUM(E74:AB74)</f>
        <v>0</v>
      </c>
      <c r="E74" s="116">
        <f>+成测数据!BK52</f>
        <v>0</v>
      </c>
      <c r="F74" s="116">
        <f>+成测数据!BL52</f>
        <v>0</v>
      </c>
      <c r="G74" s="116">
        <f>+成测数据!BM52</f>
        <v>0</v>
      </c>
      <c r="H74" s="116">
        <f>+成测数据!BN52</f>
        <v>0</v>
      </c>
      <c r="I74" s="116">
        <f>+成测数据!BO52</f>
        <v>0</v>
      </c>
      <c r="J74" s="116">
        <f>+成测数据!BP52</f>
        <v>0</v>
      </c>
      <c r="K74" s="116">
        <f>+成测数据!BQ52</f>
        <v>0</v>
      </c>
      <c r="L74" s="116">
        <f>+成测数据!BR52</f>
        <v>0</v>
      </c>
      <c r="M74" s="116">
        <f>+成测数据!BS52</f>
        <v>0</v>
      </c>
      <c r="N74" s="116">
        <f>+成测数据!BT52</f>
        <v>0</v>
      </c>
      <c r="O74" s="116">
        <f>+成测数据!BU52</f>
        <v>0</v>
      </c>
      <c r="P74" s="116">
        <f>+成测数据!BV52</f>
        <v>0</v>
      </c>
      <c r="Q74" s="116">
        <f>+成测数据!BW52</f>
        <v>0</v>
      </c>
      <c r="R74" s="116">
        <f>+成测数据!BX52</f>
        <v>0</v>
      </c>
      <c r="S74" s="116">
        <f>+成测数据!BY52</f>
        <v>0</v>
      </c>
      <c r="T74" s="116">
        <f>+成测数据!BZ52</f>
        <v>0</v>
      </c>
      <c r="U74" s="116">
        <f>+成测数据!CA52</f>
        <v>0</v>
      </c>
      <c r="V74" s="116">
        <f>+成测数据!CB52</f>
        <v>0</v>
      </c>
      <c r="W74" s="116">
        <f>+成测数据!CC52</f>
        <v>0</v>
      </c>
      <c r="X74" s="116">
        <f>+成测数据!CD52</f>
        <v>0</v>
      </c>
      <c r="Y74" s="116">
        <f>+成测数据!CE52</f>
        <v>0</v>
      </c>
      <c r="Z74" s="116">
        <f>+成测数据!CF52</f>
        <v>0</v>
      </c>
      <c r="AA74" s="116">
        <f>+成测数据!CG52</f>
        <v>0</v>
      </c>
      <c r="AB74" s="116">
        <f>+成测数据!CH52</f>
        <v>0</v>
      </c>
      <c r="AC74" s="116">
        <f>+成测数据!EH52</f>
        <v>0</v>
      </c>
      <c r="AD74" s="118">
        <f t="shared" si="96"/>
        <v>0</v>
      </c>
      <c r="AE74" s="120">
        <f>+成测数据!CJ52</f>
        <v>0</v>
      </c>
      <c r="AF74" s="120">
        <f>+成测数据!CK52</f>
        <v>0</v>
      </c>
      <c r="AG74" s="120">
        <f>+成测数据!CL52</f>
        <v>0</v>
      </c>
      <c r="AH74" s="120">
        <f>+成测数据!CM52</f>
        <v>0</v>
      </c>
      <c r="AI74" s="120">
        <f>+成测数据!CN52</f>
        <v>0</v>
      </c>
      <c r="AJ74" s="120">
        <f>+成测数据!CO52</f>
        <v>0</v>
      </c>
      <c r="AK74" s="120">
        <f>+成测数据!CP52</f>
        <v>0</v>
      </c>
      <c r="AL74" s="120">
        <f>+成测数据!CQ52</f>
        <v>0</v>
      </c>
      <c r="AM74" s="120">
        <f>+成测数据!CR52</f>
        <v>0</v>
      </c>
      <c r="AN74" s="120">
        <f>+成测数据!CS52</f>
        <v>0</v>
      </c>
      <c r="AO74" s="120">
        <f>+成测数据!CT52</f>
        <v>0</v>
      </c>
      <c r="AP74" s="120">
        <f>+成测数据!CU52</f>
        <v>0</v>
      </c>
      <c r="AQ74" s="120">
        <f>+成测数据!CV52</f>
        <v>0</v>
      </c>
      <c r="AR74" s="120">
        <f>+成测数据!CW52</f>
        <v>0</v>
      </c>
      <c r="AS74" s="120">
        <f>+成测数据!CX52</f>
        <v>0</v>
      </c>
      <c r="AT74" s="120">
        <f>+成测数据!CY52</f>
        <v>0</v>
      </c>
      <c r="AU74" s="120">
        <f>+成测数据!CZ52</f>
        <v>0</v>
      </c>
      <c r="AV74" s="120">
        <f>+成测数据!DA52</f>
        <v>0</v>
      </c>
      <c r="AW74" s="120">
        <f>+成测数据!DB52</f>
        <v>0</v>
      </c>
      <c r="AX74" s="120">
        <f>+成测数据!DC52</f>
        <v>0</v>
      </c>
      <c r="AY74" s="120">
        <f>+成测数据!DD52</f>
        <v>0</v>
      </c>
      <c r="AZ74" s="120">
        <f>+成测数据!DE52</f>
        <v>0</v>
      </c>
      <c r="BA74" s="120">
        <f>+成测数据!DF52</f>
        <v>0</v>
      </c>
      <c r="BB74" s="120">
        <f>+成测数据!DG52</f>
        <v>0</v>
      </c>
      <c r="BC74" s="116">
        <f>+工序盘点数据!R52</f>
        <v>0</v>
      </c>
      <c r="BD74" s="127" t="str">
        <f>+成测数据!DH52</f>
        <v>0</v>
      </c>
      <c r="BE74" s="127">
        <f>+成测数据!DI52</f>
        <v>0</v>
      </c>
      <c r="BF74" s="127">
        <f>+成测数据!DJ52</f>
        <v>0</v>
      </c>
      <c r="BG74" s="127">
        <f>+成测数据!DK52</f>
        <v>0</v>
      </c>
      <c r="BH74" s="127">
        <f>+成测数据!DL52</f>
        <v>0</v>
      </c>
      <c r="BI74" s="127">
        <f>+成测数据!DM52</f>
        <v>0</v>
      </c>
      <c r="BJ74" s="127">
        <f>+成测数据!DN52</f>
        <v>0</v>
      </c>
      <c r="BK74" s="127">
        <f>+成测数据!DO52</f>
        <v>0</v>
      </c>
      <c r="BL74" s="127">
        <f>+成测数据!DP52</f>
        <v>0</v>
      </c>
      <c r="BM74" s="127">
        <f>+成测数据!DQ52</f>
        <v>0</v>
      </c>
      <c r="BN74" s="127">
        <f>+成测数据!DR52</f>
        <v>0</v>
      </c>
      <c r="BO74" s="127">
        <f>+成测数据!DS52</f>
        <v>0</v>
      </c>
      <c r="BP74" s="127">
        <f>+成测数据!DT52</f>
        <v>0</v>
      </c>
      <c r="BQ74" s="127">
        <f>+成测数据!DU52</f>
        <v>0</v>
      </c>
      <c r="BR74" s="127">
        <f>+成测数据!DV52</f>
        <v>0</v>
      </c>
      <c r="BS74" s="127">
        <f>+成测数据!DW52</f>
        <v>0</v>
      </c>
      <c r="BT74" s="127">
        <f>+成测数据!DX52</f>
        <v>0</v>
      </c>
      <c r="BU74" s="127">
        <f>+成测数据!DY52</f>
        <v>0</v>
      </c>
      <c r="BV74" s="127">
        <f>+成测数据!DZ52</f>
        <v>0</v>
      </c>
      <c r="BW74" s="127">
        <f>+成测数据!EA52</f>
        <v>0</v>
      </c>
      <c r="BX74" s="127">
        <f>+成测数据!EB52</f>
        <v>0</v>
      </c>
      <c r="BY74" s="127">
        <f>+成测数据!EC52</f>
        <v>0</v>
      </c>
      <c r="BZ74" s="127">
        <f>+成测数据!ED52</f>
        <v>0</v>
      </c>
      <c r="CA74" s="127">
        <f>+成测数据!EE52</f>
        <v>0</v>
      </c>
      <c r="CB74" s="127">
        <f>+成测数据!EF52</f>
        <v>0</v>
      </c>
      <c r="CC74" s="131">
        <f>+成测数据!AX52</f>
        <v>0</v>
      </c>
      <c r="CD74" s="131">
        <f>+成测数据!AY52</f>
        <v>0</v>
      </c>
      <c r="CE74" s="131">
        <f>+成测数据!AZ52</f>
        <v>0</v>
      </c>
      <c r="CF74" s="131">
        <f>+成测数据!BA52</f>
        <v>0</v>
      </c>
      <c r="CG74" s="131">
        <f>+成测数据!BB52</f>
        <v>0</v>
      </c>
      <c r="CH74" s="131">
        <f>+成测数据!BC52</f>
        <v>0</v>
      </c>
      <c r="CI74" s="131">
        <f>+成测数据!BD52</f>
        <v>0</v>
      </c>
      <c r="CJ74" s="131">
        <f>+成测数据!BE52</f>
        <v>0</v>
      </c>
      <c r="CK74" s="131">
        <f>+成测数据!BF52</f>
        <v>0</v>
      </c>
      <c r="CL74" s="131">
        <f>+成测数据!BG52</f>
        <v>0</v>
      </c>
      <c r="CM74" s="131">
        <f>+工序盘点数据!BH52</f>
        <v>0</v>
      </c>
      <c r="CN74" s="137">
        <f t="shared" si="97"/>
        <v>0</v>
      </c>
      <c r="CO74" s="139"/>
    </row>
    <row r="75" spans="1:93" customFormat="1" ht="18.45">
      <c r="A75" s="116" t="s">
        <v>288</v>
      </c>
      <c r="B75" s="117">
        <f>+B76+B77</f>
        <v>0</v>
      </c>
      <c r="C75" s="117">
        <f>+C76+C77</f>
        <v>0</v>
      </c>
      <c r="D75" s="117">
        <f>+D76+D77</f>
        <v>0</v>
      </c>
      <c r="E75" s="117">
        <f>+E76+E77</f>
        <v>0</v>
      </c>
      <c r="F75" s="117">
        <f>+F76+F77</f>
        <v>0</v>
      </c>
      <c r="G75" s="117">
        <f t="shared" ref="G75:AC75" si="98">+G76+G77</f>
        <v>0</v>
      </c>
      <c r="H75" s="117">
        <f t="shared" si="98"/>
        <v>0</v>
      </c>
      <c r="I75" s="117">
        <f t="shared" si="98"/>
        <v>0</v>
      </c>
      <c r="J75" s="117">
        <f t="shared" si="98"/>
        <v>0</v>
      </c>
      <c r="K75" s="117">
        <f t="shared" si="98"/>
        <v>0</v>
      </c>
      <c r="L75" s="117">
        <f t="shared" si="98"/>
        <v>0</v>
      </c>
      <c r="M75" s="117">
        <f t="shared" si="98"/>
        <v>0</v>
      </c>
      <c r="N75" s="117">
        <f t="shared" si="98"/>
        <v>0</v>
      </c>
      <c r="O75" s="117">
        <f t="shared" si="98"/>
        <v>0</v>
      </c>
      <c r="P75" s="117">
        <f t="shared" si="98"/>
        <v>0</v>
      </c>
      <c r="Q75" s="117">
        <f t="shared" si="98"/>
        <v>0</v>
      </c>
      <c r="R75" s="117">
        <f t="shared" si="98"/>
        <v>0</v>
      </c>
      <c r="S75" s="117">
        <f t="shared" si="98"/>
        <v>0</v>
      </c>
      <c r="T75" s="117">
        <f t="shared" si="98"/>
        <v>0</v>
      </c>
      <c r="U75" s="117">
        <f t="shared" si="98"/>
        <v>0</v>
      </c>
      <c r="V75" s="117">
        <f t="shared" si="98"/>
        <v>0</v>
      </c>
      <c r="W75" s="117">
        <f t="shared" si="98"/>
        <v>0</v>
      </c>
      <c r="X75" s="117">
        <f t="shared" si="98"/>
        <v>0</v>
      </c>
      <c r="Y75" s="117">
        <f t="shared" si="98"/>
        <v>0</v>
      </c>
      <c r="Z75" s="117">
        <f t="shared" si="98"/>
        <v>0</v>
      </c>
      <c r="AA75" s="117">
        <f t="shared" si="98"/>
        <v>0</v>
      </c>
      <c r="AB75" s="117">
        <f t="shared" si="98"/>
        <v>0</v>
      </c>
      <c r="AC75" s="117">
        <f t="shared" si="98"/>
        <v>0</v>
      </c>
      <c r="AD75" s="118">
        <f t="shared" si="96"/>
        <v>0</v>
      </c>
      <c r="AE75" s="119">
        <f>+AE76+AE77</f>
        <v>0</v>
      </c>
      <c r="AF75" s="119">
        <f t="shared" ref="AF75:BB75" si="99">+AF76+AF77</f>
        <v>0</v>
      </c>
      <c r="AG75" s="119">
        <f t="shared" si="99"/>
        <v>0</v>
      </c>
      <c r="AH75" s="119">
        <f t="shared" si="99"/>
        <v>0</v>
      </c>
      <c r="AI75" s="119">
        <f t="shared" si="99"/>
        <v>0</v>
      </c>
      <c r="AJ75" s="119">
        <f t="shared" si="99"/>
        <v>0</v>
      </c>
      <c r="AK75" s="119">
        <f t="shared" si="99"/>
        <v>0</v>
      </c>
      <c r="AL75" s="119">
        <f t="shared" si="99"/>
        <v>0</v>
      </c>
      <c r="AM75" s="119">
        <f t="shared" si="99"/>
        <v>0</v>
      </c>
      <c r="AN75" s="119">
        <f t="shared" si="99"/>
        <v>0</v>
      </c>
      <c r="AO75" s="119">
        <f t="shared" si="99"/>
        <v>0</v>
      </c>
      <c r="AP75" s="119">
        <f t="shared" si="99"/>
        <v>0</v>
      </c>
      <c r="AQ75" s="119">
        <f t="shared" si="99"/>
        <v>0</v>
      </c>
      <c r="AR75" s="119">
        <f t="shared" si="99"/>
        <v>0</v>
      </c>
      <c r="AS75" s="119">
        <f t="shared" si="99"/>
        <v>0</v>
      </c>
      <c r="AT75" s="119">
        <f t="shared" si="99"/>
        <v>0</v>
      </c>
      <c r="AU75" s="119">
        <f t="shared" si="99"/>
        <v>0</v>
      </c>
      <c r="AV75" s="119">
        <f t="shared" si="99"/>
        <v>0</v>
      </c>
      <c r="AW75" s="119">
        <f t="shared" si="99"/>
        <v>0</v>
      </c>
      <c r="AX75" s="119">
        <f t="shared" si="99"/>
        <v>0</v>
      </c>
      <c r="AY75" s="119">
        <f t="shared" si="99"/>
        <v>0</v>
      </c>
      <c r="AZ75" s="119">
        <f t="shared" si="99"/>
        <v>0</v>
      </c>
      <c r="BA75" s="119">
        <f t="shared" si="99"/>
        <v>0</v>
      </c>
      <c r="BB75" s="119">
        <f t="shared" si="99"/>
        <v>0</v>
      </c>
      <c r="BC75" s="117">
        <f>IFERROR(LOOKUP(1,0/BC76:BC77,BC76:BC77),0)</f>
        <v>0</v>
      </c>
      <c r="BD75" s="126">
        <f>+IF(AD75=0,0,(BD76*AD76+BD77*AD77)/AD75)</f>
        <v>0</v>
      </c>
      <c r="BE75" s="126">
        <f>+IF(AE75=0,0,(BE76*AE76+BE77*AE77)/AE75)</f>
        <v>0</v>
      </c>
      <c r="BF75" s="126">
        <f t="shared" ref="BF75:CB75" si="100">+IF(AF75=0,0,(BF76*AF76+BF77*AF77)/AF75)</f>
        <v>0</v>
      </c>
      <c r="BG75" s="126">
        <f t="shared" si="100"/>
        <v>0</v>
      </c>
      <c r="BH75" s="126">
        <f t="shared" si="100"/>
        <v>0</v>
      </c>
      <c r="BI75" s="126">
        <f t="shared" si="100"/>
        <v>0</v>
      </c>
      <c r="BJ75" s="126">
        <f t="shared" si="100"/>
        <v>0</v>
      </c>
      <c r="BK75" s="126">
        <f t="shared" si="100"/>
        <v>0</v>
      </c>
      <c r="BL75" s="126">
        <f t="shared" si="100"/>
        <v>0</v>
      </c>
      <c r="BM75" s="126">
        <f t="shared" si="100"/>
        <v>0</v>
      </c>
      <c r="BN75" s="126">
        <f t="shared" si="100"/>
        <v>0</v>
      </c>
      <c r="BO75" s="126">
        <f t="shared" si="100"/>
        <v>0</v>
      </c>
      <c r="BP75" s="126">
        <f t="shared" si="100"/>
        <v>0</v>
      </c>
      <c r="BQ75" s="126">
        <f t="shared" si="100"/>
        <v>0</v>
      </c>
      <c r="BR75" s="126">
        <f t="shared" si="100"/>
        <v>0</v>
      </c>
      <c r="BS75" s="126">
        <f t="shared" si="100"/>
        <v>0</v>
      </c>
      <c r="BT75" s="126">
        <f t="shared" si="100"/>
        <v>0</v>
      </c>
      <c r="BU75" s="126">
        <f t="shared" si="100"/>
        <v>0</v>
      </c>
      <c r="BV75" s="126">
        <f t="shared" si="100"/>
        <v>0</v>
      </c>
      <c r="BW75" s="126">
        <f t="shared" si="100"/>
        <v>0</v>
      </c>
      <c r="BX75" s="126">
        <f t="shared" si="100"/>
        <v>0</v>
      </c>
      <c r="BY75" s="126">
        <f t="shared" si="100"/>
        <v>0</v>
      </c>
      <c r="BZ75" s="126">
        <f t="shared" si="100"/>
        <v>0</v>
      </c>
      <c r="CA75" s="126">
        <f t="shared" si="100"/>
        <v>0</v>
      </c>
      <c r="CB75" s="126">
        <f t="shared" si="100"/>
        <v>0</v>
      </c>
      <c r="CC75" s="117">
        <f>+CC76+CC77</f>
        <v>0</v>
      </c>
      <c r="CD75" s="117">
        <f t="shared" ref="CD75:CK75" si="101">+CD76+CD77</f>
        <v>0</v>
      </c>
      <c r="CE75" s="117">
        <f t="shared" si="101"/>
        <v>0</v>
      </c>
      <c r="CF75" s="117">
        <f t="shared" si="101"/>
        <v>0</v>
      </c>
      <c r="CG75" s="117">
        <f t="shared" si="101"/>
        <v>0</v>
      </c>
      <c r="CH75" s="117">
        <f t="shared" si="101"/>
        <v>0</v>
      </c>
      <c r="CI75" s="117">
        <f t="shared" si="101"/>
        <v>0</v>
      </c>
      <c r="CJ75" s="117">
        <f t="shared" si="101"/>
        <v>0</v>
      </c>
      <c r="CK75" s="117">
        <f t="shared" si="101"/>
        <v>0</v>
      </c>
      <c r="CL75" s="117">
        <f>+IF(CC75=0,0,(CL76*CC76+CL77*CC77)/CC75)</f>
        <v>0</v>
      </c>
      <c r="CM75" s="117">
        <f>SUM(CM76:CM77)</f>
        <v>0</v>
      </c>
      <c r="CN75" s="137">
        <f t="shared" si="97"/>
        <v>0</v>
      </c>
      <c r="CO75" s="139"/>
    </row>
    <row r="76" spans="1:93" customFormat="1" ht="18" hidden="1">
      <c r="A76" s="116" t="s">
        <v>265</v>
      </c>
      <c r="B76" s="116">
        <f>+工序盘点数据!C53</f>
        <v>0</v>
      </c>
      <c r="C76" s="116">
        <f>+工序盘点数据!E53</f>
        <v>0</v>
      </c>
      <c r="D76" s="116">
        <f>SUM(E76:AB76)</f>
        <v>0</v>
      </c>
      <c r="E76" s="116">
        <f>+成测数据!BK53</f>
        <v>0</v>
      </c>
      <c r="F76" s="116">
        <f>+成测数据!BL53</f>
        <v>0</v>
      </c>
      <c r="G76" s="116">
        <f>+成测数据!BM53</f>
        <v>0</v>
      </c>
      <c r="H76" s="116">
        <f>+成测数据!BN53</f>
        <v>0</v>
      </c>
      <c r="I76" s="116">
        <f>+成测数据!BO53</f>
        <v>0</v>
      </c>
      <c r="J76" s="116">
        <f>+成测数据!BP53</f>
        <v>0</v>
      </c>
      <c r="K76" s="116">
        <f>+成测数据!BQ53</f>
        <v>0</v>
      </c>
      <c r="L76" s="116">
        <f>+成测数据!BR53</f>
        <v>0</v>
      </c>
      <c r="M76" s="116">
        <f>+成测数据!BS53</f>
        <v>0</v>
      </c>
      <c r="N76" s="116">
        <f>+成测数据!BT53</f>
        <v>0</v>
      </c>
      <c r="O76" s="116">
        <f>+成测数据!BU53</f>
        <v>0</v>
      </c>
      <c r="P76" s="116">
        <f>+成测数据!BV53</f>
        <v>0</v>
      </c>
      <c r="Q76" s="116">
        <f>+成测数据!BW53</f>
        <v>0</v>
      </c>
      <c r="R76" s="116">
        <f>+成测数据!BX53</f>
        <v>0</v>
      </c>
      <c r="S76" s="116">
        <f>+成测数据!BY53</f>
        <v>0</v>
      </c>
      <c r="T76" s="116">
        <f>+成测数据!BZ53</f>
        <v>0</v>
      </c>
      <c r="U76" s="116">
        <f>+成测数据!CA53</f>
        <v>0</v>
      </c>
      <c r="V76" s="116">
        <f>+成测数据!CB53</f>
        <v>0</v>
      </c>
      <c r="W76" s="116">
        <f>+成测数据!CC53</f>
        <v>0</v>
      </c>
      <c r="X76" s="116">
        <f>+成测数据!CD53</f>
        <v>0</v>
      </c>
      <c r="Y76" s="116">
        <f>+成测数据!CE53</f>
        <v>0</v>
      </c>
      <c r="Z76" s="116">
        <f>+成测数据!CF53</f>
        <v>0</v>
      </c>
      <c r="AA76" s="116">
        <f>+成测数据!CG53</f>
        <v>0</v>
      </c>
      <c r="AB76" s="116">
        <f>+成测数据!CH53</f>
        <v>0</v>
      </c>
      <c r="AC76" s="116">
        <f>+成测数据!EH53</f>
        <v>0</v>
      </c>
      <c r="AD76" s="118">
        <f t="shared" si="96"/>
        <v>0</v>
      </c>
      <c r="AE76" s="120">
        <f>+成测数据!CJ53</f>
        <v>0</v>
      </c>
      <c r="AF76" s="120">
        <f>+成测数据!CK53</f>
        <v>0</v>
      </c>
      <c r="AG76" s="120">
        <f>+成测数据!CL53</f>
        <v>0</v>
      </c>
      <c r="AH76" s="120">
        <f>+成测数据!CM53</f>
        <v>0</v>
      </c>
      <c r="AI76" s="120">
        <f>+成测数据!CN53</f>
        <v>0</v>
      </c>
      <c r="AJ76" s="120">
        <f>+成测数据!CO53</f>
        <v>0</v>
      </c>
      <c r="AK76" s="120">
        <f>+成测数据!CP53</f>
        <v>0</v>
      </c>
      <c r="AL76" s="120">
        <f>+成测数据!CQ53</f>
        <v>0</v>
      </c>
      <c r="AM76" s="120">
        <f>+成测数据!CR53</f>
        <v>0</v>
      </c>
      <c r="AN76" s="120">
        <f>+成测数据!CS53</f>
        <v>0</v>
      </c>
      <c r="AO76" s="120">
        <f>+成测数据!CT53</f>
        <v>0</v>
      </c>
      <c r="AP76" s="120">
        <f>+成测数据!CU53</f>
        <v>0</v>
      </c>
      <c r="AQ76" s="120">
        <f>+成测数据!CV53</f>
        <v>0</v>
      </c>
      <c r="AR76" s="120">
        <f>+成测数据!CW53</f>
        <v>0</v>
      </c>
      <c r="AS76" s="120">
        <f>+成测数据!CX53</f>
        <v>0</v>
      </c>
      <c r="AT76" s="120">
        <f>+成测数据!CY53</f>
        <v>0</v>
      </c>
      <c r="AU76" s="120">
        <f>+成测数据!CZ53</f>
        <v>0</v>
      </c>
      <c r="AV76" s="120">
        <f>+成测数据!DA53</f>
        <v>0</v>
      </c>
      <c r="AW76" s="120">
        <f>+成测数据!DB53</f>
        <v>0</v>
      </c>
      <c r="AX76" s="120">
        <f>+成测数据!DC53</f>
        <v>0</v>
      </c>
      <c r="AY76" s="120">
        <f>+成测数据!DD53</f>
        <v>0</v>
      </c>
      <c r="AZ76" s="120">
        <f>+成测数据!DE53</f>
        <v>0</v>
      </c>
      <c r="BA76" s="120">
        <f>+成测数据!DF53</f>
        <v>0</v>
      </c>
      <c r="BB76" s="120">
        <f>+成测数据!DG53</f>
        <v>0</v>
      </c>
      <c r="BC76" s="116">
        <f>+工序盘点数据!R53</f>
        <v>0</v>
      </c>
      <c r="BD76" s="127" t="str">
        <f>+成测数据!DH53</f>
        <v>0</v>
      </c>
      <c r="BE76" s="127">
        <f>+成测数据!DI53</f>
        <v>0</v>
      </c>
      <c r="BF76" s="127">
        <f>+成测数据!DJ53</f>
        <v>0</v>
      </c>
      <c r="BG76" s="127">
        <f>+成测数据!DK53</f>
        <v>0</v>
      </c>
      <c r="BH76" s="127">
        <f>+成测数据!DL53</f>
        <v>0</v>
      </c>
      <c r="BI76" s="127">
        <f>+成测数据!DM53</f>
        <v>0</v>
      </c>
      <c r="BJ76" s="127">
        <f>+成测数据!DN53</f>
        <v>0</v>
      </c>
      <c r="BK76" s="127">
        <f>+成测数据!DO53</f>
        <v>0</v>
      </c>
      <c r="BL76" s="127">
        <f>+成测数据!DP53</f>
        <v>0</v>
      </c>
      <c r="BM76" s="127">
        <f>+成测数据!DQ53</f>
        <v>0</v>
      </c>
      <c r="BN76" s="127">
        <f>+成测数据!DR53</f>
        <v>0</v>
      </c>
      <c r="BO76" s="127">
        <f>+成测数据!DS53</f>
        <v>0</v>
      </c>
      <c r="BP76" s="127">
        <f>+成测数据!DT53</f>
        <v>0</v>
      </c>
      <c r="BQ76" s="127">
        <f>+成测数据!DU53</f>
        <v>0</v>
      </c>
      <c r="BR76" s="127">
        <f>+成测数据!DV53</f>
        <v>0</v>
      </c>
      <c r="BS76" s="127">
        <f>+成测数据!DW53</f>
        <v>0</v>
      </c>
      <c r="BT76" s="127">
        <f>+成测数据!DX53</f>
        <v>0</v>
      </c>
      <c r="BU76" s="127">
        <f>+成测数据!DY53</f>
        <v>0</v>
      </c>
      <c r="BV76" s="127">
        <f>+成测数据!DZ53</f>
        <v>0</v>
      </c>
      <c r="BW76" s="127">
        <f>+成测数据!EA53</f>
        <v>0</v>
      </c>
      <c r="BX76" s="127">
        <f>+成测数据!EB53</f>
        <v>0</v>
      </c>
      <c r="BY76" s="127">
        <f>+成测数据!EC53</f>
        <v>0</v>
      </c>
      <c r="BZ76" s="127">
        <f>+成测数据!ED53</f>
        <v>0</v>
      </c>
      <c r="CA76" s="127">
        <f>+成测数据!EE53</f>
        <v>0</v>
      </c>
      <c r="CB76" s="127">
        <f>+成测数据!EF53</f>
        <v>0</v>
      </c>
      <c r="CC76" s="131">
        <f>+成测数据!AX53</f>
        <v>0</v>
      </c>
      <c r="CD76" s="131">
        <f>+成测数据!AY53</f>
        <v>0</v>
      </c>
      <c r="CE76" s="131">
        <f>+成测数据!AZ53</f>
        <v>0</v>
      </c>
      <c r="CF76" s="131">
        <f>+成测数据!BA53</f>
        <v>0</v>
      </c>
      <c r="CG76" s="131">
        <f>+成测数据!BB53</f>
        <v>0</v>
      </c>
      <c r="CH76" s="131">
        <f>+成测数据!BC53</f>
        <v>0</v>
      </c>
      <c r="CI76" s="131">
        <f>+成测数据!BD53</f>
        <v>0</v>
      </c>
      <c r="CJ76" s="131">
        <f>+成测数据!BE53</f>
        <v>0</v>
      </c>
      <c r="CK76" s="131">
        <f>+成测数据!BF53</f>
        <v>0</v>
      </c>
      <c r="CL76" s="131">
        <f>+成测数据!BG53</f>
        <v>0</v>
      </c>
      <c r="CM76" s="131">
        <f>+工序盘点数据!BH53</f>
        <v>0</v>
      </c>
      <c r="CN76" s="137">
        <f t="shared" si="97"/>
        <v>0</v>
      </c>
      <c r="CO76" s="139"/>
    </row>
    <row r="77" spans="1:93" customFormat="1" ht="18" hidden="1">
      <c r="A77" s="116" t="s">
        <v>266</v>
      </c>
      <c r="B77" s="116">
        <f>+工序盘点数据!C54</f>
        <v>0</v>
      </c>
      <c r="C77" s="116">
        <f>+工序盘点数据!E54</f>
        <v>0</v>
      </c>
      <c r="D77" s="116">
        <f>SUM(E77:AB77)</f>
        <v>0</v>
      </c>
      <c r="E77" s="116">
        <f>+成测数据!BK54</f>
        <v>0</v>
      </c>
      <c r="F77" s="116">
        <f>+成测数据!BL54</f>
        <v>0</v>
      </c>
      <c r="G77" s="116">
        <f>+成测数据!BM54</f>
        <v>0</v>
      </c>
      <c r="H77" s="116">
        <f>+成测数据!BN54</f>
        <v>0</v>
      </c>
      <c r="I77" s="116">
        <f>+成测数据!BO54</f>
        <v>0</v>
      </c>
      <c r="J77" s="116">
        <f>+成测数据!BP54</f>
        <v>0</v>
      </c>
      <c r="K77" s="116">
        <f>+成测数据!BQ54</f>
        <v>0</v>
      </c>
      <c r="L77" s="116">
        <f>+成测数据!BR54</f>
        <v>0</v>
      </c>
      <c r="M77" s="116">
        <f>+成测数据!BS54</f>
        <v>0</v>
      </c>
      <c r="N77" s="116">
        <f>+成测数据!BT54</f>
        <v>0</v>
      </c>
      <c r="O77" s="116">
        <f>+成测数据!BU54</f>
        <v>0</v>
      </c>
      <c r="P77" s="116">
        <f>+成测数据!BV54</f>
        <v>0</v>
      </c>
      <c r="Q77" s="116">
        <f>+成测数据!BW54</f>
        <v>0</v>
      </c>
      <c r="R77" s="116">
        <f>+成测数据!BX54</f>
        <v>0</v>
      </c>
      <c r="S77" s="116">
        <f>+成测数据!BY54</f>
        <v>0</v>
      </c>
      <c r="T77" s="116">
        <f>+成测数据!BZ54</f>
        <v>0</v>
      </c>
      <c r="U77" s="116">
        <f>+成测数据!CA54</f>
        <v>0</v>
      </c>
      <c r="V77" s="116">
        <f>+成测数据!CB54</f>
        <v>0</v>
      </c>
      <c r="W77" s="116">
        <f>+成测数据!CC54</f>
        <v>0</v>
      </c>
      <c r="X77" s="116">
        <f>+成测数据!CD54</f>
        <v>0</v>
      </c>
      <c r="Y77" s="116">
        <f>+成测数据!CE54</f>
        <v>0</v>
      </c>
      <c r="Z77" s="116">
        <f>+成测数据!CF54</f>
        <v>0</v>
      </c>
      <c r="AA77" s="116">
        <f>+成测数据!CG54</f>
        <v>0</v>
      </c>
      <c r="AB77" s="116">
        <f>+成测数据!CH54</f>
        <v>0</v>
      </c>
      <c r="AC77" s="116">
        <f>+成测数据!EH54</f>
        <v>0</v>
      </c>
      <c r="AD77" s="118">
        <f t="shared" si="96"/>
        <v>0</v>
      </c>
      <c r="AE77" s="120">
        <f>+成测数据!CJ54</f>
        <v>0</v>
      </c>
      <c r="AF77" s="120">
        <f>+成测数据!CK54</f>
        <v>0</v>
      </c>
      <c r="AG77" s="120">
        <f>+成测数据!CL54</f>
        <v>0</v>
      </c>
      <c r="AH77" s="120">
        <f>+成测数据!CM54</f>
        <v>0</v>
      </c>
      <c r="AI77" s="120">
        <f>+成测数据!CN54</f>
        <v>0</v>
      </c>
      <c r="AJ77" s="120">
        <f>+成测数据!CO54</f>
        <v>0</v>
      </c>
      <c r="AK77" s="120">
        <f>+成测数据!CP54</f>
        <v>0</v>
      </c>
      <c r="AL77" s="120">
        <f>+成测数据!CQ54</f>
        <v>0</v>
      </c>
      <c r="AM77" s="120">
        <f>+成测数据!CR54</f>
        <v>0</v>
      </c>
      <c r="AN77" s="120">
        <f>+成测数据!CS54</f>
        <v>0</v>
      </c>
      <c r="AO77" s="120">
        <f>+成测数据!CT54</f>
        <v>0</v>
      </c>
      <c r="AP77" s="120">
        <f>+成测数据!CU54</f>
        <v>0</v>
      </c>
      <c r="AQ77" s="120">
        <f>+成测数据!CV54</f>
        <v>0</v>
      </c>
      <c r="AR77" s="120">
        <f>+成测数据!CW54</f>
        <v>0</v>
      </c>
      <c r="AS77" s="120">
        <f>+成测数据!CX54</f>
        <v>0</v>
      </c>
      <c r="AT77" s="120">
        <f>+成测数据!CY54</f>
        <v>0</v>
      </c>
      <c r="AU77" s="120">
        <f>+成测数据!CZ54</f>
        <v>0</v>
      </c>
      <c r="AV77" s="120">
        <f>+成测数据!DA54</f>
        <v>0</v>
      </c>
      <c r="AW77" s="120">
        <f>+成测数据!DB54</f>
        <v>0</v>
      </c>
      <c r="AX77" s="120">
        <f>+成测数据!DC54</f>
        <v>0</v>
      </c>
      <c r="AY77" s="120">
        <f>+成测数据!DD54</f>
        <v>0</v>
      </c>
      <c r="AZ77" s="120">
        <f>+成测数据!DE54</f>
        <v>0</v>
      </c>
      <c r="BA77" s="120">
        <f>+成测数据!DF54</f>
        <v>0</v>
      </c>
      <c r="BB77" s="120">
        <f>+成测数据!DG54</f>
        <v>0</v>
      </c>
      <c r="BC77" s="116">
        <f>+工序盘点数据!R54</f>
        <v>0</v>
      </c>
      <c r="BD77" s="127" t="str">
        <f>+成测数据!DH54</f>
        <v>0</v>
      </c>
      <c r="BE77" s="127">
        <f>+成测数据!DI54</f>
        <v>0</v>
      </c>
      <c r="BF77" s="127">
        <f>+成测数据!DJ54</f>
        <v>0</v>
      </c>
      <c r="BG77" s="127">
        <f>+成测数据!DK54</f>
        <v>0</v>
      </c>
      <c r="BH77" s="127">
        <f>+成测数据!DL54</f>
        <v>0</v>
      </c>
      <c r="BI77" s="127">
        <f>+成测数据!DM54</f>
        <v>0</v>
      </c>
      <c r="BJ77" s="127">
        <f>+成测数据!DN54</f>
        <v>0</v>
      </c>
      <c r="BK77" s="127">
        <f>+成测数据!DO54</f>
        <v>0</v>
      </c>
      <c r="BL77" s="127">
        <f>+成测数据!DP54</f>
        <v>0</v>
      </c>
      <c r="BM77" s="127">
        <f>+成测数据!DQ54</f>
        <v>0</v>
      </c>
      <c r="BN77" s="127">
        <f>+成测数据!DR54</f>
        <v>0</v>
      </c>
      <c r="BO77" s="127">
        <f>+成测数据!DS54</f>
        <v>0</v>
      </c>
      <c r="BP77" s="127">
        <f>+成测数据!DT54</f>
        <v>0</v>
      </c>
      <c r="BQ77" s="127">
        <f>+成测数据!DU54</f>
        <v>0</v>
      </c>
      <c r="BR77" s="127">
        <f>+成测数据!DV54</f>
        <v>0</v>
      </c>
      <c r="BS77" s="127">
        <f>+成测数据!DW54</f>
        <v>0</v>
      </c>
      <c r="BT77" s="127">
        <f>+成测数据!DX54</f>
        <v>0</v>
      </c>
      <c r="BU77" s="127">
        <f>+成测数据!DY54</f>
        <v>0</v>
      </c>
      <c r="BV77" s="127">
        <f>+成测数据!DZ54</f>
        <v>0</v>
      </c>
      <c r="BW77" s="127">
        <f>+成测数据!EA54</f>
        <v>0</v>
      </c>
      <c r="BX77" s="127">
        <f>+成测数据!EB54</f>
        <v>0</v>
      </c>
      <c r="BY77" s="127">
        <f>+成测数据!EC54</f>
        <v>0</v>
      </c>
      <c r="BZ77" s="127">
        <f>+成测数据!ED54</f>
        <v>0</v>
      </c>
      <c r="CA77" s="127">
        <f>+成测数据!EE54</f>
        <v>0</v>
      </c>
      <c r="CB77" s="127">
        <f>+成测数据!EF54</f>
        <v>0</v>
      </c>
      <c r="CC77" s="131">
        <f>+成测数据!AX54</f>
        <v>0</v>
      </c>
      <c r="CD77" s="131">
        <f>+成测数据!AY54</f>
        <v>0</v>
      </c>
      <c r="CE77" s="131">
        <f>+成测数据!AZ54</f>
        <v>0</v>
      </c>
      <c r="CF77" s="131">
        <f>+成测数据!BA54</f>
        <v>0</v>
      </c>
      <c r="CG77" s="131">
        <f>+成测数据!BB54</f>
        <v>0</v>
      </c>
      <c r="CH77" s="131">
        <f>+成测数据!BC54</f>
        <v>0</v>
      </c>
      <c r="CI77" s="131">
        <f>+成测数据!BD54</f>
        <v>0</v>
      </c>
      <c r="CJ77" s="131">
        <f>+成测数据!BE54</f>
        <v>0</v>
      </c>
      <c r="CK77" s="131">
        <f>+成测数据!BF54</f>
        <v>0</v>
      </c>
      <c r="CL77" s="131">
        <f>+成测数据!BG54</f>
        <v>0</v>
      </c>
      <c r="CM77" s="131">
        <f>+工序盘点数据!BH54</f>
        <v>0</v>
      </c>
      <c r="CN77" s="137">
        <f t="shared" si="97"/>
        <v>0</v>
      </c>
      <c r="CO77" s="139"/>
    </row>
    <row r="78" spans="1:93" customFormat="1" ht="18.45">
      <c r="A78" s="116" t="s">
        <v>289</v>
      </c>
      <c r="B78" s="117">
        <f>+B79+B80</f>
        <v>0</v>
      </c>
      <c r="C78" s="117">
        <f>+C79+C80</f>
        <v>0</v>
      </c>
      <c r="D78" s="117">
        <f>+D79+D80</f>
        <v>0</v>
      </c>
      <c r="E78" s="117">
        <f>+E79+E80</f>
        <v>0</v>
      </c>
      <c r="F78" s="117">
        <f>+F79+F80</f>
        <v>0</v>
      </c>
      <c r="G78" s="117">
        <f t="shared" ref="G78:AC78" si="102">+G79+G80</f>
        <v>0</v>
      </c>
      <c r="H78" s="117">
        <f t="shared" si="102"/>
        <v>0</v>
      </c>
      <c r="I78" s="117">
        <f t="shared" si="102"/>
        <v>0</v>
      </c>
      <c r="J78" s="117">
        <f t="shared" si="102"/>
        <v>0</v>
      </c>
      <c r="K78" s="117">
        <f t="shared" si="102"/>
        <v>0</v>
      </c>
      <c r="L78" s="117">
        <f t="shared" si="102"/>
        <v>0</v>
      </c>
      <c r="M78" s="117">
        <f t="shared" si="102"/>
        <v>0</v>
      </c>
      <c r="N78" s="117">
        <f t="shared" si="102"/>
        <v>0</v>
      </c>
      <c r="O78" s="117">
        <f t="shared" si="102"/>
        <v>0</v>
      </c>
      <c r="P78" s="117">
        <f t="shared" si="102"/>
        <v>0</v>
      </c>
      <c r="Q78" s="117">
        <f t="shared" si="102"/>
        <v>0</v>
      </c>
      <c r="R78" s="117">
        <f t="shared" si="102"/>
        <v>0</v>
      </c>
      <c r="S78" s="117">
        <f t="shared" si="102"/>
        <v>0</v>
      </c>
      <c r="T78" s="117">
        <f t="shared" si="102"/>
        <v>0</v>
      </c>
      <c r="U78" s="117">
        <f t="shared" si="102"/>
        <v>0</v>
      </c>
      <c r="V78" s="117">
        <f t="shared" si="102"/>
        <v>0</v>
      </c>
      <c r="W78" s="117">
        <f t="shared" si="102"/>
        <v>0</v>
      </c>
      <c r="X78" s="117">
        <f t="shared" si="102"/>
        <v>0</v>
      </c>
      <c r="Y78" s="117">
        <f t="shared" si="102"/>
        <v>0</v>
      </c>
      <c r="Z78" s="117">
        <f t="shared" si="102"/>
        <v>0</v>
      </c>
      <c r="AA78" s="117">
        <f t="shared" si="102"/>
        <v>0</v>
      </c>
      <c r="AB78" s="117">
        <f t="shared" si="102"/>
        <v>0</v>
      </c>
      <c r="AC78" s="117">
        <f t="shared" si="102"/>
        <v>0</v>
      </c>
      <c r="AD78" s="118">
        <f t="shared" si="96"/>
        <v>0</v>
      </c>
      <c r="AE78" s="119">
        <f>+AE79+AE80</f>
        <v>0</v>
      </c>
      <c r="AF78" s="119">
        <f t="shared" ref="AF78:BB78" si="103">+AF79+AF80</f>
        <v>0</v>
      </c>
      <c r="AG78" s="119">
        <f t="shared" si="103"/>
        <v>0</v>
      </c>
      <c r="AH78" s="119">
        <f t="shared" si="103"/>
        <v>0</v>
      </c>
      <c r="AI78" s="119">
        <f t="shared" si="103"/>
        <v>0</v>
      </c>
      <c r="AJ78" s="119">
        <f t="shared" si="103"/>
        <v>0</v>
      </c>
      <c r="AK78" s="119">
        <f t="shared" si="103"/>
        <v>0</v>
      </c>
      <c r="AL78" s="119">
        <f t="shared" si="103"/>
        <v>0</v>
      </c>
      <c r="AM78" s="119">
        <f t="shared" si="103"/>
        <v>0</v>
      </c>
      <c r="AN78" s="119">
        <f t="shared" si="103"/>
        <v>0</v>
      </c>
      <c r="AO78" s="119">
        <f t="shared" si="103"/>
        <v>0</v>
      </c>
      <c r="AP78" s="119">
        <f t="shared" si="103"/>
        <v>0</v>
      </c>
      <c r="AQ78" s="119">
        <f t="shared" si="103"/>
        <v>0</v>
      </c>
      <c r="AR78" s="119">
        <f t="shared" si="103"/>
        <v>0</v>
      </c>
      <c r="AS78" s="119">
        <f t="shared" si="103"/>
        <v>0</v>
      </c>
      <c r="AT78" s="119">
        <f t="shared" si="103"/>
        <v>0</v>
      </c>
      <c r="AU78" s="119">
        <f t="shared" si="103"/>
        <v>0</v>
      </c>
      <c r="AV78" s="119">
        <f t="shared" si="103"/>
        <v>0</v>
      </c>
      <c r="AW78" s="119">
        <f t="shared" si="103"/>
        <v>0</v>
      </c>
      <c r="AX78" s="119">
        <f t="shared" si="103"/>
        <v>0</v>
      </c>
      <c r="AY78" s="119">
        <f t="shared" si="103"/>
        <v>0</v>
      </c>
      <c r="AZ78" s="119">
        <f t="shared" si="103"/>
        <v>0</v>
      </c>
      <c r="BA78" s="119">
        <f t="shared" si="103"/>
        <v>0</v>
      </c>
      <c r="BB78" s="119">
        <f t="shared" si="103"/>
        <v>0</v>
      </c>
      <c r="BC78" s="117">
        <f>IFERROR(LOOKUP(1,0/BC79:BC80,BC79:BC80),0)</f>
        <v>0</v>
      </c>
      <c r="BD78" s="126">
        <f>+IF(AD78=0,0,(BD79*AD79+BD80*AD80)/AD78)</f>
        <v>0</v>
      </c>
      <c r="BE78" s="126">
        <f>+IF(AE78=0,0,(BE79*AE79+BE80*AE80)/AE78)</f>
        <v>0</v>
      </c>
      <c r="BF78" s="126">
        <f t="shared" ref="BF78:CB78" si="104">+IF(AF78=0,0,(BF79*AF79+BF80*AF80)/AF78)</f>
        <v>0</v>
      </c>
      <c r="BG78" s="126">
        <f t="shared" si="104"/>
        <v>0</v>
      </c>
      <c r="BH78" s="126">
        <f t="shared" si="104"/>
        <v>0</v>
      </c>
      <c r="BI78" s="126">
        <f t="shared" si="104"/>
        <v>0</v>
      </c>
      <c r="BJ78" s="126">
        <f t="shared" si="104"/>
        <v>0</v>
      </c>
      <c r="BK78" s="126">
        <f t="shared" si="104"/>
        <v>0</v>
      </c>
      <c r="BL78" s="126">
        <f t="shared" si="104"/>
        <v>0</v>
      </c>
      <c r="BM78" s="126">
        <f t="shared" si="104"/>
        <v>0</v>
      </c>
      <c r="BN78" s="126">
        <f t="shared" si="104"/>
        <v>0</v>
      </c>
      <c r="BO78" s="126">
        <f t="shared" si="104"/>
        <v>0</v>
      </c>
      <c r="BP78" s="126">
        <f t="shared" si="104"/>
        <v>0</v>
      </c>
      <c r="BQ78" s="126">
        <f t="shared" si="104"/>
        <v>0</v>
      </c>
      <c r="BR78" s="126">
        <f t="shared" si="104"/>
        <v>0</v>
      </c>
      <c r="BS78" s="126">
        <f t="shared" si="104"/>
        <v>0</v>
      </c>
      <c r="BT78" s="126">
        <f t="shared" si="104"/>
        <v>0</v>
      </c>
      <c r="BU78" s="126">
        <f t="shared" si="104"/>
        <v>0</v>
      </c>
      <c r="BV78" s="126">
        <f t="shared" si="104"/>
        <v>0</v>
      </c>
      <c r="BW78" s="126">
        <f t="shared" si="104"/>
        <v>0</v>
      </c>
      <c r="BX78" s="126">
        <f t="shared" si="104"/>
        <v>0</v>
      </c>
      <c r="BY78" s="126">
        <f t="shared" si="104"/>
        <v>0</v>
      </c>
      <c r="BZ78" s="126">
        <f t="shared" si="104"/>
        <v>0</v>
      </c>
      <c r="CA78" s="126">
        <f t="shared" si="104"/>
        <v>0</v>
      </c>
      <c r="CB78" s="126">
        <f t="shared" si="104"/>
        <v>0</v>
      </c>
      <c r="CC78" s="117">
        <f>+CC79+CC80</f>
        <v>0</v>
      </c>
      <c r="CD78" s="117">
        <f t="shared" ref="CD78:CK78" si="105">+CD79+CD80</f>
        <v>0</v>
      </c>
      <c r="CE78" s="117">
        <f t="shared" si="105"/>
        <v>0</v>
      </c>
      <c r="CF78" s="117">
        <f t="shared" si="105"/>
        <v>0</v>
      </c>
      <c r="CG78" s="117">
        <f t="shared" si="105"/>
        <v>0</v>
      </c>
      <c r="CH78" s="117">
        <f t="shared" si="105"/>
        <v>0</v>
      </c>
      <c r="CI78" s="117">
        <f t="shared" si="105"/>
        <v>0</v>
      </c>
      <c r="CJ78" s="117">
        <f t="shared" si="105"/>
        <v>0</v>
      </c>
      <c r="CK78" s="117">
        <f t="shared" si="105"/>
        <v>0</v>
      </c>
      <c r="CL78" s="117">
        <f>+IF(CC78=0,0,(CL79*CC79+CL80*CC80)/CC78)</f>
        <v>0</v>
      </c>
      <c r="CM78" s="117">
        <f>SUM(CM79:CM80)</f>
        <v>0</v>
      </c>
      <c r="CN78" s="137">
        <f t="shared" si="97"/>
        <v>0</v>
      </c>
      <c r="CO78" s="139"/>
    </row>
    <row r="79" spans="1:93" customFormat="1" ht="18" hidden="1">
      <c r="A79" s="116" t="s">
        <v>265</v>
      </c>
      <c r="B79" s="116">
        <f>+工序盘点数据!C55</f>
        <v>0</v>
      </c>
      <c r="C79" s="116">
        <f>+工序盘点数据!E55</f>
        <v>0</v>
      </c>
      <c r="D79" s="116">
        <f>SUM(E79:AB79)</f>
        <v>0</v>
      </c>
      <c r="E79" s="116">
        <f>+成测数据!BK55</f>
        <v>0</v>
      </c>
      <c r="F79" s="116">
        <f>+成测数据!BL55</f>
        <v>0</v>
      </c>
      <c r="G79" s="116">
        <f>+成测数据!BM55</f>
        <v>0</v>
      </c>
      <c r="H79" s="116">
        <f>+成测数据!BN55</f>
        <v>0</v>
      </c>
      <c r="I79" s="116">
        <f>+成测数据!BO55</f>
        <v>0</v>
      </c>
      <c r="J79" s="116">
        <f>+成测数据!BP55</f>
        <v>0</v>
      </c>
      <c r="K79" s="116">
        <f>+成测数据!BQ55</f>
        <v>0</v>
      </c>
      <c r="L79" s="116">
        <f>+成测数据!BR55</f>
        <v>0</v>
      </c>
      <c r="M79" s="116">
        <f>+成测数据!BS55</f>
        <v>0</v>
      </c>
      <c r="N79" s="116">
        <f>+成测数据!BT55</f>
        <v>0</v>
      </c>
      <c r="O79" s="116">
        <f>+成测数据!BU55</f>
        <v>0</v>
      </c>
      <c r="P79" s="116">
        <f>+成测数据!BV55</f>
        <v>0</v>
      </c>
      <c r="Q79" s="116">
        <f>+成测数据!BW55</f>
        <v>0</v>
      </c>
      <c r="R79" s="116">
        <f>+成测数据!BX55</f>
        <v>0</v>
      </c>
      <c r="S79" s="116">
        <f>+成测数据!BY55</f>
        <v>0</v>
      </c>
      <c r="T79" s="116">
        <f>+成测数据!BZ55</f>
        <v>0</v>
      </c>
      <c r="U79" s="116">
        <f>+成测数据!CA55</f>
        <v>0</v>
      </c>
      <c r="V79" s="116">
        <f>+成测数据!CB55</f>
        <v>0</v>
      </c>
      <c r="W79" s="116">
        <f>+成测数据!CC55</f>
        <v>0</v>
      </c>
      <c r="X79" s="116">
        <f>+成测数据!CD55</f>
        <v>0</v>
      </c>
      <c r="Y79" s="116">
        <f>+成测数据!CE55</f>
        <v>0</v>
      </c>
      <c r="Z79" s="116">
        <f>+成测数据!CF55</f>
        <v>0</v>
      </c>
      <c r="AA79" s="116">
        <f>+成测数据!CG55</f>
        <v>0</v>
      </c>
      <c r="AB79" s="116">
        <f>+成测数据!CH55</f>
        <v>0</v>
      </c>
      <c r="AC79" s="116">
        <f>+成测数据!EH55</f>
        <v>0</v>
      </c>
      <c r="AD79" s="118">
        <f t="shared" si="96"/>
        <v>0</v>
      </c>
      <c r="AE79" s="120">
        <f>+成测数据!CJ55</f>
        <v>0</v>
      </c>
      <c r="AF79" s="120">
        <f>+成测数据!CK55</f>
        <v>0</v>
      </c>
      <c r="AG79" s="120">
        <f>+成测数据!CL55</f>
        <v>0</v>
      </c>
      <c r="AH79" s="120">
        <f>+成测数据!CM55</f>
        <v>0</v>
      </c>
      <c r="AI79" s="120">
        <f>+成测数据!CN55</f>
        <v>0</v>
      </c>
      <c r="AJ79" s="120">
        <f>+成测数据!CO55</f>
        <v>0</v>
      </c>
      <c r="AK79" s="120">
        <f>+成测数据!CP55</f>
        <v>0</v>
      </c>
      <c r="AL79" s="120">
        <f>+成测数据!CQ55</f>
        <v>0</v>
      </c>
      <c r="AM79" s="120">
        <f>+成测数据!CR55</f>
        <v>0</v>
      </c>
      <c r="AN79" s="120">
        <f>+成测数据!CS55</f>
        <v>0</v>
      </c>
      <c r="AO79" s="120">
        <f>+成测数据!CT55</f>
        <v>0</v>
      </c>
      <c r="AP79" s="120">
        <f>+成测数据!CU55</f>
        <v>0</v>
      </c>
      <c r="AQ79" s="120">
        <f>+成测数据!CV55</f>
        <v>0</v>
      </c>
      <c r="AR79" s="120">
        <f>+成测数据!CW55</f>
        <v>0</v>
      </c>
      <c r="AS79" s="120">
        <f>+成测数据!CX55</f>
        <v>0</v>
      </c>
      <c r="AT79" s="120">
        <f>+成测数据!CY55</f>
        <v>0</v>
      </c>
      <c r="AU79" s="120">
        <f>+成测数据!CZ55</f>
        <v>0</v>
      </c>
      <c r="AV79" s="120">
        <f>+成测数据!DA55</f>
        <v>0</v>
      </c>
      <c r="AW79" s="120">
        <f>+成测数据!DB55</f>
        <v>0</v>
      </c>
      <c r="AX79" s="120">
        <f>+成测数据!DC55</f>
        <v>0</v>
      </c>
      <c r="AY79" s="120">
        <f>+成测数据!DD55</f>
        <v>0</v>
      </c>
      <c r="AZ79" s="120">
        <f>+成测数据!DE55</f>
        <v>0</v>
      </c>
      <c r="BA79" s="120">
        <f>+成测数据!DF55</f>
        <v>0</v>
      </c>
      <c r="BB79" s="120">
        <f>+成测数据!DG55</f>
        <v>0</v>
      </c>
      <c r="BC79" s="116">
        <f>+工序盘点数据!R55</f>
        <v>0</v>
      </c>
      <c r="BD79" s="127" t="str">
        <f>+成测数据!DH55</f>
        <v>0</v>
      </c>
      <c r="BE79" s="127">
        <f>+成测数据!DI55</f>
        <v>0</v>
      </c>
      <c r="BF79" s="127">
        <f>+成测数据!DJ55</f>
        <v>0</v>
      </c>
      <c r="BG79" s="127">
        <f>+成测数据!DK55</f>
        <v>0</v>
      </c>
      <c r="BH79" s="127">
        <f>+成测数据!DL55</f>
        <v>0</v>
      </c>
      <c r="BI79" s="127">
        <f>+成测数据!DM55</f>
        <v>0</v>
      </c>
      <c r="BJ79" s="127">
        <f>+成测数据!DN55</f>
        <v>0</v>
      </c>
      <c r="BK79" s="127">
        <f>+成测数据!DO55</f>
        <v>0</v>
      </c>
      <c r="BL79" s="127">
        <f>+成测数据!DP55</f>
        <v>0</v>
      </c>
      <c r="BM79" s="127">
        <f>+成测数据!DQ55</f>
        <v>0</v>
      </c>
      <c r="BN79" s="127">
        <f>+成测数据!DR55</f>
        <v>0</v>
      </c>
      <c r="BO79" s="127">
        <f>+成测数据!DS55</f>
        <v>0</v>
      </c>
      <c r="BP79" s="127">
        <f>+成测数据!DT55</f>
        <v>0</v>
      </c>
      <c r="BQ79" s="127">
        <f>+成测数据!DU55</f>
        <v>0</v>
      </c>
      <c r="BR79" s="127">
        <f>+成测数据!DV55</f>
        <v>0</v>
      </c>
      <c r="BS79" s="127">
        <f>+成测数据!DW55</f>
        <v>0</v>
      </c>
      <c r="BT79" s="127">
        <f>+成测数据!DX55</f>
        <v>0</v>
      </c>
      <c r="BU79" s="127">
        <f>+成测数据!DY55</f>
        <v>0</v>
      </c>
      <c r="BV79" s="127">
        <f>+成测数据!DZ55</f>
        <v>0</v>
      </c>
      <c r="BW79" s="127">
        <f>+成测数据!EA55</f>
        <v>0</v>
      </c>
      <c r="BX79" s="127">
        <f>+成测数据!EB55</f>
        <v>0</v>
      </c>
      <c r="BY79" s="127">
        <f>+成测数据!EC55</f>
        <v>0</v>
      </c>
      <c r="BZ79" s="127">
        <f>+成测数据!ED55</f>
        <v>0</v>
      </c>
      <c r="CA79" s="127">
        <f>+成测数据!EE55</f>
        <v>0</v>
      </c>
      <c r="CB79" s="127">
        <f>+成测数据!EF55</f>
        <v>0</v>
      </c>
      <c r="CC79" s="131">
        <f>+成测数据!AX55</f>
        <v>0</v>
      </c>
      <c r="CD79" s="131">
        <f>+成测数据!AY55</f>
        <v>0</v>
      </c>
      <c r="CE79" s="131">
        <f>+成测数据!AZ55</f>
        <v>0</v>
      </c>
      <c r="CF79" s="131">
        <f>+成测数据!BA55</f>
        <v>0</v>
      </c>
      <c r="CG79" s="131">
        <f>+成测数据!BB55</f>
        <v>0</v>
      </c>
      <c r="CH79" s="131">
        <f>+成测数据!BC55</f>
        <v>0</v>
      </c>
      <c r="CI79" s="131">
        <f>+成测数据!BD55</f>
        <v>0</v>
      </c>
      <c r="CJ79" s="131">
        <f>+成测数据!BE55</f>
        <v>0</v>
      </c>
      <c r="CK79" s="131">
        <f>+成测数据!BF55</f>
        <v>0</v>
      </c>
      <c r="CL79" s="131">
        <f>+成测数据!BG55</f>
        <v>0</v>
      </c>
      <c r="CM79" s="131">
        <f>+工序盘点数据!BH55</f>
        <v>0</v>
      </c>
      <c r="CN79" s="137">
        <f t="shared" si="97"/>
        <v>0</v>
      </c>
      <c r="CO79" s="139"/>
    </row>
    <row r="80" spans="1:93" customFormat="1" ht="18" hidden="1">
      <c r="A80" s="116" t="s">
        <v>266</v>
      </c>
      <c r="B80" s="116">
        <f>+工序盘点数据!C56</f>
        <v>0</v>
      </c>
      <c r="C80" s="116">
        <f>+工序盘点数据!E56</f>
        <v>0</v>
      </c>
      <c r="D80" s="116">
        <f>SUM(E80:AB80)</f>
        <v>0</v>
      </c>
      <c r="E80" s="116">
        <f>+成测数据!BK56</f>
        <v>0</v>
      </c>
      <c r="F80" s="116">
        <f>+成测数据!BL56</f>
        <v>0</v>
      </c>
      <c r="G80" s="116">
        <f>+成测数据!BM56</f>
        <v>0</v>
      </c>
      <c r="H80" s="116">
        <f>+成测数据!BN56</f>
        <v>0</v>
      </c>
      <c r="I80" s="116">
        <f>+成测数据!BO56</f>
        <v>0</v>
      </c>
      <c r="J80" s="116">
        <f>+成测数据!BP56</f>
        <v>0</v>
      </c>
      <c r="K80" s="116">
        <f>+成测数据!BQ56</f>
        <v>0</v>
      </c>
      <c r="L80" s="116">
        <f>+成测数据!BR56</f>
        <v>0</v>
      </c>
      <c r="M80" s="116">
        <f>+成测数据!BS56</f>
        <v>0</v>
      </c>
      <c r="N80" s="116">
        <f>+成测数据!BT56</f>
        <v>0</v>
      </c>
      <c r="O80" s="116">
        <f>+成测数据!BU56</f>
        <v>0</v>
      </c>
      <c r="P80" s="116">
        <f>+成测数据!BV56</f>
        <v>0</v>
      </c>
      <c r="Q80" s="116">
        <f>+成测数据!BW56</f>
        <v>0</v>
      </c>
      <c r="R80" s="116">
        <f>+成测数据!BX56</f>
        <v>0</v>
      </c>
      <c r="S80" s="116">
        <f>+成测数据!BY56</f>
        <v>0</v>
      </c>
      <c r="T80" s="116">
        <f>+成测数据!BZ56</f>
        <v>0</v>
      </c>
      <c r="U80" s="116">
        <f>+成测数据!CA56</f>
        <v>0</v>
      </c>
      <c r="V80" s="116">
        <f>+成测数据!CB56</f>
        <v>0</v>
      </c>
      <c r="W80" s="116">
        <f>+成测数据!CC56</f>
        <v>0</v>
      </c>
      <c r="X80" s="116">
        <f>+成测数据!CD56</f>
        <v>0</v>
      </c>
      <c r="Y80" s="116">
        <f>+成测数据!CE56</f>
        <v>0</v>
      </c>
      <c r="Z80" s="116">
        <f>+成测数据!CF56</f>
        <v>0</v>
      </c>
      <c r="AA80" s="116">
        <f>+成测数据!CG56</f>
        <v>0</v>
      </c>
      <c r="AB80" s="116">
        <f>+成测数据!CH56</f>
        <v>0</v>
      </c>
      <c r="AC80" s="116">
        <f>+成测数据!EH56</f>
        <v>0</v>
      </c>
      <c r="AD80" s="118">
        <f t="shared" si="96"/>
        <v>0</v>
      </c>
      <c r="AE80" s="120">
        <f>+成测数据!CJ56</f>
        <v>0</v>
      </c>
      <c r="AF80" s="120">
        <f>+成测数据!CK56</f>
        <v>0</v>
      </c>
      <c r="AG80" s="120">
        <f>+成测数据!CL56</f>
        <v>0</v>
      </c>
      <c r="AH80" s="120">
        <f>+成测数据!CM56</f>
        <v>0</v>
      </c>
      <c r="AI80" s="120">
        <f>+成测数据!CN56</f>
        <v>0</v>
      </c>
      <c r="AJ80" s="120">
        <f>+成测数据!CO56</f>
        <v>0</v>
      </c>
      <c r="AK80" s="120">
        <f>+成测数据!CP56</f>
        <v>0</v>
      </c>
      <c r="AL80" s="120">
        <f>+成测数据!CQ56</f>
        <v>0</v>
      </c>
      <c r="AM80" s="120">
        <f>+成测数据!CR56</f>
        <v>0</v>
      </c>
      <c r="AN80" s="120">
        <f>+成测数据!CS56</f>
        <v>0</v>
      </c>
      <c r="AO80" s="120">
        <f>+成测数据!CT56</f>
        <v>0</v>
      </c>
      <c r="AP80" s="120">
        <f>+成测数据!CU56</f>
        <v>0</v>
      </c>
      <c r="AQ80" s="120">
        <f>+成测数据!CV56</f>
        <v>0</v>
      </c>
      <c r="AR80" s="120">
        <f>+成测数据!CW56</f>
        <v>0</v>
      </c>
      <c r="AS80" s="120">
        <f>+成测数据!CX56</f>
        <v>0</v>
      </c>
      <c r="AT80" s="120">
        <f>+成测数据!CY56</f>
        <v>0</v>
      </c>
      <c r="AU80" s="120">
        <f>+成测数据!CZ56</f>
        <v>0</v>
      </c>
      <c r="AV80" s="120">
        <f>+成测数据!DA56</f>
        <v>0</v>
      </c>
      <c r="AW80" s="120">
        <f>+成测数据!DB56</f>
        <v>0</v>
      </c>
      <c r="AX80" s="120">
        <f>+成测数据!DC56</f>
        <v>0</v>
      </c>
      <c r="AY80" s="120">
        <f>+成测数据!DD56</f>
        <v>0</v>
      </c>
      <c r="AZ80" s="120">
        <f>+成测数据!DE56</f>
        <v>0</v>
      </c>
      <c r="BA80" s="120">
        <f>+成测数据!DF56</f>
        <v>0</v>
      </c>
      <c r="BB80" s="120">
        <f>+成测数据!DG56</f>
        <v>0</v>
      </c>
      <c r="BC80" s="116">
        <f>+工序盘点数据!R56</f>
        <v>0</v>
      </c>
      <c r="BD80" s="127" t="str">
        <f>+成测数据!DH56</f>
        <v>0</v>
      </c>
      <c r="BE80" s="127">
        <f>+成测数据!DI56</f>
        <v>0</v>
      </c>
      <c r="BF80" s="127">
        <f>+成测数据!DJ56</f>
        <v>0</v>
      </c>
      <c r="BG80" s="127">
        <f>+成测数据!DK56</f>
        <v>0</v>
      </c>
      <c r="BH80" s="127">
        <f>+成测数据!DL56</f>
        <v>0</v>
      </c>
      <c r="BI80" s="127">
        <f>+成测数据!DM56</f>
        <v>0</v>
      </c>
      <c r="BJ80" s="127">
        <f>+成测数据!DN56</f>
        <v>0</v>
      </c>
      <c r="BK80" s="127">
        <f>+成测数据!DO56</f>
        <v>0</v>
      </c>
      <c r="BL80" s="127">
        <f>+成测数据!DP56</f>
        <v>0</v>
      </c>
      <c r="BM80" s="127">
        <f>+成测数据!DQ56</f>
        <v>0</v>
      </c>
      <c r="BN80" s="127">
        <f>+成测数据!DR56</f>
        <v>0</v>
      </c>
      <c r="BO80" s="127">
        <f>+成测数据!DS56</f>
        <v>0</v>
      </c>
      <c r="BP80" s="127">
        <f>+成测数据!DT56</f>
        <v>0</v>
      </c>
      <c r="BQ80" s="127">
        <f>+成测数据!DU56</f>
        <v>0</v>
      </c>
      <c r="BR80" s="127">
        <f>+成测数据!DV56</f>
        <v>0</v>
      </c>
      <c r="BS80" s="127">
        <f>+成测数据!DW56</f>
        <v>0</v>
      </c>
      <c r="BT80" s="127">
        <f>+成测数据!DX56</f>
        <v>0</v>
      </c>
      <c r="BU80" s="127">
        <f>+成测数据!DY56</f>
        <v>0</v>
      </c>
      <c r="BV80" s="127">
        <f>+成测数据!DZ56</f>
        <v>0</v>
      </c>
      <c r="BW80" s="127">
        <f>+成测数据!EA56</f>
        <v>0</v>
      </c>
      <c r="BX80" s="127">
        <f>+成测数据!EB56</f>
        <v>0</v>
      </c>
      <c r="BY80" s="127">
        <f>+成测数据!EC56</f>
        <v>0</v>
      </c>
      <c r="BZ80" s="127">
        <f>+成测数据!ED56</f>
        <v>0</v>
      </c>
      <c r="CA80" s="127">
        <f>+成测数据!EE56</f>
        <v>0</v>
      </c>
      <c r="CB80" s="127">
        <f>+成测数据!EF56</f>
        <v>0</v>
      </c>
      <c r="CC80" s="131">
        <f>+成测数据!AX56</f>
        <v>0</v>
      </c>
      <c r="CD80" s="131">
        <f>+成测数据!AY56</f>
        <v>0</v>
      </c>
      <c r="CE80" s="131">
        <f>+成测数据!AZ56</f>
        <v>0</v>
      </c>
      <c r="CF80" s="131">
        <f>+成测数据!BA56</f>
        <v>0</v>
      </c>
      <c r="CG80" s="131">
        <f>+成测数据!BB56</f>
        <v>0</v>
      </c>
      <c r="CH80" s="131">
        <f>+成测数据!BC56</f>
        <v>0</v>
      </c>
      <c r="CI80" s="131">
        <f>+成测数据!BD56</f>
        <v>0</v>
      </c>
      <c r="CJ80" s="131">
        <f>+成测数据!BE56</f>
        <v>0</v>
      </c>
      <c r="CK80" s="131">
        <f>+成测数据!BF56</f>
        <v>0</v>
      </c>
      <c r="CL80" s="131">
        <f>+成测数据!BG56</f>
        <v>0</v>
      </c>
      <c r="CM80" s="131">
        <f>+工序盘点数据!BH56</f>
        <v>0</v>
      </c>
      <c r="CN80" s="137">
        <f t="shared" si="97"/>
        <v>0</v>
      </c>
      <c r="CO80" s="139"/>
    </row>
    <row r="81" spans="1:93" customFormat="1" ht="18.45">
      <c r="A81" s="116" t="s">
        <v>290</v>
      </c>
      <c r="B81" s="117">
        <f>+B82+B83</f>
        <v>0</v>
      </c>
      <c r="C81" s="117">
        <f>+C82+C83</f>
        <v>0</v>
      </c>
      <c r="D81" s="117">
        <f>+D82+D83</f>
        <v>0</v>
      </c>
      <c r="E81" s="117">
        <f>+E82+E83</f>
        <v>0</v>
      </c>
      <c r="F81" s="117">
        <f>+F82+F83</f>
        <v>0</v>
      </c>
      <c r="G81" s="117">
        <f t="shared" ref="G81:AC81" si="106">+G82+G83</f>
        <v>0</v>
      </c>
      <c r="H81" s="117">
        <f t="shared" si="106"/>
        <v>0</v>
      </c>
      <c r="I81" s="117">
        <f t="shared" si="106"/>
        <v>0</v>
      </c>
      <c r="J81" s="117">
        <f t="shared" si="106"/>
        <v>0</v>
      </c>
      <c r="K81" s="117">
        <f t="shared" si="106"/>
        <v>0</v>
      </c>
      <c r="L81" s="117">
        <f t="shared" si="106"/>
        <v>0</v>
      </c>
      <c r="M81" s="117">
        <f t="shared" si="106"/>
        <v>0</v>
      </c>
      <c r="N81" s="117">
        <f t="shared" si="106"/>
        <v>0</v>
      </c>
      <c r="O81" s="117">
        <f t="shared" si="106"/>
        <v>0</v>
      </c>
      <c r="P81" s="117">
        <f t="shared" si="106"/>
        <v>0</v>
      </c>
      <c r="Q81" s="117">
        <f t="shared" si="106"/>
        <v>0</v>
      </c>
      <c r="R81" s="117">
        <f t="shared" si="106"/>
        <v>0</v>
      </c>
      <c r="S81" s="117">
        <f t="shared" si="106"/>
        <v>0</v>
      </c>
      <c r="T81" s="117">
        <f t="shared" si="106"/>
        <v>0</v>
      </c>
      <c r="U81" s="117">
        <f t="shared" si="106"/>
        <v>0</v>
      </c>
      <c r="V81" s="117">
        <f t="shared" si="106"/>
        <v>0</v>
      </c>
      <c r="W81" s="117">
        <f t="shared" si="106"/>
        <v>0</v>
      </c>
      <c r="X81" s="117">
        <f t="shared" si="106"/>
        <v>0</v>
      </c>
      <c r="Y81" s="117">
        <f t="shared" si="106"/>
        <v>0</v>
      </c>
      <c r="Z81" s="117">
        <f t="shared" si="106"/>
        <v>0</v>
      </c>
      <c r="AA81" s="117">
        <f t="shared" si="106"/>
        <v>0</v>
      </c>
      <c r="AB81" s="117">
        <f t="shared" si="106"/>
        <v>0</v>
      </c>
      <c r="AC81" s="117">
        <f t="shared" si="106"/>
        <v>0</v>
      </c>
      <c r="AD81" s="118">
        <f t="shared" si="96"/>
        <v>0</v>
      </c>
      <c r="AE81" s="119">
        <f>+AE82+AE83</f>
        <v>0</v>
      </c>
      <c r="AF81" s="119">
        <f t="shared" ref="AF81:BB81" si="107">+AF82+AF83</f>
        <v>0</v>
      </c>
      <c r="AG81" s="119">
        <f t="shared" si="107"/>
        <v>0</v>
      </c>
      <c r="AH81" s="119">
        <f t="shared" si="107"/>
        <v>0</v>
      </c>
      <c r="AI81" s="119">
        <f t="shared" si="107"/>
        <v>0</v>
      </c>
      <c r="AJ81" s="119">
        <f t="shared" si="107"/>
        <v>0</v>
      </c>
      <c r="AK81" s="119">
        <f t="shared" si="107"/>
        <v>0</v>
      </c>
      <c r="AL81" s="119">
        <f t="shared" si="107"/>
        <v>0</v>
      </c>
      <c r="AM81" s="119">
        <f t="shared" si="107"/>
        <v>0</v>
      </c>
      <c r="AN81" s="119">
        <f t="shared" si="107"/>
        <v>0</v>
      </c>
      <c r="AO81" s="119">
        <f t="shared" si="107"/>
        <v>0</v>
      </c>
      <c r="AP81" s="119">
        <f t="shared" si="107"/>
        <v>0</v>
      </c>
      <c r="AQ81" s="119">
        <f t="shared" si="107"/>
        <v>0</v>
      </c>
      <c r="AR81" s="119">
        <f t="shared" si="107"/>
        <v>0</v>
      </c>
      <c r="AS81" s="119">
        <f t="shared" si="107"/>
        <v>0</v>
      </c>
      <c r="AT81" s="119">
        <f t="shared" si="107"/>
        <v>0</v>
      </c>
      <c r="AU81" s="119">
        <f t="shared" si="107"/>
        <v>0</v>
      </c>
      <c r="AV81" s="119">
        <f t="shared" si="107"/>
        <v>0</v>
      </c>
      <c r="AW81" s="119">
        <f t="shared" si="107"/>
        <v>0</v>
      </c>
      <c r="AX81" s="119">
        <f t="shared" si="107"/>
        <v>0</v>
      </c>
      <c r="AY81" s="119">
        <f t="shared" si="107"/>
        <v>0</v>
      </c>
      <c r="AZ81" s="119">
        <f t="shared" si="107"/>
        <v>0</v>
      </c>
      <c r="BA81" s="119">
        <f t="shared" si="107"/>
        <v>0</v>
      </c>
      <c r="BB81" s="119">
        <f t="shared" si="107"/>
        <v>0</v>
      </c>
      <c r="BC81" s="117">
        <f>IFERROR(LOOKUP(1,0/BC82:BC83,BC82:BC83),0)</f>
        <v>0</v>
      </c>
      <c r="BD81" s="126">
        <f>+IF(AD81=0,0,(BD82*AD82+BD83*AD83)/AD81)</f>
        <v>0</v>
      </c>
      <c r="BE81" s="126">
        <f>+IF(AE81=0,0,(BE82*AE82+BE83*AE83)/AE81)</f>
        <v>0</v>
      </c>
      <c r="BF81" s="126">
        <f t="shared" ref="BF81:CB81" si="108">+IF(AF81=0,0,(BF82*AF82+BF83*AF83)/AF81)</f>
        <v>0</v>
      </c>
      <c r="BG81" s="126">
        <f t="shared" si="108"/>
        <v>0</v>
      </c>
      <c r="BH81" s="126">
        <f t="shared" si="108"/>
        <v>0</v>
      </c>
      <c r="BI81" s="126">
        <f t="shared" si="108"/>
        <v>0</v>
      </c>
      <c r="BJ81" s="126">
        <f t="shared" si="108"/>
        <v>0</v>
      </c>
      <c r="BK81" s="126">
        <f t="shared" si="108"/>
        <v>0</v>
      </c>
      <c r="BL81" s="126">
        <f t="shared" si="108"/>
        <v>0</v>
      </c>
      <c r="BM81" s="126">
        <f t="shared" si="108"/>
        <v>0</v>
      </c>
      <c r="BN81" s="126">
        <f t="shared" si="108"/>
        <v>0</v>
      </c>
      <c r="BO81" s="126">
        <f t="shared" si="108"/>
        <v>0</v>
      </c>
      <c r="BP81" s="126">
        <f t="shared" si="108"/>
        <v>0</v>
      </c>
      <c r="BQ81" s="126">
        <f t="shared" si="108"/>
        <v>0</v>
      </c>
      <c r="BR81" s="126">
        <f t="shared" si="108"/>
        <v>0</v>
      </c>
      <c r="BS81" s="126">
        <f t="shared" si="108"/>
        <v>0</v>
      </c>
      <c r="BT81" s="126">
        <f t="shared" si="108"/>
        <v>0</v>
      </c>
      <c r="BU81" s="126">
        <f t="shared" si="108"/>
        <v>0</v>
      </c>
      <c r="BV81" s="126">
        <f t="shared" si="108"/>
        <v>0</v>
      </c>
      <c r="BW81" s="126">
        <f t="shared" si="108"/>
        <v>0</v>
      </c>
      <c r="BX81" s="126">
        <f t="shared" si="108"/>
        <v>0</v>
      </c>
      <c r="BY81" s="126">
        <f t="shared" si="108"/>
        <v>0</v>
      </c>
      <c r="BZ81" s="126">
        <f t="shared" si="108"/>
        <v>0</v>
      </c>
      <c r="CA81" s="126">
        <f t="shared" si="108"/>
        <v>0</v>
      </c>
      <c r="CB81" s="126">
        <f t="shared" si="108"/>
        <v>0</v>
      </c>
      <c r="CC81" s="117">
        <f>+CC82+CC83</f>
        <v>0</v>
      </c>
      <c r="CD81" s="117">
        <f t="shared" ref="CD81:CK81" si="109">+CD82+CD83</f>
        <v>0</v>
      </c>
      <c r="CE81" s="117">
        <f t="shared" si="109"/>
        <v>0</v>
      </c>
      <c r="CF81" s="117">
        <f t="shared" si="109"/>
        <v>0</v>
      </c>
      <c r="CG81" s="117">
        <f t="shared" si="109"/>
        <v>0</v>
      </c>
      <c r="CH81" s="117">
        <f t="shared" si="109"/>
        <v>0</v>
      </c>
      <c r="CI81" s="117">
        <f t="shared" si="109"/>
        <v>0</v>
      </c>
      <c r="CJ81" s="117">
        <f t="shared" si="109"/>
        <v>0</v>
      </c>
      <c r="CK81" s="117">
        <f t="shared" si="109"/>
        <v>0</v>
      </c>
      <c r="CL81" s="117">
        <f>+IF(CC81=0,0,(CL82*CC82+CL83*CC83)/CC81)</f>
        <v>0</v>
      </c>
      <c r="CM81" s="117">
        <f>SUM(CM82:CM83)</f>
        <v>0</v>
      </c>
      <c r="CN81" s="137">
        <f t="shared" si="97"/>
        <v>0</v>
      </c>
      <c r="CO81" s="139"/>
    </row>
    <row r="82" spans="1:93" customFormat="1" ht="18" hidden="1">
      <c r="A82" s="116" t="s">
        <v>265</v>
      </c>
      <c r="B82" s="116">
        <f>+工序盘点数据!C57</f>
        <v>0</v>
      </c>
      <c r="C82" s="116">
        <f>+工序盘点数据!E57</f>
        <v>0</v>
      </c>
      <c r="D82" s="116">
        <f>SUM(E82:AB82)</f>
        <v>0</v>
      </c>
      <c r="E82" s="116">
        <f>+成测数据!BK57</f>
        <v>0</v>
      </c>
      <c r="F82" s="116">
        <f>+成测数据!BL57</f>
        <v>0</v>
      </c>
      <c r="G82" s="116">
        <f>+成测数据!BM57</f>
        <v>0</v>
      </c>
      <c r="H82" s="116">
        <f>+成测数据!BN57</f>
        <v>0</v>
      </c>
      <c r="I82" s="116">
        <f>+成测数据!BO57</f>
        <v>0</v>
      </c>
      <c r="J82" s="116">
        <f>+成测数据!BP57</f>
        <v>0</v>
      </c>
      <c r="K82" s="116">
        <f>+成测数据!BQ57</f>
        <v>0</v>
      </c>
      <c r="L82" s="116">
        <f>+成测数据!BR57</f>
        <v>0</v>
      </c>
      <c r="M82" s="116">
        <f>+成测数据!BS57</f>
        <v>0</v>
      </c>
      <c r="N82" s="116">
        <f>+成测数据!BT57</f>
        <v>0</v>
      </c>
      <c r="O82" s="116">
        <f>+成测数据!BU57</f>
        <v>0</v>
      </c>
      <c r="P82" s="116">
        <f>+成测数据!BV57</f>
        <v>0</v>
      </c>
      <c r="Q82" s="116">
        <f>+成测数据!BW57</f>
        <v>0</v>
      </c>
      <c r="R82" s="116">
        <f>+成测数据!BX57</f>
        <v>0</v>
      </c>
      <c r="S82" s="116">
        <f>+成测数据!BY57</f>
        <v>0</v>
      </c>
      <c r="T82" s="116">
        <f>+成测数据!BZ57</f>
        <v>0</v>
      </c>
      <c r="U82" s="116">
        <f>+成测数据!CA57</f>
        <v>0</v>
      </c>
      <c r="V82" s="116">
        <f>+成测数据!CB57</f>
        <v>0</v>
      </c>
      <c r="W82" s="116">
        <f>+成测数据!CC57</f>
        <v>0</v>
      </c>
      <c r="X82" s="116">
        <f>+成测数据!CD57</f>
        <v>0</v>
      </c>
      <c r="Y82" s="116">
        <f>+成测数据!CE57</f>
        <v>0</v>
      </c>
      <c r="Z82" s="116">
        <f>+成测数据!CF57</f>
        <v>0</v>
      </c>
      <c r="AA82" s="116">
        <f>+成测数据!CG57</f>
        <v>0</v>
      </c>
      <c r="AB82" s="116">
        <f>+成测数据!CH57</f>
        <v>0</v>
      </c>
      <c r="AC82" s="116">
        <f>+成测数据!EH57</f>
        <v>0</v>
      </c>
      <c r="AD82" s="118">
        <f t="shared" si="96"/>
        <v>0</v>
      </c>
      <c r="AE82" s="120">
        <f>+成测数据!CJ57</f>
        <v>0</v>
      </c>
      <c r="AF82" s="120">
        <f>+成测数据!CK57</f>
        <v>0</v>
      </c>
      <c r="AG82" s="120">
        <f>+成测数据!CL57</f>
        <v>0</v>
      </c>
      <c r="AH82" s="120">
        <f>+成测数据!CM57</f>
        <v>0</v>
      </c>
      <c r="AI82" s="120">
        <f>+成测数据!CN57</f>
        <v>0</v>
      </c>
      <c r="AJ82" s="120">
        <f>+成测数据!CO57</f>
        <v>0</v>
      </c>
      <c r="AK82" s="120">
        <f>+成测数据!CP57</f>
        <v>0</v>
      </c>
      <c r="AL82" s="120">
        <f>+成测数据!CQ57</f>
        <v>0</v>
      </c>
      <c r="AM82" s="120">
        <f>+成测数据!CR57</f>
        <v>0</v>
      </c>
      <c r="AN82" s="120">
        <f>+成测数据!CS57</f>
        <v>0</v>
      </c>
      <c r="AO82" s="120">
        <f>+成测数据!CT57</f>
        <v>0</v>
      </c>
      <c r="AP82" s="120">
        <f>+成测数据!CU57</f>
        <v>0</v>
      </c>
      <c r="AQ82" s="120">
        <f>+成测数据!CV57</f>
        <v>0</v>
      </c>
      <c r="AR82" s="120">
        <f>+成测数据!CW57</f>
        <v>0</v>
      </c>
      <c r="AS82" s="120">
        <f>+成测数据!CX57</f>
        <v>0</v>
      </c>
      <c r="AT82" s="120">
        <f>+成测数据!CY57</f>
        <v>0</v>
      </c>
      <c r="AU82" s="120">
        <f>+成测数据!CZ57</f>
        <v>0</v>
      </c>
      <c r="AV82" s="120">
        <f>+成测数据!DA57</f>
        <v>0</v>
      </c>
      <c r="AW82" s="120">
        <f>+成测数据!DB57</f>
        <v>0</v>
      </c>
      <c r="AX82" s="120">
        <f>+成测数据!DC57</f>
        <v>0</v>
      </c>
      <c r="AY82" s="120">
        <f>+成测数据!DD57</f>
        <v>0</v>
      </c>
      <c r="AZ82" s="120">
        <f>+成测数据!DE57</f>
        <v>0</v>
      </c>
      <c r="BA82" s="120">
        <f>+成测数据!DF57</f>
        <v>0</v>
      </c>
      <c r="BB82" s="120">
        <f>+成测数据!DG57</f>
        <v>0</v>
      </c>
      <c r="BC82" s="116">
        <f>+工序盘点数据!R57</f>
        <v>0</v>
      </c>
      <c r="BD82" s="127" t="str">
        <f>+成测数据!DH57</f>
        <v>0</v>
      </c>
      <c r="BE82" s="127">
        <f>+成测数据!DI57</f>
        <v>0</v>
      </c>
      <c r="BF82" s="127">
        <f>+成测数据!DJ57</f>
        <v>0</v>
      </c>
      <c r="BG82" s="127">
        <f>+成测数据!DK57</f>
        <v>0</v>
      </c>
      <c r="BH82" s="127">
        <f>+成测数据!DL57</f>
        <v>0</v>
      </c>
      <c r="BI82" s="127">
        <f>+成测数据!DM57</f>
        <v>0</v>
      </c>
      <c r="BJ82" s="127">
        <f>+成测数据!DN57</f>
        <v>0</v>
      </c>
      <c r="BK82" s="127">
        <f>+成测数据!DO57</f>
        <v>0</v>
      </c>
      <c r="BL82" s="127">
        <f>+成测数据!DP57</f>
        <v>0</v>
      </c>
      <c r="BM82" s="127">
        <f>+成测数据!DQ57</f>
        <v>0</v>
      </c>
      <c r="BN82" s="127">
        <f>+成测数据!DR57</f>
        <v>0</v>
      </c>
      <c r="BO82" s="127">
        <f>+成测数据!DS57</f>
        <v>0</v>
      </c>
      <c r="BP82" s="127">
        <f>+成测数据!DT57</f>
        <v>0</v>
      </c>
      <c r="BQ82" s="127">
        <f>+成测数据!DU57</f>
        <v>0</v>
      </c>
      <c r="BR82" s="127">
        <f>+成测数据!DV57</f>
        <v>0</v>
      </c>
      <c r="BS82" s="127">
        <f>+成测数据!DW57</f>
        <v>0</v>
      </c>
      <c r="BT82" s="127">
        <f>+成测数据!DX57</f>
        <v>0</v>
      </c>
      <c r="BU82" s="127">
        <f>+成测数据!DY57</f>
        <v>0</v>
      </c>
      <c r="BV82" s="127">
        <f>+成测数据!DZ57</f>
        <v>0</v>
      </c>
      <c r="BW82" s="127">
        <f>+成测数据!EA57</f>
        <v>0</v>
      </c>
      <c r="BX82" s="127">
        <f>+成测数据!EB57</f>
        <v>0</v>
      </c>
      <c r="BY82" s="127">
        <f>+成测数据!EC57</f>
        <v>0</v>
      </c>
      <c r="BZ82" s="127">
        <f>+成测数据!ED57</f>
        <v>0</v>
      </c>
      <c r="CA82" s="127">
        <f>+成测数据!EE57</f>
        <v>0</v>
      </c>
      <c r="CB82" s="127">
        <f>+成测数据!EF57</f>
        <v>0</v>
      </c>
      <c r="CC82" s="131">
        <f>+成测数据!AX57</f>
        <v>0</v>
      </c>
      <c r="CD82" s="131">
        <f>+成测数据!AY57</f>
        <v>0</v>
      </c>
      <c r="CE82" s="131">
        <f>+成测数据!AZ57</f>
        <v>0</v>
      </c>
      <c r="CF82" s="131">
        <f>+成测数据!BA57</f>
        <v>0</v>
      </c>
      <c r="CG82" s="131">
        <f>+成测数据!BB57</f>
        <v>0</v>
      </c>
      <c r="CH82" s="131">
        <f>+成测数据!BC57</f>
        <v>0</v>
      </c>
      <c r="CI82" s="131">
        <f>+成测数据!BD57</f>
        <v>0</v>
      </c>
      <c r="CJ82" s="131">
        <f>+成测数据!BE57</f>
        <v>0</v>
      </c>
      <c r="CK82" s="131">
        <f>+成测数据!BF57</f>
        <v>0</v>
      </c>
      <c r="CL82" s="131">
        <f>+成测数据!BG57</f>
        <v>0</v>
      </c>
      <c r="CM82" s="131">
        <f>+工序盘点数据!BH57</f>
        <v>0</v>
      </c>
      <c r="CN82" s="137">
        <f t="shared" si="97"/>
        <v>0</v>
      </c>
      <c r="CO82" s="139"/>
    </row>
    <row r="83" spans="1:93" customFormat="1" ht="18" hidden="1">
      <c r="A83" s="116" t="s">
        <v>266</v>
      </c>
      <c r="B83" s="116">
        <f>+工序盘点数据!C58</f>
        <v>0</v>
      </c>
      <c r="C83" s="116">
        <f>+工序盘点数据!E58</f>
        <v>0</v>
      </c>
      <c r="D83" s="116">
        <f>SUM(E83:AB83)</f>
        <v>0</v>
      </c>
      <c r="E83" s="116">
        <f>+成测数据!BK58</f>
        <v>0</v>
      </c>
      <c r="F83" s="116">
        <f>+成测数据!BL58</f>
        <v>0</v>
      </c>
      <c r="G83" s="116">
        <f>+成测数据!BM58</f>
        <v>0</v>
      </c>
      <c r="H83" s="116">
        <f>+成测数据!BN58</f>
        <v>0</v>
      </c>
      <c r="I83" s="116">
        <f>+成测数据!BO58</f>
        <v>0</v>
      </c>
      <c r="J83" s="116">
        <f>+成测数据!BP58</f>
        <v>0</v>
      </c>
      <c r="K83" s="116">
        <f>+成测数据!BQ58</f>
        <v>0</v>
      </c>
      <c r="L83" s="116">
        <f>+成测数据!BR58</f>
        <v>0</v>
      </c>
      <c r="M83" s="116">
        <f>+成测数据!BS58</f>
        <v>0</v>
      </c>
      <c r="N83" s="116">
        <f>+成测数据!BT58</f>
        <v>0</v>
      </c>
      <c r="O83" s="116">
        <f>+成测数据!BU58</f>
        <v>0</v>
      </c>
      <c r="P83" s="116">
        <f>+成测数据!BV58</f>
        <v>0</v>
      </c>
      <c r="Q83" s="116">
        <f>+成测数据!BW58</f>
        <v>0</v>
      </c>
      <c r="R83" s="116">
        <f>+成测数据!BX58</f>
        <v>0</v>
      </c>
      <c r="S83" s="116">
        <f>+成测数据!BY58</f>
        <v>0</v>
      </c>
      <c r="T83" s="116">
        <f>+成测数据!BZ58</f>
        <v>0</v>
      </c>
      <c r="U83" s="116">
        <f>+成测数据!CA58</f>
        <v>0</v>
      </c>
      <c r="V83" s="116">
        <f>+成测数据!CB58</f>
        <v>0</v>
      </c>
      <c r="W83" s="116">
        <f>+成测数据!CC58</f>
        <v>0</v>
      </c>
      <c r="X83" s="116">
        <f>+成测数据!CD58</f>
        <v>0</v>
      </c>
      <c r="Y83" s="116">
        <f>+成测数据!CE58</f>
        <v>0</v>
      </c>
      <c r="Z83" s="116">
        <f>+成测数据!CF58</f>
        <v>0</v>
      </c>
      <c r="AA83" s="116">
        <f>+成测数据!CG58</f>
        <v>0</v>
      </c>
      <c r="AB83" s="116">
        <f>+成测数据!CH58</f>
        <v>0</v>
      </c>
      <c r="AC83" s="116">
        <f>+成测数据!EH58</f>
        <v>0</v>
      </c>
      <c r="AD83" s="118">
        <f t="shared" si="96"/>
        <v>0</v>
      </c>
      <c r="AE83" s="120">
        <f>+成测数据!CJ58</f>
        <v>0</v>
      </c>
      <c r="AF83" s="120">
        <f>+成测数据!CK58</f>
        <v>0</v>
      </c>
      <c r="AG83" s="120">
        <f>+成测数据!CL58</f>
        <v>0</v>
      </c>
      <c r="AH83" s="120">
        <f>+成测数据!CM58</f>
        <v>0</v>
      </c>
      <c r="AI83" s="120">
        <f>+成测数据!CN58</f>
        <v>0</v>
      </c>
      <c r="AJ83" s="120">
        <f>+成测数据!CO58</f>
        <v>0</v>
      </c>
      <c r="AK83" s="120">
        <f>+成测数据!CP58</f>
        <v>0</v>
      </c>
      <c r="AL83" s="120">
        <f>+成测数据!CQ58</f>
        <v>0</v>
      </c>
      <c r="AM83" s="120">
        <f>+成测数据!CR58</f>
        <v>0</v>
      </c>
      <c r="AN83" s="120">
        <f>+成测数据!CS58</f>
        <v>0</v>
      </c>
      <c r="AO83" s="120">
        <f>+成测数据!CT58</f>
        <v>0</v>
      </c>
      <c r="AP83" s="120">
        <f>+成测数据!CU58</f>
        <v>0</v>
      </c>
      <c r="AQ83" s="120">
        <f>+成测数据!CV58</f>
        <v>0</v>
      </c>
      <c r="AR83" s="120">
        <f>+成测数据!CW58</f>
        <v>0</v>
      </c>
      <c r="AS83" s="120">
        <f>+成测数据!CX58</f>
        <v>0</v>
      </c>
      <c r="AT83" s="120">
        <f>+成测数据!CY58</f>
        <v>0</v>
      </c>
      <c r="AU83" s="120">
        <f>+成测数据!CZ58</f>
        <v>0</v>
      </c>
      <c r="AV83" s="120">
        <f>+成测数据!DA58</f>
        <v>0</v>
      </c>
      <c r="AW83" s="120">
        <f>+成测数据!DB58</f>
        <v>0</v>
      </c>
      <c r="AX83" s="120">
        <f>+成测数据!DC58</f>
        <v>0</v>
      </c>
      <c r="AY83" s="120">
        <f>+成测数据!DD58</f>
        <v>0</v>
      </c>
      <c r="AZ83" s="120">
        <f>+成测数据!DE58</f>
        <v>0</v>
      </c>
      <c r="BA83" s="120">
        <f>+成测数据!DF58</f>
        <v>0</v>
      </c>
      <c r="BB83" s="120">
        <f>+成测数据!DG58</f>
        <v>0</v>
      </c>
      <c r="BC83" s="116">
        <f>+工序盘点数据!R58</f>
        <v>0</v>
      </c>
      <c r="BD83" s="127" t="str">
        <f>+成测数据!DH58</f>
        <v>0</v>
      </c>
      <c r="BE83" s="127">
        <f>+成测数据!DI58</f>
        <v>0</v>
      </c>
      <c r="BF83" s="127">
        <f>+成测数据!DJ58</f>
        <v>0</v>
      </c>
      <c r="BG83" s="127">
        <f>+成测数据!DK58</f>
        <v>0</v>
      </c>
      <c r="BH83" s="127">
        <f>+成测数据!DL58</f>
        <v>0</v>
      </c>
      <c r="BI83" s="127">
        <f>+成测数据!DM58</f>
        <v>0</v>
      </c>
      <c r="BJ83" s="127">
        <f>+成测数据!DN58</f>
        <v>0</v>
      </c>
      <c r="BK83" s="127">
        <f>+成测数据!DO58</f>
        <v>0</v>
      </c>
      <c r="BL83" s="127">
        <f>+成测数据!DP58</f>
        <v>0</v>
      </c>
      <c r="BM83" s="127">
        <f>+成测数据!DQ58</f>
        <v>0</v>
      </c>
      <c r="BN83" s="127">
        <f>+成测数据!DR58</f>
        <v>0</v>
      </c>
      <c r="BO83" s="127">
        <f>+成测数据!DS58</f>
        <v>0</v>
      </c>
      <c r="BP83" s="127">
        <f>+成测数据!DT58</f>
        <v>0</v>
      </c>
      <c r="BQ83" s="127">
        <f>+成测数据!DU58</f>
        <v>0</v>
      </c>
      <c r="BR83" s="127">
        <f>+成测数据!DV58</f>
        <v>0</v>
      </c>
      <c r="BS83" s="127">
        <f>+成测数据!DW58</f>
        <v>0</v>
      </c>
      <c r="BT83" s="127">
        <f>+成测数据!DX58</f>
        <v>0</v>
      </c>
      <c r="BU83" s="127">
        <f>+成测数据!DY58</f>
        <v>0</v>
      </c>
      <c r="BV83" s="127">
        <f>+成测数据!DZ58</f>
        <v>0</v>
      </c>
      <c r="BW83" s="127">
        <f>+成测数据!EA58</f>
        <v>0</v>
      </c>
      <c r="BX83" s="127">
        <f>+成测数据!EB58</f>
        <v>0</v>
      </c>
      <c r="BY83" s="127">
        <f>+成测数据!EC58</f>
        <v>0</v>
      </c>
      <c r="BZ83" s="127">
        <f>+成测数据!ED58</f>
        <v>0</v>
      </c>
      <c r="CA83" s="127">
        <f>+成测数据!EE58</f>
        <v>0</v>
      </c>
      <c r="CB83" s="127">
        <f>+成测数据!EF58</f>
        <v>0</v>
      </c>
      <c r="CC83" s="131">
        <f>+成测数据!AX58</f>
        <v>0</v>
      </c>
      <c r="CD83" s="131">
        <f>+成测数据!AY58</f>
        <v>0</v>
      </c>
      <c r="CE83" s="131">
        <f>+成测数据!AZ58</f>
        <v>0</v>
      </c>
      <c r="CF83" s="131">
        <f>+成测数据!BA58</f>
        <v>0</v>
      </c>
      <c r="CG83" s="131">
        <f>+成测数据!BB58</f>
        <v>0</v>
      </c>
      <c r="CH83" s="131">
        <f>+成测数据!BC58</f>
        <v>0</v>
      </c>
      <c r="CI83" s="131">
        <f>+成测数据!BD58</f>
        <v>0</v>
      </c>
      <c r="CJ83" s="131">
        <f>+成测数据!BE58</f>
        <v>0</v>
      </c>
      <c r="CK83" s="131">
        <f>+成测数据!BF58</f>
        <v>0</v>
      </c>
      <c r="CL83" s="131">
        <f>+成测数据!BG58</f>
        <v>0</v>
      </c>
      <c r="CM83" s="131">
        <f>+工序盘点数据!BH58</f>
        <v>0</v>
      </c>
      <c r="CN83" s="137">
        <f t="shared" si="97"/>
        <v>0</v>
      </c>
      <c r="CO83" s="139"/>
    </row>
    <row r="84" spans="1:93" customFormat="1" ht="18.45">
      <c r="A84" s="116" t="s">
        <v>291</v>
      </c>
      <c r="B84" s="117">
        <f>+B85+B86</f>
        <v>0</v>
      </c>
      <c r="C84" s="117">
        <f>+C85+C86</f>
        <v>0</v>
      </c>
      <c r="D84" s="117">
        <f>+D85+D86</f>
        <v>0</v>
      </c>
      <c r="E84" s="117">
        <f>+E85+E86</f>
        <v>0</v>
      </c>
      <c r="F84" s="117">
        <f>+F85+F86</f>
        <v>0</v>
      </c>
      <c r="G84" s="117">
        <f t="shared" ref="G84:AC84" si="110">+G85+G86</f>
        <v>0</v>
      </c>
      <c r="H84" s="117">
        <f t="shared" si="110"/>
        <v>0</v>
      </c>
      <c r="I84" s="117">
        <f t="shared" si="110"/>
        <v>0</v>
      </c>
      <c r="J84" s="117">
        <f t="shared" si="110"/>
        <v>0</v>
      </c>
      <c r="K84" s="117">
        <f t="shared" si="110"/>
        <v>0</v>
      </c>
      <c r="L84" s="117">
        <f t="shared" si="110"/>
        <v>0</v>
      </c>
      <c r="M84" s="117">
        <f t="shared" si="110"/>
        <v>0</v>
      </c>
      <c r="N84" s="117">
        <f t="shared" si="110"/>
        <v>0</v>
      </c>
      <c r="O84" s="117">
        <f t="shared" si="110"/>
        <v>0</v>
      </c>
      <c r="P84" s="117">
        <f t="shared" si="110"/>
        <v>0</v>
      </c>
      <c r="Q84" s="117">
        <f t="shared" si="110"/>
        <v>0</v>
      </c>
      <c r="R84" s="117">
        <f t="shared" si="110"/>
        <v>0</v>
      </c>
      <c r="S84" s="117">
        <f t="shared" si="110"/>
        <v>0</v>
      </c>
      <c r="T84" s="117">
        <f t="shared" si="110"/>
        <v>0</v>
      </c>
      <c r="U84" s="117">
        <f t="shared" si="110"/>
        <v>0</v>
      </c>
      <c r="V84" s="117">
        <f t="shared" si="110"/>
        <v>0</v>
      </c>
      <c r="W84" s="117">
        <f t="shared" si="110"/>
        <v>0</v>
      </c>
      <c r="X84" s="117">
        <f t="shared" si="110"/>
        <v>0</v>
      </c>
      <c r="Y84" s="117">
        <f t="shared" si="110"/>
        <v>0</v>
      </c>
      <c r="Z84" s="117">
        <f t="shared" si="110"/>
        <v>0</v>
      </c>
      <c r="AA84" s="117">
        <f t="shared" si="110"/>
        <v>0</v>
      </c>
      <c r="AB84" s="117">
        <f t="shared" si="110"/>
        <v>0</v>
      </c>
      <c r="AC84" s="117">
        <f t="shared" si="110"/>
        <v>0</v>
      </c>
      <c r="AD84" s="118">
        <f t="shared" si="96"/>
        <v>0</v>
      </c>
      <c r="AE84" s="119">
        <f>+AE85+AE86</f>
        <v>0</v>
      </c>
      <c r="AF84" s="119">
        <f t="shared" ref="AF84:BB84" si="111">+AF85+AF86</f>
        <v>0</v>
      </c>
      <c r="AG84" s="119">
        <f t="shared" si="111"/>
        <v>0</v>
      </c>
      <c r="AH84" s="119">
        <f t="shared" si="111"/>
        <v>0</v>
      </c>
      <c r="AI84" s="119">
        <f t="shared" si="111"/>
        <v>0</v>
      </c>
      <c r="AJ84" s="119">
        <f t="shared" si="111"/>
        <v>0</v>
      </c>
      <c r="AK84" s="119">
        <f t="shared" si="111"/>
        <v>0</v>
      </c>
      <c r="AL84" s="119">
        <f t="shared" si="111"/>
        <v>0</v>
      </c>
      <c r="AM84" s="119">
        <f t="shared" si="111"/>
        <v>0</v>
      </c>
      <c r="AN84" s="119">
        <f t="shared" si="111"/>
        <v>0</v>
      </c>
      <c r="AO84" s="119">
        <f t="shared" si="111"/>
        <v>0</v>
      </c>
      <c r="AP84" s="119">
        <f t="shared" si="111"/>
        <v>0</v>
      </c>
      <c r="AQ84" s="119">
        <f t="shared" si="111"/>
        <v>0</v>
      </c>
      <c r="AR84" s="119">
        <f t="shared" si="111"/>
        <v>0</v>
      </c>
      <c r="AS84" s="119">
        <f t="shared" si="111"/>
        <v>0</v>
      </c>
      <c r="AT84" s="119">
        <f t="shared" si="111"/>
        <v>0</v>
      </c>
      <c r="AU84" s="119">
        <f t="shared" si="111"/>
        <v>0</v>
      </c>
      <c r="AV84" s="119">
        <f t="shared" si="111"/>
        <v>0</v>
      </c>
      <c r="AW84" s="119">
        <f t="shared" si="111"/>
        <v>0</v>
      </c>
      <c r="AX84" s="119">
        <f t="shared" si="111"/>
        <v>0</v>
      </c>
      <c r="AY84" s="119">
        <f t="shared" si="111"/>
        <v>0</v>
      </c>
      <c r="AZ84" s="119">
        <f t="shared" si="111"/>
        <v>0</v>
      </c>
      <c r="BA84" s="119">
        <f t="shared" si="111"/>
        <v>0</v>
      </c>
      <c r="BB84" s="119">
        <f t="shared" si="111"/>
        <v>0</v>
      </c>
      <c r="BC84" s="117">
        <f>IFERROR(LOOKUP(1,0/BC85:BC86,BC85:BC86),0)</f>
        <v>0</v>
      </c>
      <c r="BD84" s="126">
        <f>+IF(AD84=0,0,(BD85*AD85+BD86*AD86)/AD84)</f>
        <v>0</v>
      </c>
      <c r="BE84" s="126">
        <f>+IF(AE84=0,0,(BE85*AE85+BE86*AE86)/AE84)</f>
        <v>0</v>
      </c>
      <c r="BF84" s="126">
        <f t="shared" ref="BF84:CB84" si="112">+IF(AF84=0,0,(BF85*AF85+BF86*AF86)/AF84)</f>
        <v>0</v>
      </c>
      <c r="BG84" s="126">
        <f t="shared" si="112"/>
        <v>0</v>
      </c>
      <c r="BH84" s="126">
        <f t="shared" si="112"/>
        <v>0</v>
      </c>
      <c r="BI84" s="126">
        <f t="shared" si="112"/>
        <v>0</v>
      </c>
      <c r="BJ84" s="126">
        <f t="shared" si="112"/>
        <v>0</v>
      </c>
      <c r="BK84" s="126">
        <f t="shared" si="112"/>
        <v>0</v>
      </c>
      <c r="BL84" s="126">
        <f t="shared" si="112"/>
        <v>0</v>
      </c>
      <c r="BM84" s="126">
        <f t="shared" si="112"/>
        <v>0</v>
      </c>
      <c r="BN84" s="126">
        <f t="shared" si="112"/>
        <v>0</v>
      </c>
      <c r="BO84" s="126">
        <f t="shared" si="112"/>
        <v>0</v>
      </c>
      <c r="BP84" s="126">
        <f t="shared" si="112"/>
        <v>0</v>
      </c>
      <c r="BQ84" s="126">
        <f t="shared" si="112"/>
        <v>0</v>
      </c>
      <c r="BR84" s="126">
        <f t="shared" si="112"/>
        <v>0</v>
      </c>
      <c r="BS84" s="126">
        <f t="shared" si="112"/>
        <v>0</v>
      </c>
      <c r="BT84" s="126">
        <f t="shared" si="112"/>
        <v>0</v>
      </c>
      <c r="BU84" s="126">
        <f t="shared" si="112"/>
        <v>0</v>
      </c>
      <c r="BV84" s="126">
        <f t="shared" si="112"/>
        <v>0</v>
      </c>
      <c r="BW84" s="126">
        <f t="shared" si="112"/>
        <v>0</v>
      </c>
      <c r="BX84" s="126">
        <f t="shared" si="112"/>
        <v>0</v>
      </c>
      <c r="BY84" s="126">
        <f t="shared" si="112"/>
        <v>0</v>
      </c>
      <c r="BZ84" s="126">
        <f t="shared" si="112"/>
        <v>0</v>
      </c>
      <c r="CA84" s="126">
        <f t="shared" si="112"/>
        <v>0</v>
      </c>
      <c r="CB84" s="126">
        <f t="shared" si="112"/>
        <v>0</v>
      </c>
      <c r="CC84" s="117">
        <f>+CC85+CC86</f>
        <v>0</v>
      </c>
      <c r="CD84" s="117">
        <f t="shared" ref="CD84:CK84" si="113">+CD85+CD86</f>
        <v>0</v>
      </c>
      <c r="CE84" s="117">
        <f t="shared" si="113"/>
        <v>0</v>
      </c>
      <c r="CF84" s="117">
        <f t="shared" si="113"/>
        <v>0</v>
      </c>
      <c r="CG84" s="117">
        <f t="shared" si="113"/>
        <v>0</v>
      </c>
      <c r="CH84" s="117">
        <f t="shared" si="113"/>
        <v>0</v>
      </c>
      <c r="CI84" s="117">
        <f t="shared" si="113"/>
        <v>0</v>
      </c>
      <c r="CJ84" s="117">
        <f t="shared" si="113"/>
        <v>0</v>
      </c>
      <c r="CK84" s="117">
        <f t="shared" si="113"/>
        <v>0</v>
      </c>
      <c r="CL84" s="117">
        <f>+IF(CC84=0,0,(CL85*CC85+CL86*CC86)/CC84)</f>
        <v>0</v>
      </c>
      <c r="CM84" s="117">
        <f>SUM(CM85:CM86)</f>
        <v>0</v>
      </c>
      <c r="CN84" s="137">
        <f t="shared" si="97"/>
        <v>0</v>
      </c>
      <c r="CO84" s="139"/>
    </row>
    <row r="85" spans="1:93" customFormat="1" ht="18" hidden="1">
      <c r="A85" s="116" t="s">
        <v>265</v>
      </c>
      <c r="B85" s="116">
        <f>+工序盘点数据!C59</f>
        <v>0</v>
      </c>
      <c r="C85" s="116">
        <f>+工序盘点数据!E59</f>
        <v>0</v>
      </c>
      <c r="D85" s="116">
        <f>SUM(E85:AB85)</f>
        <v>0</v>
      </c>
      <c r="E85" s="116">
        <f>+成测数据!BK59</f>
        <v>0</v>
      </c>
      <c r="F85" s="116">
        <f>+成测数据!BL59</f>
        <v>0</v>
      </c>
      <c r="G85" s="116">
        <f>+成测数据!BM59</f>
        <v>0</v>
      </c>
      <c r="H85" s="116">
        <f>+成测数据!BN59</f>
        <v>0</v>
      </c>
      <c r="I85" s="116">
        <f>+成测数据!BO59</f>
        <v>0</v>
      </c>
      <c r="J85" s="116">
        <f>+成测数据!BP59</f>
        <v>0</v>
      </c>
      <c r="K85" s="116">
        <f>+成测数据!BQ59</f>
        <v>0</v>
      </c>
      <c r="L85" s="116">
        <f>+成测数据!BR59</f>
        <v>0</v>
      </c>
      <c r="M85" s="116">
        <f>+成测数据!BS59</f>
        <v>0</v>
      </c>
      <c r="N85" s="116">
        <f>+成测数据!BT59</f>
        <v>0</v>
      </c>
      <c r="O85" s="116">
        <f>+成测数据!BU59</f>
        <v>0</v>
      </c>
      <c r="P85" s="116">
        <f>+成测数据!BV59</f>
        <v>0</v>
      </c>
      <c r="Q85" s="116">
        <f>+成测数据!BW59</f>
        <v>0</v>
      </c>
      <c r="R85" s="116">
        <f>+成测数据!BX59</f>
        <v>0</v>
      </c>
      <c r="S85" s="116">
        <f>+成测数据!BY59</f>
        <v>0</v>
      </c>
      <c r="T85" s="116">
        <f>+成测数据!BZ59</f>
        <v>0</v>
      </c>
      <c r="U85" s="116">
        <f>+成测数据!CA59</f>
        <v>0</v>
      </c>
      <c r="V85" s="116">
        <f>+成测数据!CB59</f>
        <v>0</v>
      </c>
      <c r="W85" s="116">
        <f>+成测数据!CC59</f>
        <v>0</v>
      </c>
      <c r="X85" s="116">
        <f>+成测数据!CD59</f>
        <v>0</v>
      </c>
      <c r="Y85" s="116">
        <f>+成测数据!CE59</f>
        <v>0</v>
      </c>
      <c r="Z85" s="116">
        <f>+成测数据!CF59</f>
        <v>0</v>
      </c>
      <c r="AA85" s="116">
        <f>+成测数据!CG59</f>
        <v>0</v>
      </c>
      <c r="AB85" s="116">
        <f>+成测数据!CH59</f>
        <v>0</v>
      </c>
      <c r="AC85" s="116">
        <f>+成测数据!EH59</f>
        <v>0</v>
      </c>
      <c r="AD85" s="118">
        <f t="shared" si="96"/>
        <v>0</v>
      </c>
      <c r="AE85" s="120">
        <f>+成测数据!CJ59</f>
        <v>0</v>
      </c>
      <c r="AF85" s="120">
        <f>+成测数据!CK59</f>
        <v>0</v>
      </c>
      <c r="AG85" s="120">
        <f>+成测数据!CL59</f>
        <v>0</v>
      </c>
      <c r="AH85" s="120">
        <f>+成测数据!CM59</f>
        <v>0</v>
      </c>
      <c r="AI85" s="120">
        <f>+成测数据!CN59</f>
        <v>0</v>
      </c>
      <c r="AJ85" s="120">
        <f>+成测数据!CO59</f>
        <v>0</v>
      </c>
      <c r="AK85" s="120">
        <f>+成测数据!CP59</f>
        <v>0</v>
      </c>
      <c r="AL85" s="120">
        <f>+成测数据!CQ59</f>
        <v>0</v>
      </c>
      <c r="AM85" s="120">
        <f>+成测数据!CR59</f>
        <v>0</v>
      </c>
      <c r="AN85" s="120">
        <f>+成测数据!CS59</f>
        <v>0</v>
      </c>
      <c r="AO85" s="120">
        <f>+成测数据!CT59</f>
        <v>0</v>
      </c>
      <c r="AP85" s="120">
        <f>+成测数据!CU59</f>
        <v>0</v>
      </c>
      <c r="AQ85" s="120">
        <f>+成测数据!CV59</f>
        <v>0</v>
      </c>
      <c r="AR85" s="120">
        <f>+成测数据!CW59</f>
        <v>0</v>
      </c>
      <c r="AS85" s="120">
        <f>+成测数据!CX59</f>
        <v>0</v>
      </c>
      <c r="AT85" s="120">
        <f>+成测数据!CY59</f>
        <v>0</v>
      </c>
      <c r="AU85" s="120">
        <f>+成测数据!CZ59</f>
        <v>0</v>
      </c>
      <c r="AV85" s="120">
        <f>+成测数据!DA59</f>
        <v>0</v>
      </c>
      <c r="AW85" s="120">
        <f>+成测数据!DB59</f>
        <v>0</v>
      </c>
      <c r="AX85" s="120">
        <f>+成测数据!DC59</f>
        <v>0</v>
      </c>
      <c r="AY85" s="120">
        <f>+成测数据!DD59</f>
        <v>0</v>
      </c>
      <c r="AZ85" s="120">
        <f>+成测数据!DE59</f>
        <v>0</v>
      </c>
      <c r="BA85" s="120">
        <f>+成测数据!DF59</f>
        <v>0</v>
      </c>
      <c r="BB85" s="120">
        <f>+成测数据!DG59</f>
        <v>0</v>
      </c>
      <c r="BC85" s="116">
        <f>+工序盘点数据!R59</f>
        <v>0</v>
      </c>
      <c r="BD85" s="127" t="str">
        <f>+成测数据!DH59</f>
        <v>0</v>
      </c>
      <c r="BE85" s="127">
        <f>+成测数据!DI59</f>
        <v>0</v>
      </c>
      <c r="BF85" s="127">
        <f>+成测数据!DJ59</f>
        <v>0</v>
      </c>
      <c r="BG85" s="127">
        <f>+成测数据!DK59</f>
        <v>0</v>
      </c>
      <c r="BH85" s="127">
        <f>+成测数据!DL59</f>
        <v>0</v>
      </c>
      <c r="BI85" s="127">
        <f>+成测数据!DM59</f>
        <v>0</v>
      </c>
      <c r="BJ85" s="127">
        <f>+成测数据!DN59</f>
        <v>0</v>
      </c>
      <c r="BK85" s="127">
        <f>+成测数据!DO59</f>
        <v>0</v>
      </c>
      <c r="BL85" s="127">
        <f>+成测数据!DP59</f>
        <v>0</v>
      </c>
      <c r="BM85" s="127">
        <f>+成测数据!DQ59</f>
        <v>0</v>
      </c>
      <c r="BN85" s="127">
        <f>+成测数据!DR59</f>
        <v>0</v>
      </c>
      <c r="BO85" s="127">
        <f>+成测数据!DS59</f>
        <v>0</v>
      </c>
      <c r="BP85" s="127">
        <f>+成测数据!DT59</f>
        <v>0</v>
      </c>
      <c r="BQ85" s="127">
        <f>+成测数据!DU59</f>
        <v>0</v>
      </c>
      <c r="BR85" s="127">
        <f>+成测数据!DV59</f>
        <v>0</v>
      </c>
      <c r="BS85" s="127">
        <f>+成测数据!DW59</f>
        <v>0</v>
      </c>
      <c r="BT85" s="127">
        <f>+成测数据!DX59</f>
        <v>0</v>
      </c>
      <c r="BU85" s="127">
        <f>+成测数据!DY59</f>
        <v>0</v>
      </c>
      <c r="BV85" s="127">
        <f>+成测数据!DZ59</f>
        <v>0</v>
      </c>
      <c r="BW85" s="127">
        <f>+成测数据!EA59</f>
        <v>0</v>
      </c>
      <c r="BX85" s="127">
        <f>+成测数据!EB59</f>
        <v>0</v>
      </c>
      <c r="BY85" s="127">
        <f>+成测数据!EC59</f>
        <v>0</v>
      </c>
      <c r="BZ85" s="127">
        <f>+成测数据!ED59</f>
        <v>0</v>
      </c>
      <c r="CA85" s="127">
        <f>+成测数据!EE59</f>
        <v>0</v>
      </c>
      <c r="CB85" s="127">
        <f>+成测数据!EF59</f>
        <v>0</v>
      </c>
      <c r="CC85" s="131">
        <f>+成测数据!AX59</f>
        <v>0</v>
      </c>
      <c r="CD85" s="131">
        <f>+成测数据!AY59</f>
        <v>0</v>
      </c>
      <c r="CE85" s="131">
        <f>+成测数据!AZ59</f>
        <v>0</v>
      </c>
      <c r="CF85" s="131">
        <f>+成测数据!BA59</f>
        <v>0</v>
      </c>
      <c r="CG85" s="131">
        <f>+成测数据!BB59</f>
        <v>0</v>
      </c>
      <c r="CH85" s="131">
        <f>+成测数据!BC59</f>
        <v>0</v>
      </c>
      <c r="CI85" s="131">
        <f>+成测数据!BD59</f>
        <v>0</v>
      </c>
      <c r="CJ85" s="131">
        <f>+成测数据!BE59</f>
        <v>0</v>
      </c>
      <c r="CK85" s="131">
        <f>+成测数据!BF59</f>
        <v>0</v>
      </c>
      <c r="CL85" s="131">
        <f>+成测数据!BG59</f>
        <v>0</v>
      </c>
      <c r="CM85" s="131">
        <f>+工序盘点数据!BH59</f>
        <v>0</v>
      </c>
      <c r="CN85" s="137">
        <f t="shared" si="97"/>
        <v>0</v>
      </c>
      <c r="CO85" s="139"/>
    </row>
    <row r="86" spans="1:93" customFormat="1" ht="18" hidden="1">
      <c r="A86" s="116" t="s">
        <v>266</v>
      </c>
      <c r="B86" s="116">
        <f>+工序盘点数据!C60</f>
        <v>0</v>
      </c>
      <c r="C86" s="116">
        <f>+工序盘点数据!E60</f>
        <v>0</v>
      </c>
      <c r="D86" s="116">
        <f>SUM(E86:AB86)</f>
        <v>0</v>
      </c>
      <c r="E86" s="116">
        <f>+成测数据!BK60</f>
        <v>0</v>
      </c>
      <c r="F86" s="116">
        <f>+成测数据!BL60</f>
        <v>0</v>
      </c>
      <c r="G86" s="116">
        <f>+成测数据!BM60</f>
        <v>0</v>
      </c>
      <c r="H86" s="116">
        <f>+成测数据!BN60</f>
        <v>0</v>
      </c>
      <c r="I86" s="116">
        <f>+成测数据!BO60</f>
        <v>0</v>
      </c>
      <c r="J86" s="116">
        <f>+成测数据!BP60</f>
        <v>0</v>
      </c>
      <c r="K86" s="116">
        <f>+成测数据!BQ60</f>
        <v>0</v>
      </c>
      <c r="L86" s="116">
        <f>+成测数据!BR60</f>
        <v>0</v>
      </c>
      <c r="M86" s="116">
        <f>+成测数据!BS60</f>
        <v>0</v>
      </c>
      <c r="N86" s="116">
        <f>+成测数据!BT60</f>
        <v>0</v>
      </c>
      <c r="O86" s="116">
        <f>+成测数据!BU60</f>
        <v>0</v>
      </c>
      <c r="P86" s="116">
        <f>+成测数据!BV60</f>
        <v>0</v>
      </c>
      <c r="Q86" s="116">
        <f>+成测数据!BW60</f>
        <v>0</v>
      </c>
      <c r="R86" s="116">
        <f>+成测数据!BX60</f>
        <v>0</v>
      </c>
      <c r="S86" s="116">
        <f>+成测数据!BY60</f>
        <v>0</v>
      </c>
      <c r="T86" s="116">
        <f>+成测数据!BZ60</f>
        <v>0</v>
      </c>
      <c r="U86" s="116">
        <f>+成测数据!CA60</f>
        <v>0</v>
      </c>
      <c r="V86" s="116">
        <f>+成测数据!CB60</f>
        <v>0</v>
      </c>
      <c r="W86" s="116">
        <f>+成测数据!CC60</f>
        <v>0</v>
      </c>
      <c r="X86" s="116">
        <f>+成测数据!CD60</f>
        <v>0</v>
      </c>
      <c r="Y86" s="116">
        <f>+成测数据!CE60</f>
        <v>0</v>
      </c>
      <c r="Z86" s="116">
        <f>+成测数据!CF60</f>
        <v>0</v>
      </c>
      <c r="AA86" s="116">
        <f>+成测数据!CG60</f>
        <v>0</v>
      </c>
      <c r="AB86" s="116">
        <f>+成测数据!CH60</f>
        <v>0</v>
      </c>
      <c r="AC86" s="116">
        <f>+成测数据!EH60</f>
        <v>0</v>
      </c>
      <c r="AD86" s="118">
        <f t="shared" si="96"/>
        <v>0</v>
      </c>
      <c r="AE86" s="120">
        <f>+成测数据!CJ60</f>
        <v>0</v>
      </c>
      <c r="AF86" s="120">
        <f>+成测数据!CK60</f>
        <v>0</v>
      </c>
      <c r="AG86" s="120">
        <f>+成测数据!CL60</f>
        <v>0</v>
      </c>
      <c r="AH86" s="120">
        <f>+成测数据!CM60</f>
        <v>0</v>
      </c>
      <c r="AI86" s="120">
        <f>+成测数据!CN60</f>
        <v>0</v>
      </c>
      <c r="AJ86" s="120">
        <f>+成测数据!CO60</f>
        <v>0</v>
      </c>
      <c r="AK86" s="120">
        <f>+成测数据!CP60</f>
        <v>0</v>
      </c>
      <c r="AL86" s="120">
        <f>+成测数据!CQ60</f>
        <v>0</v>
      </c>
      <c r="AM86" s="120">
        <f>+成测数据!CR60</f>
        <v>0</v>
      </c>
      <c r="AN86" s="120">
        <f>+成测数据!CS60</f>
        <v>0</v>
      </c>
      <c r="AO86" s="120">
        <f>+成测数据!CT60</f>
        <v>0</v>
      </c>
      <c r="AP86" s="120">
        <f>+成测数据!CU60</f>
        <v>0</v>
      </c>
      <c r="AQ86" s="120">
        <f>+成测数据!CV60</f>
        <v>0</v>
      </c>
      <c r="AR86" s="120">
        <f>+成测数据!CW60</f>
        <v>0</v>
      </c>
      <c r="AS86" s="120">
        <f>+成测数据!CX60</f>
        <v>0</v>
      </c>
      <c r="AT86" s="120">
        <f>+成测数据!CY60</f>
        <v>0</v>
      </c>
      <c r="AU86" s="120">
        <f>+成测数据!CZ60</f>
        <v>0</v>
      </c>
      <c r="AV86" s="120">
        <f>+成测数据!DA60</f>
        <v>0</v>
      </c>
      <c r="AW86" s="120">
        <f>+成测数据!DB60</f>
        <v>0</v>
      </c>
      <c r="AX86" s="120">
        <f>+成测数据!DC60</f>
        <v>0</v>
      </c>
      <c r="AY86" s="120">
        <f>+成测数据!DD60</f>
        <v>0</v>
      </c>
      <c r="AZ86" s="120">
        <f>+成测数据!DE60</f>
        <v>0</v>
      </c>
      <c r="BA86" s="120">
        <f>+成测数据!DF60</f>
        <v>0</v>
      </c>
      <c r="BB86" s="120">
        <f>+成测数据!DG60</f>
        <v>0</v>
      </c>
      <c r="BC86" s="116">
        <f>+工序盘点数据!R60</f>
        <v>0</v>
      </c>
      <c r="BD86" s="127" t="str">
        <f>+成测数据!DH60</f>
        <v>0</v>
      </c>
      <c r="BE86" s="127">
        <f>+成测数据!DI60</f>
        <v>0</v>
      </c>
      <c r="BF86" s="127">
        <f>+成测数据!DJ60</f>
        <v>0</v>
      </c>
      <c r="BG86" s="127">
        <f>+成测数据!DK60</f>
        <v>0</v>
      </c>
      <c r="BH86" s="127">
        <f>+成测数据!DL60</f>
        <v>0</v>
      </c>
      <c r="BI86" s="127">
        <f>+成测数据!DM60</f>
        <v>0</v>
      </c>
      <c r="BJ86" s="127">
        <f>+成测数据!DN60</f>
        <v>0</v>
      </c>
      <c r="BK86" s="127">
        <f>+成测数据!DO60</f>
        <v>0</v>
      </c>
      <c r="BL86" s="127">
        <f>+成测数据!DP60</f>
        <v>0</v>
      </c>
      <c r="BM86" s="127">
        <f>+成测数据!DQ60</f>
        <v>0</v>
      </c>
      <c r="BN86" s="127">
        <f>+成测数据!DR60</f>
        <v>0</v>
      </c>
      <c r="BO86" s="127">
        <f>+成测数据!DS60</f>
        <v>0</v>
      </c>
      <c r="BP86" s="127">
        <f>+成测数据!DT60</f>
        <v>0</v>
      </c>
      <c r="BQ86" s="127">
        <f>+成测数据!DU60</f>
        <v>0</v>
      </c>
      <c r="BR86" s="127">
        <f>+成测数据!DV60</f>
        <v>0</v>
      </c>
      <c r="BS86" s="127">
        <f>+成测数据!DW60</f>
        <v>0</v>
      </c>
      <c r="BT86" s="127">
        <f>+成测数据!DX60</f>
        <v>0</v>
      </c>
      <c r="BU86" s="127">
        <f>+成测数据!DY60</f>
        <v>0</v>
      </c>
      <c r="BV86" s="127">
        <f>+成测数据!DZ60</f>
        <v>0</v>
      </c>
      <c r="BW86" s="127">
        <f>+成测数据!EA60</f>
        <v>0</v>
      </c>
      <c r="BX86" s="127">
        <f>+成测数据!EB60</f>
        <v>0</v>
      </c>
      <c r="BY86" s="127">
        <f>+成测数据!EC60</f>
        <v>0</v>
      </c>
      <c r="BZ86" s="127">
        <f>+成测数据!ED60</f>
        <v>0</v>
      </c>
      <c r="CA86" s="127">
        <f>+成测数据!EE60</f>
        <v>0</v>
      </c>
      <c r="CB86" s="127">
        <f>+成测数据!EF60</f>
        <v>0</v>
      </c>
      <c r="CC86" s="131">
        <f>+成测数据!AX60</f>
        <v>0</v>
      </c>
      <c r="CD86" s="131">
        <f>+成测数据!AY60</f>
        <v>0</v>
      </c>
      <c r="CE86" s="131">
        <f>+成测数据!AZ60</f>
        <v>0</v>
      </c>
      <c r="CF86" s="131">
        <f>+成测数据!BA60</f>
        <v>0</v>
      </c>
      <c r="CG86" s="131">
        <f>+成测数据!BB60</f>
        <v>0</v>
      </c>
      <c r="CH86" s="131">
        <f>+成测数据!BC60</f>
        <v>0</v>
      </c>
      <c r="CI86" s="131">
        <f>+成测数据!BD60</f>
        <v>0</v>
      </c>
      <c r="CJ86" s="131">
        <f>+成测数据!BE60</f>
        <v>0</v>
      </c>
      <c r="CK86" s="131">
        <f>+成测数据!BF60</f>
        <v>0</v>
      </c>
      <c r="CL86" s="131">
        <f>+成测数据!BG60</f>
        <v>0</v>
      </c>
      <c r="CM86" s="131">
        <f>+工序盘点数据!BH60</f>
        <v>0</v>
      </c>
      <c r="CN86" s="137">
        <f t="shared" si="97"/>
        <v>0</v>
      </c>
      <c r="CO86" s="139"/>
    </row>
    <row r="87" spans="1:93" customFormat="1" ht="18.45">
      <c r="A87" s="116" t="s">
        <v>292</v>
      </c>
      <c r="B87" s="117">
        <f>+B88+B89</f>
        <v>0</v>
      </c>
      <c r="C87" s="117">
        <f>+C88+C89</f>
        <v>0</v>
      </c>
      <c r="D87" s="117">
        <f>+D88+D89</f>
        <v>0</v>
      </c>
      <c r="E87" s="117">
        <f>+E88+E89</f>
        <v>0</v>
      </c>
      <c r="F87" s="117">
        <f>+F88+F89</f>
        <v>0</v>
      </c>
      <c r="G87" s="117">
        <f t="shared" ref="G87:AC87" si="114">+G88+G89</f>
        <v>0</v>
      </c>
      <c r="H87" s="117">
        <f t="shared" si="114"/>
        <v>0</v>
      </c>
      <c r="I87" s="117">
        <f t="shared" si="114"/>
        <v>0</v>
      </c>
      <c r="J87" s="117">
        <f t="shared" si="114"/>
        <v>0</v>
      </c>
      <c r="K87" s="117">
        <f t="shared" si="114"/>
        <v>0</v>
      </c>
      <c r="L87" s="117">
        <f t="shared" si="114"/>
        <v>0</v>
      </c>
      <c r="M87" s="117">
        <f t="shared" si="114"/>
        <v>0</v>
      </c>
      <c r="N87" s="117">
        <f t="shared" si="114"/>
        <v>0</v>
      </c>
      <c r="O87" s="117">
        <f t="shared" si="114"/>
        <v>0</v>
      </c>
      <c r="P87" s="117">
        <f t="shared" si="114"/>
        <v>0</v>
      </c>
      <c r="Q87" s="117">
        <f t="shared" si="114"/>
        <v>0</v>
      </c>
      <c r="R87" s="117">
        <f t="shared" si="114"/>
        <v>0</v>
      </c>
      <c r="S87" s="117">
        <f t="shared" si="114"/>
        <v>0</v>
      </c>
      <c r="T87" s="117">
        <f t="shared" si="114"/>
        <v>0</v>
      </c>
      <c r="U87" s="117">
        <f t="shared" si="114"/>
        <v>0</v>
      </c>
      <c r="V87" s="117">
        <f t="shared" si="114"/>
        <v>0</v>
      </c>
      <c r="W87" s="117">
        <f t="shared" si="114"/>
        <v>0</v>
      </c>
      <c r="X87" s="117">
        <f t="shared" si="114"/>
        <v>0</v>
      </c>
      <c r="Y87" s="117">
        <f t="shared" si="114"/>
        <v>0</v>
      </c>
      <c r="Z87" s="117">
        <f t="shared" si="114"/>
        <v>0</v>
      </c>
      <c r="AA87" s="117">
        <f t="shared" si="114"/>
        <v>0</v>
      </c>
      <c r="AB87" s="117">
        <f t="shared" si="114"/>
        <v>0</v>
      </c>
      <c r="AC87" s="117">
        <f t="shared" si="114"/>
        <v>0</v>
      </c>
      <c r="AD87" s="118">
        <f t="shared" si="96"/>
        <v>0</v>
      </c>
      <c r="AE87" s="119">
        <f>+AE88+AE89</f>
        <v>0</v>
      </c>
      <c r="AF87" s="119">
        <f t="shared" ref="AF87:BB87" si="115">+AF88+AF89</f>
        <v>0</v>
      </c>
      <c r="AG87" s="119">
        <f t="shared" si="115"/>
        <v>0</v>
      </c>
      <c r="AH87" s="119">
        <f t="shared" si="115"/>
        <v>0</v>
      </c>
      <c r="AI87" s="119">
        <f t="shared" si="115"/>
        <v>0</v>
      </c>
      <c r="AJ87" s="119">
        <f t="shared" si="115"/>
        <v>0</v>
      </c>
      <c r="AK87" s="119">
        <f t="shared" si="115"/>
        <v>0</v>
      </c>
      <c r="AL87" s="119">
        <f t="shared" si="115"/>
        <v>0</v>
      </c>
      <c r="AM87" s="119">
        <f t="shared" si="115"/>
        <v>0</v>
      </c>
      <c r="AN87" s="119">
        <f t="shared" si="115"/>
        <v>0</v>
      </c>
      <c r="AO87" s="119">
        <f t="shared" si="115"/>
        <v>0</v>
      </c>
      <c r="AP87" s="119">
        <f t="shared" si="115"/>
        <v>0</v>
      </c>
      <c r="AQ87" s="119">
        <f t="shared" si="115"/>
        <v>0</v>
      </c>
      <c r="AR87" s="119">
        <f t="shared" si="115"/>
        <v>0</v>
      </c>
      <c r="AS87" s="119">
        <f t="shared" si="115"/>
        <v>0</v>
      </c>
      <c r="AT87" s="119">
        <f t="shared" si="115"/>
        <v>0</v>
      </c>
      <c r="AU87" s="119">
        <f t="shared" si="115"/>
        <v>0</v>
      </c>
      <c r="AV87" s="119">
        <f t="shared" si="115"/>
        <v>0</v>
      </c>
      <c r="AW87" s="119">
        <f t="shared" si="115"/>
        <v>0</v>
      </c>
      <c r="AX87" s="119">
        <f t="shared" si="115"/>
        <v>0</v>
      </c>
      <c r="AY87" s="119">
        <f t="shared" si="115"/>
        <v>0</v>
      </c>
      <c r="AZ87" s="119">
        <f t="shared" si="115"/>
        <v>0</v>
      </c>
      <c r="BA87" s="119">
        <f t="shared" si="115"/>
        <v>0</v>
      </c>
      <c r="BB87" s="119">
        <f t="shared" si="115"/>
        <v>0</v>
      </c>
      <c r="BC87" s="117">
        <f>IFERROR(LOOKUP(1,0/BC88:BC89,BC88:BC89),0)</f>
        <v>0</v>
      </c>
      <c r="BD87" s="126">
        <f>+IF(AD87=0,0,(BD88*AD88+BD89*AD89)/AD87)</f>
        <v>0</v>
      </c>
      <c r="BE87" s="126">
        <f>+IF(AE87=0,0,(BE88*AE88+BE89*AE89)/AE87)</f>
        <v>0</v>
      </c>
      <c r="BF87" s="126">
        <f t="shared" ref="BF87:CB87" si="116">+IF(AF87=0,0,(BF88*AF88+BF89*AF89)/AF87)</f>
        <v>0</v>
      </c>
      <c r="BG87" s="126">
        <f t="shared" si="116"/>
        <v>0</v>
      </c>
      <c r="BH87" s="126">
        <f t="shared" si="116"/>
        <v>0</v>
      </c>
      <c r="BI87" s="126">
        <f t="shared" si="116"/>
        <v>0</v>
      </c>
      <c r="BJ87" s="126">
        <f t="shared" si="116"/>
        <v>0</v>
      </c>
      <c r="BK87" s="126">
        <f t="shared" si="116"/>
        <v>0</v>
      </c>
      <c r="BL87" s="126">
        <f t="shared" si="116"/>
        <v>0</v>
      </c>
      <c r="BM87" s="126">
        <f t="shared" si="116"/>
        <v>0</v>
      </c>
      <c r="BN87" s="126">
        <f t="shared" si="116"/>
        <v>0</v>
      </c>
      <c r="BO87" s="126">
        <f t="shared" si="116"/>
        <v>0</v>
      </c>
      <c r="BP87" s="126">
        <f t="shared" si="116"/>
        <v>0</v>
      </c>
      <c r="BQ87" s="126">
        <f t="shared" si="116"/>
        <v>0</v>
      </c>
      <c r="BR87" s="126">
        <f t="shared" si="116"/>
        <v>0</v>
      </c>
      <c r="BS87" s="126">
        <f t="shared" si="116"/>
        <v>0</v>
      </c>
      <c r="BT87" s="126">
        <f t="shared" si="116"/>
        <v>0</v>
      </c>
      <c r="BU87" s="126">
        <f t="shared" si="116"/>
        <v>0</v>
      </c>
      <c r="BV87" s="126">
        <f t="shared" si="116"/>
        <v>0</v>
      </c>
      <c r="BW87" s="126">
        <f t="shared" si="116"/>
        <v>0</v>
      </c>
      <c r="BX87" s="126">
        <f t="shared" si="116"/>
        <v>0</v>
      </c>
      <c r="BY87" s="126">
        <f t="shared" si="116"/>
        <v>0</v>
      </c>
      <c r="BZ87" s="126">
        <f t="shared" si="116"/>
        <v>0</v>
      </c>
      <c r="CA87" s="126">
        <f t="shared" si="116"/>
        <v>0</v>
      </c>
      <c r="CB87" s="126">
        <f t="shared" si="116"/>
        <v>0</v>
      </c>
      <c r="CC87" s="117">
        <f>+CC88+CC89</f>
        <v>0</v>
      </c>
      <c r="CD87" s="117">
        <f t="shared" ref="CD87:CK87" si="117">+CD88+CD89</f>
        <v>0</v>
      </c>
      <c r="CE87" s="117">
        <f t="shared" si="117"/>
        <v>0</v>
      </c>
      <c r="CF87" s="117">
        <f t="shared" si="117"/>
        <v>0</v>
      </c>
      <c r="CG87" s="117">
        <f t="shared" si="117"/>
        <v>0</v>
      </c>
      <c r="CH87" s="117">
        <f t="shared" si="117"/>
        <v>0</v>
      </c>
      <c r="CI87" s="117">
        <f t="shared" si="117"/>
        <v>0</v>
      </c>
      <c r="CJ87" s="117">
        <f t="shared" si="117"/>
        <v>0</v>
      </c>
      <c r="CK87" s="117">
        <f t="shared" si="117"/>
        <v>0</v>
      </c>
      <c r="CL87" s="117">
        <f>+IF(CC87=0,0,(CL88*CC88+CL89*CC89)/CC87)</f>
        <v>0</v>
      </c>
      <c r="CM87" s="117">
        <f>SUM(CM88:CM89)</f>
        <v>0</v>
      </c>
      <c r="CN87" s="137">
        <f t="shared" si="97"/>
        <v>0</v>
      </c>
      <c r="CO87" s="139"/>
    </row>
    <row r="88" spans="1:93" customFormat="1" ht="18" hidden="1">
      <c r="A88" s="116" t="s">
        <v>265</v>
      </c>
      <c r="B88" s="116">
        <f>+工序盘点数据!C61</f>
        <v>0</v>
      </c>
      <c r="C88" s="116">
        <f>+工序盘点数据!E61</f>
        <v>0</v>
      </c>
      <c r="D88" s="116">
        <f>SUM(E88:AB88)</f>
        <v>0</v>
      </c>
      <c r="E88" s="116">
        <f>+成测数据!BK61</f>
        <v>0</v>
      </c>
      <c r="F88" s="116">
        <f>+成测数据!BL61</f>
        <v>0</v>
      </c>
      <c r="G88" s="116">
        <f>+成测数据!BM61</f>
        <v>0</v>
      </c>
      <c r="H88" s="116">
        <f>+成测数据!BN61</f>
        <v>0</v>
      </c>
      <c r="I88" s="116">
        <f>+成测数据!BO61</f>
        <v>0</v>
      </c>
      <c r="J88" s="116">
        <f>+成测数据!BP61</f>
        <v>0</v>
      </c>
      <c r="K88" s="116">
        <f>+成测数据!BQ61</f>
        <v>0</v>
      </c>
      <c r="L88" s="116">
        <f>+成测数据!BR61</f>
        <v>0</v>
      </c>
      <c r="M88" s="116">
        <f>+成测数据!BS61</f>
        <v>0</v>
      </c>
      <c r="N88" s="116">
        <f>+成测数据!BT61</f>
        <v>0</v>
      </c>
      <c r="O88" s="116">
        <f>+成测数据!BU61</f>
        <v>0</v>
      </c>
      <c r="P88" s="116">
        <f>+成测数据!BV61</f>
        <v>0</v>
      </c>
      <c r="Q88" s="116">
        <f>+成测数据!BW61</f>
        <v>0</v>
      </c>
      <c r="R88" s="116">
        <f>+成测数据!BX61</f>
        <v>0</v>
      </c>
      <c r="S88" s="116">
        <f>+成测数据!BY61</f>
        <v>0</v>
      </c>
      <c r="T88" s="116">
        <f>+成测数据!BZ61</f>
        <v>0</v>
      </c>
      <c r="U88" s="116">
        <f>+成测数据!CA61</f>
        <v>0</v>
      </c>
      <c r="V88" s="116">
        <f>+成测数据!CB61</f>
        <v>0</v>
      </c>
      <c r="W88" s="116">
        <f>+成测数据!CC61</f>
        <v>0</v>
      </c>
      <c r="X88" s="116">
        <f>+成测数据!CD61</f>
        <v>0</v>
      </c>
      <c r="Y88" s="116">
        <f>+成测数据!CE61</f>
        <v>0</v>
      </c>
      <c r="Z88" s="116">
        <f>+成测数据!CF61</f>
        <v>0</v>
      </c>
      <c r="AA88" s="116">
        <f>+成测数据!CG61</f>
        <v>0</v>
      </c>
      <c r="AB88" s="116">
        <f>+成测数据!CH61</f>
        <v>0</v>
      </c>
      <c r="AC88" s="116">
        <f>+成测数据!EH61</f>
        <v>0</v>
      </c>
      <c r="AD88" s="118">
        <f t="shared" si="96"/>
        <v>0</v>
      </c>
      <c r="AE88" s="120">
        <f>+成测数据!CJ61</f>
        <v>0</v>
      </c>
      <c r="AF88" s="120">
        <f>+成测数据!CK61</f>
        <v>0</v>
      </c>
      <c r="AG88" s="120">
        <f>+成测数据!CL61</f>
        <v>0</v>
      </c>
      <c r="AH88" s="120">
        <f>+成测数据!CM61</f>
        <v>0</v>
      </c>
      <c r="AI88" s="120">
        <f>+成测数据!CN61</f>
        <v>0</v>
      </c>
      <c r="AJ88" s="120">
        <f>+成测数据!CO61</f>
        <v>0</v>
      </c>
      <c r="AK88" s="120">
        <f>+成测数据!CP61</f>
        <v>0</v>
      </c>
      <c r="AL88" s="120">
        <f>+成测数据!CQ61</f>
        <v>0</v>
      </c>
      <c r="AM88" s="120">
        <f>+成测数据!CR61</f>
        <v>0</v>
      </c>
      <c r="AN88" s="120">
        <f>+成测数据!CS61</f>
        <v>0</v>
      </c>
      <c r="AO88" s="120">
        <f>+成测数据!CT61</f>
        <v>0</v>
      </c>
      <c r="AP88" s="120">
        <f>+成测数据!CU61</f>
        <v>0</v>
      </c>
      <c r="AQ88" s="120">
        <f>+成测数据!CV61</f>
        <v>0</v>
      </c>
      <c r="AR88" s="120">
        <f>+成测数据!CW61</f>
        <v>0</v>
      </c>
      <c r="AS88" s="120">
        <f>+成测数据!CX61</f>
        <v>0</v>
      </c>
      <c r="AT88" s="120">
        <f>+成测数据!CY61</f>
        <v>0</v>
      </c>
      <c r="AU88" s="120">
        <f>+成测数据!CZ61</f>
        <v>0</v>
      </c>
      <c r="AV88" s="120">
        <f>+成测数据!DA61</f>
        <v>0</v>
      </c>
      <c r="AW88" s="120">
        <f>+成测数据!DB61</f>
        <v>0</v>
      </c>
      <c r="AX88" s="120">
        <f>+成测数据!DC61</f>
        <v>0</v>
      </c>
      <c r="AY88" s="120">
        <f>+成测数据!DD61</f>
        <v>0</v>
      </c>
      <c r="AZ88" s="120">
        <f>+成测数据!DE61</f>
        <v>0</v>
      </c>
      <c r="BA88" s="120">
        <f>+成测数据!DF61</f>
        <v>0</v>
      </c>
      <c r="BB88" s="120">
        <f>+成测数据!DG61</f>
        <v>0</v>
      </c>
      <c r="BC88" s="116">
        <f>+工序盘点数据!R61</f>
        <v>0</v>
      </c>
      <c r="BD88" s="127" t="str">
        <f>+成测数据!DH61</f>
        <v>0</v>
      </c>
      <c r="BE88" s="127">
        <f>+成测数据!DI61</f>
        <v>0</v>
      </c>
      <c r="BF88" s="127">
        <f>+成测数据!DJ61</f>
        <v>0</v>
      </c>
      <c r="BG88" s="127">
        <f>+成测数据!DK61</f>
        <v>0</v>
      </c>
      <c r="BH88" s="127">
        <f>+成测数据!DL61</f>
        <v>0</v>
      </c>
      <c r="BI88" s="127">
        <f>+成测数据!DM61</f>
        <v>0</v>
      </c>
      <c r="BJ88" s="127">
        <f>+成测数据!DN61</f>
        <v>0</v>
      </c>
      <c r="BK88" s="127">
        <f>+成测数据!DO61</f>
        <v>0</v>
      </c>
      <c r="BL88" s="127">
        <f>+成测数据!DP61</f>
        <v>0</v>
      </c>
      <c r="BM88" s="127">
        <f>+成测数据!DQ61</f>
        <v>0</v>
      </c>
      <c r="BN88" s="127">
        <f>+成测数据!DR61</f>
        <v>0</v>
      </c>
      <c r="BO88" s="127">
        <f>+成测数据!DS61</f>
        <v>0</v>
      </c>
      <c r="BP88" s="127">
        <f>+成测数据!DT61</f>
        <v>0</v>
      </c>
      <c r="BQ88" s="127">
        <f>+成测数据!DU61</f>
        <v>0</v>
      </c>
      <c r="BR88" s="127">
        <f>+成测数据!DV61</f>
        <v>0</v>
      </c>
      <c r="BS88" s="127">
        <f>+成测数据!DW61</f>
        <v>0</v>
      </c>
      <c r="BT88" s="127">
        <f>+成测数据!DX61</f>
        <v>0</v>
      </c>
      <c r="BU88" s="127">
        <f>+成测数据!DY61</f>
        <v>0</v>
      </c>
      <c r="BV88" s="127">
        <f>+成测数据!DZ61</f>
        <v>0</v>
      </c>
      <c r="BW88" s="127">
        <f>+成测数据!EA61</f>
        <v>0</v>
      </c>
      <c r="BX88" s="127">
        <f>+成测数据!EB61</f>
        <v>0</v>
      </c>
      <c r="BY88" s="127">
        <f>+成测数据!EC61</f>
        <v>0</v>
      </c>
      <c r="BZ88" s="127">
        <f>+成测数据!ED61</f>
        <v>0</v>
      </c>
      <c r="CA88" s="127">
        <f>+成测数据!EE61</f>
        <v>0</v>
      </c>
      <c r="CB88" s="127">
        <f>+成测数据!EF61</f>
        <v>0</v>
      </c>
      <c r="CC88" s="131">
        <f>+成测数据!AX61</f>
        <v>0</v>
      </c>
      <c r="CD88" s="131">
        <f>+成测数据!AY61</f>
        <v>0</v>
      </c>
      <c r="CE88" s="131">
        <f>+成测数据!AZ61</f>
        <v>0</v>
      </c>
      <c r="CF88" s="131">
        <f>+成测数据!BA61</f>
        <v>0</v>
      </c>
      <c r="CG88" s="131">
        <f>+成测数据!BB61</f>
        <v>0</v>
      </c>
      <c r="CH88" s="131">
        <f>+成测数据!BC61</f>
        <v>0</v>
      </c>
      <c r="CI88" s="131">
        <f>+成测数据!BD61</f>
        <v>0</v>
      </c>
      <c r="CJ88" s="131">
        <f>+成测数据!BE61</f>
        <v>0</v>
      </c>
      <c r="CK88" s="131">
        <f>+成测数据!BF61</f>
        <v>0</v>
      </c>
      <c r="CL88" s="131">
        <f>+成测数据!BG61</f>
        <v>0</v>
      </c>
      <c r="CM88" s="131">
        <f>+工序盘点数据!BH61</f>
        <v>0</v>
      </c>
      <c r="CN88" s="137">
        <f t="shared" si="97"/>
        <v>0</v>
      </c>
      <c r="CO88" s="139"/>
    </row>
    <row r="89" spans="1:93" customFormat="1" ht="18" hidden="1">
      <c r="A89" s="116" t="s">
        <v>266</v>
      </c>
      <c r="B89" s="116">
        <f>+工序盘点数据!C62</f>
        <v>0</v>
      </c>
      <c r="C89" s="116">
        <f>+工序盘点数据!E62</f>
        <v>0</v>
      </c>
      <c r="D89" s="116">
        <f>SUM(E89:AB89)</f>
        <v>0</v>
      </c>
      <c r="E89" s="116">
        <f>+成测数据!BK62</f>
        <v>0</v>
      </c>
      <c r="F89" s="116">
        <f>+成测数据!BL62</f>
        <v>0</v>
      </c>
      <c r="G89" s="116">
        <f>+成测数据!BM62</f>
        <v>0</v>
      </c>
      <c r="H89" s="116">
        <f>+成测数据!BN62</f>
        <v>0</v>
      </c>
      <c r="I89" s="116">
        <f>+成测数据!BO62</f>
        <v>0</v>
      </c>
      <c r="J89" s="116">
        <f>+成测数据!BP62</f>
        <v>0</v>
      </c>
      <c r="K89" s="116">
        <f>+成测数据!BQ62</f>
        <v>0</v>
      </c>
      <c r="L89" s="116">
        <f>+成测数据!BR62</f>
        <v>0</v>
      </c>
      <c r="M89" s="116">
        <f>+成测数据!BS62</f>
        <v>0</v>
      </c>
      <c r="N89" s="116">
        <f>+成测数据!BT62</f>
        <v>0</v>
      </c>
      <c r="O89" s="116">
        <f>+成测数据!BU62</f>
        <v>0</v>
      </c>
      <c r="P89" s="116">
        <f>+成测数据!BV62</f>
        <v>0</v>
      </c>
      <c r="Q89" s="116">
        <f>+成测数据!BW62</f>
        <v>0</v>
      </c>
      <c r="R89" s="116">
        <f>+成测数据!BX62</f>
        <v>0</v>
      </c>
      <c r="S89" s="116">
        <f>+成测数据!BY62</f>
        <v>0</v>
      </c>
      <c r="T89" s="116">
        <f>+成测数据!BZ62</f>
        <v>0</v>
      </c>
      <c r="U89" s="116">
        <f>+成测数据!CA62</f>
        <v>0</v>
      </c>
      <c r="V89" s="116">
        <f>+成测数据!CB62</f>
        <v>0</v>
      </c>
      <c r="W89" s="116">
        <f>+成测数据!CC62</f>
        <v>0</v>
      </c>
      <c r="X89" s="116">
        <f>+成测数据!CD62</f>
        <v>0</v>
      </c>
      <c r="Y89" s="116">
        <f>+成测数据!CE62</f>
        <v>0</v>
      </c>
      <c r="Z89" s="116">
        <f>+成测数据!CF62</f>
        <v>0</v>
      </c>
      <c r="AA89" s="116">
        <f>+成测数据!CG62</f>
        <v>0</v>
      </c>
      <c r="AB89" s="116">
        <f>+成测数据!CH62</f>
        <v>0</v>
      </c>
      <c r="AC89" s="116">
        <f>+成测数据!EH62</f>
        <v>0</v>
      </c>
      <c r="AD89" s="118">
        <f t="shared" si="96"/>
        <v>0</v>
      </c>
      <c r="AE89" s="120">
        <f>+成测数据!CJ62</f>
        <v>0</v>
      </c>
      <c r="AF89" s="120">
        <f>+成测数据!CK62</f>
        <v>0</v>
      </c>
      <c r="AG89" s="120">
        <f>+成测数据!CL62</f>
        <v>0</v>
      </c>
      <c r="AH89" s="120">
        <f>+成测数据!CM62</f>
        <v>0</v>
      </c>
      <c r="AI89" s="120">
        <f>+成测数据!CN62</f>
        <v>0</v>
      </c>
      <c r="AJ89" s="120">
        <f>+成测数据!CO62</f>
        <v>0</v>
      </c>
      <c r="AK89" s="120">
        <f>+成测数据!CP62</f>
        <v>0</v>
      </c>
      <c r="AL89" s="120">
        <f>+成测数据!CQ62</f>
        <v>0</v>
      </c>
      <c r="AM89" s="120">
        <f>+成测数据!CR62</f>
        <v>0</v>
      </c>
      <c r="AN89" s="120">
        <f>+成测数据!CS62</f>
        <v>0</v>
      </c>
      <c r="AO89" s="120">
        <f>+成测数据!CT62</f>
        <v>0</v>
      </c>
      <c r="AP89" s="120">
        <f>+成测数据!CU62</f>
        <v>0</v>
      </c>
      <c r="AQ89" s="120">
        <f>+成测数据!CV62</f>
        <v>0</v>
      </c>
      <c r="AR89" s="120">
        <f>+成测数据!CW62</f>
        <v>0</v>
      </c>
      <c r="AS89" s="120">
        <f>+成测数据!CX62</f>
        <v>0</v>
      </c>
      <c r="AT89" s="120">
        <f>+成测数据!CY62</f>
        <v>0</v>
      </c>
      <c r="AU89" s="120">
        <f>+成测数据!CZ62</f>
        <v>0</v>
      </c>
      <c r="AV89" s="120">
        <f>+成测数据!DA62</f>
        <v>0</v>
      </c>
      <c r="AW89" s="120">
        <f>+成测数据!DB62</f>
        <v>0</v>
      </c>
      <c r="AX89" s="120">
        <f>+成测数据!DC62</f>
        <v>0</v>
      </c>
      <c r="AY89" s="120">
        <f>+成测数据!DD62</f>
        <v>0</v>
      </c>
      <c r="AZ89" s="120">
        <f>+成测数据!DE62</f>
        <v>0</v>
      </c>
      <c r="BA89" s="120">
        <f>+成测数据!DF62</f>
        <v>0</v>
      </c>
      <c r="BB89" s="120">
        <f>+成测数据!DG62</f>
        <v>0</v>
      </c>
      <c r="BC89" s="116">
        <f>+工序盘点数据!R62</f>
        <v>0</v>
      </c>
      <c r="BD89" s="127" t="str">
        <f>+成测数据!DH62</f>
        <v>0</v>
      </c>
      <c r="BE89" s="127">
        <f>+成测数据!DI62</f>
        <v>0</v>
      </c>
      <c r="BF89" s="127">
        <f>+成测数据!DJ62</f>
        <v>0</v>
      </c>
      <c r="BG89" s="127">
        <f>+成测数据!DK62</f>
        <v>0</v>
      </c>
      <c r="BH89" s="127">
        <f>+成测数据!DL62</f>
        <v>0</v>
      </c>
      <c r="BI89" s="127">
        <f>+成测数据!DM62</f>
        <v>0</v>
      </c>
      <c r="BJ89" s="127">
        <f>+成测数据!DN62</f>
        <v>0</v>
      </c>
      <c r="BK89" s="127">
        <f>+成测数据!DO62</f>
        <v>0</v>
      </c>
      <c r="BL89" s="127">
        <f>+成测数据!DP62</f>
        <v>0</v>
      </c>
      <c r="BM89" s="127">
        <f>+成测数据!DQ62</f>
        <v>0</v>
      </c>
      <c r="BN89" s="127">
        <f>+成测数据!DR62</f>
        <v>0</v>
      </c>
      <c r="BO89" s="127">
        <f>+成测数据!DS62</f>
        <v>0</v>
      </c>
      <c r="BP89" s="127">
        <f>+成测数据!DT62</f>
        <v>0</v>
      </c>
      <c r="BQ89" s="127">
        <f>+成测数据!DU62</f>
        <v>0</v>
      </c>
      <c r="BR89" s="127">
        <f>+成测数据!DV62</f>
        <v>0</v>
      </c>
      <c r="BS89" s="127">
        <f>+成测数据!DW62</f>
        <v>0</v>
      </c>
      <c r="BT89" s="127">
        <f>+成测数据!DX62</f>
        <v>0</v>
      </c>
      <c r="BU89" s="127">
        <f>+成测数据!DY62</f>
        <v>0</v>
      </c>
      <c r="BV89" s="127">
        <f>+成测数据!DZ62</f>
        <v>0</v>
      </c>
      <c r="BW89" s="127">
        <f>+成测数据!EA62</f>
        <v>0</v>
      </c>
      <c r="BX89" s="127">
        <f>+成测数据!EB62</f>
        <v>0</v>
      </c>
      <c r="BY89" s="127">
        <f>+成测数据!EC62</f>
        <v>0</v>
      </c>
      <c r="BZ89" s="127">
        <f>+成测数据!ED62</f>
        <v>0</v>
      </c>
      <c r="CA89" s="127">
        <f>+成测数据!EE62</f>
        <v>0</v>
      </c>
      <c r="CB89" s="127">
        <f>+成测数据!EF62</f>
        <v>0</v>
      </c>
      <c r="CC89" s="131">
        <f>+成测数据!AX62</f>
        <v>0</v>
      </c>
      <c r="CD89" s="131">
        <f>+成测数据!AY62</f>
        <v>0</v>
      </c>
      <c r="CE89" s="131">
        <f>+成测数据!AZ62</f>
        <v>0</v>
      </c>
      <c r="CF89" s="131">
        <f>+成测数据!BA62</f>
        <v>0</v>
      </c>
      <c r="CG89" s="131">
        <f>+成测数据!BB62</f>
        <v>0</v>
      </c>
      <c r="CH89" s="131">
        <f>+成测数据!BC62</f>
        <v>0</v>
      </c>
      <c r="CI89" s="131">
        <f>+成测数据!BD62</f>
        <v>0</v>
      </c>
      <c r="CJ89" s="131">
        <f>+成测数据!BE62</f>
        <v>0</v>
      </c>
      <c r="CK89" s="131">
        <f>+成测数据!BF62</f>
        <v>0</v>
      </c>
      <c r="CL89" s="131">
        <f>+成测数据!BG62</f>
        <v>0</v>
      </c>
      <c r="CM89" s="131">
        <f>+工序盘点数据!BH62</f>
        <v>0</v>
      </c>
      <c r="CN89" s="137">
        <f t="shared" si="97"/>
        <v>0</v>
      </c>
      <c r="CO89" s="139"/>
    </row>
    <row r="90" spans="1:93" customFormat="1" ht="18.45">
      <c r="A90" s="116" t="s">
        <v>293</v>
      </c>
      <c r="B90" s="117">
        <f>+B91+B92</f>
        <v>0</v>
      </c>
      <c r="C90" s="117">
        <f>+C91+C92</f>
        <v>0</v>
      </c>
      <c r="D90" s="117">
        <f>+D91+D92</f>
        <v>0</v>
      </c>
      <c r="E90" s="117">
        <f>+E91+E92</f>
        <v>0</v>
      </c>
      <c r="F90" s="117">
        <f>+F91+F92</f>
        <v>0</v>
      </c>
      <c r="G90" s="117">
        <f t="shared" ref="G90:AC90" si="118">+G91+G92</f>
        <v>0</v>
      </c>
      <c r="H90" s="117">
        <f t="shared" si="118"/>
        <v>0</v>
      </c>
      <c r="I90" s="117">
        <f t="shared" si="118"/>
        <v>0</v>
      </c>
      <c r="J90" s="117">
        <f t="shared" si="118"/>
        <v>0</v>
      </c>
      <c r="K90" s="117">
        <f t="shared" si="118"/>
        <v>0</v>
      </c>
      <c r="L90" s="117">
        <f t="shared" si="118"/>
        <v>0</v>
      </c>
      <c r="M90" s="117">
        <f t="shared" si="118"/>
        <v>0</v>
      </c>
      <c r="N90" s="117">
        <f t="shared" si="118"/>
        <v>0</v>
      </c>
      <c r="O90" s="117">
        <f t="shared" si="118"/>
        <v>0</v>
      </c>
      <c r="P90" s="117">
        <f t="shared" si="118"/>
        <v>0</v>
      </c>
      <c r="Q90" s="117">
        <f t="shared" si="118"/>
        <v>0</v>
      </c>
      <c r="R90" s="117">
        <f t="shared" si="118"/>
        <v>0</v>
      </c>
      <c r="S90" s="117">
        <f t="shared" si="118"/>
        <v>0</v>
      </c>
      <c r="T90" s="117">
        <f t="shared" si="118"/>
        <v>0</v>
      </c>
      <c r="U90" s="117">
        <f t="shared" si="118"/>
        <v>0</v>
      </c>
      <c r="V90" s="117">
        <f t="shared" si="118"/>
        <v>0</v>
      </c>
      <c r="W90" s="117">
        <f t="shared" si="118"/>
        <v>0</v>
      </c>
      <c r="X90" s="117">
        <f t="shared" si="118"/>
        <v>0</v>
      </c>
      <c r="Y90" s="117">
        <f t="shared" si="118"/>
        <v>0</v>
      </c>
      <c r="Z90" s="117">
        <f t="shared" si="118"/>
        <v>0</v>
      </c>
      <c r="AA90" s="117">
        <f t="shared" si="118"/>
        <v>0</v>
      </c>
      <c r="AB90" s="117">
        <f t="shared" si="118"/>
        <v>0</v>
      </c>
      <c r="AC90" s="117">
        <f t="shared" si="118"/>
        <v>0</v>
      </c>
      <c r="AD90" s="118">
        <f t="shared" si="96"/>
        <v>0</v>
      </c>
      <c r="AE90" s="119">
        <f>+AE91+AE92</f>
        <v>0</v>
      </c>
      <c r="AF90" s="119">
        <f t="shared" ref="AF90:BB90" si="119">+AF91+AF92</f>
        <v>0</v>
      </c>
      <c r="AG90" s="119">
        <f t="shared" si="119"/>
        <v>0</v>
      </c>
      <c r="AH90" s="119">
        <f t="shared" si="119"/>
        <v>0</v>
      </c>
      <c r="AI90" s="119">
        <f t="shared" si="119"/>
        <v>0</v>
      </c>
      <c r="AJ90" s="119">
        <f t="shared" si="119"/>
        <v>0</v>
      </c>
      <c r="AK90" s="119">
        <f t="shared" si="119"/>
        <v>0</v>
      </c>
      <c r="AL90" s="119">
        <f t="shared" si="119"/>
        <v>0</v>
      </c>
      <c r="AM90" s="119">
        <f t="shared" si="119"/>
        <v>0</v>
      </c>
      <c r="AN90" s="119">
        <f t="shared" si="119"/>
        <v>0</v>
      </c>
      <c r="AO90" s="119">
        <f t="shared" si="119"/>
        <v>0</v>
      </c>
      <c r="AP90" s="119">
        <f t="shared" si="119"/>
        <v>0</v>
      </c>
      <c r="AQ90" s="119">
        <f t="shared" si="119"/>
        <v>0</v>
      </c>
      <c r="AR90" s="119">
        <f t="shared" si="119"/>
        <v>0</v>
      </c>
      <c r="AS90" s="119">
        <f t="shared" si="119"/>
        <v>0</v>
      </c>
      <c r="AT90" s="119">
        <f t="shared" si="119"/>
        <v>0</v>
      </c>
      <c r="AU90" s="119">
        <f t="shared" si="119"/>
        <v>0</v>
      </c>
      <c r="AV90" s="119">
        <f t="shared" si="119"/>
        <v>0</v>
      </c>
      <c r="AW90" s="119">
        <f t="shared" si="119"/>
        <v>0</v>
      </c>
      <c r="AX90" s="119">
        <f t="shared" si="119"/>
        <v>0</v>
      </c>
      <c r="AY90" s="119">
        <f t="shared" si="119"/>
        <v>0</v>
      </c>
      <c r="AZ90" s="119">
        <f t="shared" si="119"/>
        <v>0</v>
      </c>
      <c r="BA90" s="119">
        <f t="shared" si="119"/>
        <v>0</v>
      </c>
      <c r="BB90" s="119">
        <f t="shared" si="119"/>
        <v>0</v>
      </c>
      <c r="BC90" s="117">
        <f>IFERROR(LOOKUP(1,0/BC91:BC92,BC91:BC92),0)</f>
        <v>0</v>
      </c>
      <c r="BD90" s="126">
        <f>+IF(AD90=0,0,(BD91*AD91+BD92*AD92)/AD90)</f>
        <v>0</v>
      </c>
      <c r="BE90" s="126">
        <f>+IF(AE90=0,0,(BE91*AE91+BE92*AE92)/AE90)</f>
        <v>0</v>
      </c>
      <c r="BF90" s="126">
        <f t="shared" ref="BF90:CB90" si="120">+IF(AF90=0,0,(BF91*AF91+BF92*AF92)/AF90)</f>
        <v>0</v>
      </c>
      <c r="BG90" s="126">
        <f t="shared" si="120"/>
        <v>0</v>
      </c>
      <c r="BH90" s="126">
        <f t="shared" si="120"/>
        <v>0</v>
      </c>
      <c r="BI90" s="126">
        <f t="shared" si="120"/>
        <v>0</v>
      </c>
      <c r="BJ90" s="126">
        <f t="shared" si="120"/>
        <v>0</v>
      </c>
      <c r="BK90" s="126">
        <f t="shared" si="120"/>
        <v>0</v>
      </c>
      <c r="BL90" s="126">
        <f t="shared" si="120"/>
        <v>0</v>
      </c>
      <c r="BM90" s="126">
        <f t="shared" si="120"/>
        <v>0</v>
      </c>
      <c r="BN90" s="126">
        <f t="shared" si="120"/>
        <v>0</v>
      </c>
      <c r="BO90" s="126">
        <f t="shared" si="120"/>
        <v>0</v>
      </c>
      <c r="BP90" s="126">
        <f t="shared" si="120"/>
        <v>0</v>
      </c>
      <c r="BQ90" s="126">
        <f t="shared" si="120"/>
        <v>0</v>
      </c>
      <c r="BR90" s="126">
        <f t="shared" si="120"/>
        <v>0</v>
      </c>
      <c r="BS90" s="126">
        <f t="shared" si="120"/>
        <v>0</v>
      </c>
      <c r="BT90" s="126">
        <f t="shared" si="120"/>
        <v>0</v>
      </c>
      <c r="BU90" s="126">
        <f t="shared" si="120"/>
        <v>0</v>
      </c>
      <c r="BV90" s="126">
        <f t="shared" si="120"/>
        <v>0</v>
      </c>
      <c r="BW90" s="126">
        <f t="shared" si="120"/>
        <v>0</v>
      </c>
      <c r="BX90" s="126">
        <f t="shared" si="120"/>
        <v>0</v>
      </c>
      <c r="BY90" s="126">
        <f t="shared" si="120"/>
        <v>0</v>
      </c>
      <c r="BZ90" s="126">
        <f t="shared" si="120"/>
        <v>0</v>
      </c>
      <c r="CA90" s="126">
        <f t="shared" si="120"/>
        <v>0</v>
      </c>
      <c r="CB90" s="126">
        <f t="shared" si="120"/>
        <v>0</v>
      </c>
      <c r="CC90" s="117">
        <f>+CC91+CC92</f>
        <v>0</v>
      </c>
      <c r="CD90" s="117">
        <f t="shared" ref="CD90:CK90" si="121">+CD91+CD92</f>
        <v>0</v>
      </c>
      <c r="CE90" s="117">
        <f t="shared" si="121"/>
        <v>0</v>
      </c>
      <c r="CF90" s="117">
        <f t="shared" si="121"/>
        <v>0</v>
      </c>
      <c r="CG90" s="117">
        <f t="shared" si="121"/>
        <v>0</v>
      </c>
      <c r="CH90" s="117">
        <f t="shared" si="121"/>
        <v>0</v>
      </c>
      <c r="CI90" s="117">
        <f t="shared" si="121"/>
        <v>0</v>
      </c>
      <c r="CJ90" s="117">
        <f t="shared" si="121"/>
        <v>0</v>
      </c>
      <c r="CK90" s="117">
        <f t="shared" si="121"/>
        <v>0</v>
      </c>
      <c r="CL90" s="117">
        <f>+IF(CC90=0,0,(CL91*CC91+CL92*CC92)/CC90)</f>
        <v>0</v>
      </c>
      <c r="CM90" s="117">
        <f>SUM(CM91:CM92)</f>
        <v>0</v>
      </c>
      <c r="CN90" s="137">
        <f t="shared" si="97"/>
        <v>0</v>
      </c>
      <c r="CO90" s="139"/>
    </row>
    <row r="91" spans="1:93" customFormat="1" ht="18">
      <c r="A91" s="116" t="s">
        <v>265</v>
      </c>
      <c r="B91" s="116">
        <f>+工序盘点数据!C63</f>
        <v>0</v>
      </c>
      <c r="C91" s="116">
        <f>+工序盘点数据!E63</f>
        <v>0</v>
      </c>
      <c r="D91" s="116">
        <f>SUM(E91:AB91)</f>
        <v>0</v>
      </c>
      <c r="E91" s="116">
        <f>+成测数据!BK63</f>
        <v>0</v>
      </c>
      <c r="F91" s="116">
        <f>+成测数据!BL63</f>
        <v>0</v>
      </c>
      <c r="G91" s="116">
        <f>+成测数据!BM63</f>
        <v>0</v>
      </c>
      <c r="H91" s="116">
        <f>+成测数据!BN63</f>
        <v>0</v>
      </c>
      <c r="I91" s="116">
        <f>+成测数据!BO63</f>
        <v>0</v>
      </c>
      <c r="J91" s="116">
        <f>+成测数据!BP63</f>
        <v>0</v>
      </c>
      <c r="K91" s="116">
        <f>+成测数据!BQ63</f>
        <v>0</v>
      </c>
      <c r="L91" s="116">
        <f>+成测数据!BR63</f>
        <v>0</v>
      </c>
      <c r="M91" s="116">
        <f>+成测数据!BS63</f>
        <v>0</v>
      </c>
      <c r="N91" s="116">
        <f>+成测数据!BT63</f>
        <v>0</v>
      </c>
      <c r="O91" s="116">
        <f>+成测数据!BU63</f>
        <v>0</v>
      </c>
      <c r="P91" s="116">
        <f>+成测数据!BV63</f>
        <v>0</v>
      </c>
      <c r="Q91" s="116">
        <f>+成测数据!BW63</f>
        <v>0</v>
      </c>
      <c r="R91" s="116">
        <f>+成测数据!BX63</f>
        <v>0</v>
      </c>
      <c r="S91" s="116">
        <f>+成测数据!BY63</f>
        <v>0</v>
      </c>
      <c r="T91" s="116">
        <f>+成测数据!BZ63</f>
        <v>0</v>
      </c>
      <c r="U91" s="116">
        <f>+成测数据!CA63</f>
        <v>0</v>
      </c>
      <c r="V91" s="116">
        <f>+成测数据!CB63</f>
        <v>0</v>
      </c>
      <c r="W91" s="116">
        <f>+成测数据!CC63</f>
        <v>0</v>
      </c>
      <c r="X91" s="116">
        <f>+成测数据!CD63</f>
        <v>0</v>
      </c>
      <c r="Y91" s="116">
        <f>+成测数据!CE63</f>
        <v>0</v>
      </c>
      <c r="Z91" s="116">
        <f>+成测数据!CF63</f>
        <v>0</v>
      </c>
      <c r="AA91" s="116">
        <f>+成测数据!CG63</f>
        <v>0</v>
      </c>
      <c r="AB91" s="116">
        <f>+成测数据!CH63</f>
        <v>0</v>
      </c>
      <c r="AC91" s="116">
        <f>+成测数据!EH63</f>
        <v>0</v>
      </c>
      <c r="AD91" s="118">
        <f t="shared" si="96"/>
        <v>0</v>
      </c>
      <c r="AE91" s="120">
        <f>+成测数据!CJ63</f>
        <v>0</v>
      </c>
      <c r="AF91" s="120">
        <f>+成测数据!CK63</f>
        <v>0</v>
      </c>
      <c r="AG91" s="120">
        <f>+成测数据!CL63</f>
        <v>0</v>
      </c>
      <c r="AH91" s="120">
        <f>+成测数据!CM63</f>
        <v>0</v>
      </c>
      <c r="AI91" s="120">
        <f>+成测数据!CN63</f>
        <v>0</v>
      </c>
      <c r="AJ91" s="120">
        <f>+成测数据!CO63</f>
        <v>0</v>
      </c>
      <c r="AK91" s="120">
        <f>+成测数据!CP63</f>
        <v>0</v>
      </c>
      <c r="AL91" s="120">
        <f>+成测数据!CQ63</f>
        <v>0</v>
      </c>
      <c r="AM91" s="120">
        <f>+成测数据!CR63</f>
        <v>0</v>
      </c>
      <c r="AN91" s="120">
        <f>+成测数据!CS63</f>
        <v>0</v>
      </c>
      <c r="AO91" s="120">
        <f>+成测数据!CT63</f>
        <v>0</v>
      </c>
      <c r="AP91" s="120">
        <f>+成测数据!CU63</f>
        <v>0</v>
      </c>
      <c r="AQ91" s="120">
        <f>+成测数据!CV63</f>
        <v>0</v>
      </c>
      <c r="AR91" s="120">
        <f>+成测数据!CW63</f>
        <v>0</v>
      </c>
      <c r="AS91" s="120">
        <f>+成测数据!CX63</f>
        <v>0</v>
      </c>
      <c r="AT91" s="120">
        <f>+成测数据!CY63</f>
        <v>0</v>
      </c>
      <c r="AU91" s="120">
        <f>+成测数据!CZ63</f>
        <v>0</v>
      </c>
      <c r="AV91" s="120">
        <f>+成测数据!DA63</f>
        <v>0</v>
      </c>
      <c r="AW91" s="120">
        <f>+成测数据!DB63</f>
        <v>0</v>
      </c>
      <c r="AX91" s="120">
        <f>+成测数据!DC63</f>
        <v>0</v>
      </c>
      <c r="AY91" s="120">
        <f>+成测数据!DD63</f>
        <v>0</v>
      </c>
      <c r="AZ91" s="120">
        <f>+成测数据!DE63</f>
        <v>0</v>
      </c>
      <c r="BA91" s="120">
        <f>+成测数据!DF63</f>
        <v>0</v>
      </c>
      <c r="BB91" s="120">
        <f>+成测数据!DG63</f>
        <v>0</v>
      </c>
      <c r="BC91" s="116">
        <f>+工序盘点数据!R63</f>
        <v>0</v>
      </c>
      <c r="BD91" s="127" t="str">
        <f>+成测数据!DH63</f>
        <v>0</v>
      </c>
      <c r="BE91" s="127">
        <f>+成测数据!DI63</f>
        <v>0</v>
      </c>
      <c r="BF91" s="127">
        <f>+成测数据!DJ63</f>
        <v>0</v>
      </c>
      <c r="BG91" s="127">
        <f>+成测数据!DK63</f>
        <v>0</v>
      </c>
      <c r="BH91" s="127">
        <f>+成测数据!DL63</f>
        <v>0</v>
      </c>
      <c r="BI91" s="127">
        <f>+成测数据!DM63</f>
        <v>0</v>
      </c>
      <c r="BJ91" s="127">
        <f>+成测数据!DN63</f>
        <v>0</v>
      </c>
      <c r="BK91" s="127">
        <f>+成测数据!DO63</f>
        <v>0</v>
      </c>
      <c r="BL91" s="127">
        <f>+成测数据!DP63</f>
        <v>0</v>
      </c>
      <c r="BM91" s="127">
        <f>+成测数据!DQ63</f>
        <v>0</v>
      </c>
      <c r="BN91" s="127">
        <f>+成测数据!DR63</f>
        <v>0</v>
      </c>
      <c r="BO91" s="127">
        <f>+成测数据!DS63</f>
        <v>0</v>
      </c>
      <c r="BP91" s="127">
        <f>+成测数据!DT63</f>
        <v>0</v>
      </c>
      <c r="BQ91" s="127">
        <f>+成测数据!DU63</f>
        <v>0</v>
      </c>
      <c r="BR91" s="127">
        <f>+成测数据!DV63</f>
        <v>0</v>
      </c>
      <c r="BS91" s="127">
        <f>+成测数据!DW63</f>
        <v>0</v>
      </c>
      <c r="BT91" s="127">
        <f>+成测数据!DX63</f>
        <v>0</v>
      </c>
      <c r="BU91" s="127">
        <f>+成测数据!DY63</f>
        <v>0</v>
      </c>
      <c r="BV91" s="127">
        <f>+成测数据!DZ63</f>
        <v>0</v>
      </c>
      <c r="BW91" s="127">
        <f>+成测数据!EA63</f>
        <v>0</v>
      </c>
      <c r="BX91" s="127">
        <f>+成测数据!EB63</f>
        <v>0</v>
      </c>
      <c r="BY91" s="127">
        <f>+成测数据!EC63</f>
        <v>0</v>
      </c>
      <c r="BZ91" s="127">
        <f>+成测数据!ED63</f>
        <v>0</v>
      </c>
      <c r="CA91" s="127">
        <f>+成测数据!EE63</f>
        <v>0</v>
      </c>
      <c r="CB91" s="127">
        <f>+成测数据!EF63</f>
        <v>0</v>
      </c>
      <c r="CC91" s="131">
        <f>+成测数据!AX63</f>
        <v>0</v>
      </c>
      <c r="CD91" s="131">
        <f>+成测数据!AY63</f>
        <v>0</v>
      </c>
      <c r="CE91" s="131">
        <f>+成测数据!AZ63</f>
        <v>0</v>
      </c>
      <c r="CF91" s="131">
        <f>+成测数据!BA63</f>
        <v>0</v>
      </c>
      <c r="CG91" s="131">
        <f>+成测数据!BB63</f>
        <v>0</v>
      </c>
      <c r="CH91" s="131">
        <f>+成测数据!BC63</f>
        <v>0</v>
      </c>
      <c r="CI91" s="131">
        <f>+成测数据!BD63</f>
        <v>0</v>
      </c>
      <c r="CJ91" s="131">
        <f>+成测数据!BE63</f>
        <v>0</v>
      </c>
      <c r="CK91" s="131">
        <f>+成测数据!BF63</f>
        <v>0</v>
      </c>
      <c r="CL91" s="131">
        <f>+成测数据!BG63</f>
        <v>0</v>
      </c>
      <c r="CM91" s="131">
        <f>+工序盘点数据!BH63</f>
        <v>0</v>
      </c>
      <c r="CN91" s="137">
        <f t="shared" si="97"/>
        <v>0</v>
      </c>
      <c r="CO91" s="139"/>
    </row>
    <row r="92" spans="1:93" customFormat="1" ht="18">
      <c r="A92" s="116" t="s">
        <v>266</v>
      </c>
      <c r="B92" s="116">
        <f>+工序盘点数据!C64</f>
        <v>0</v>
      </c>
      <c r="C92" s="116">
        <f>+工序盘点数据!E64</f>
        <v>0</v>
      </c>
      <c r="D92" s="116">
        <f>SUM(E92:AB92)</f>
        <v>0</v>
      </c>
      <c r="E92" s="116">
        <f>+成测数据!BK64</f>
        <v>0</v>
      </c>
      <c r="F92" s="116">
        <f>+成测数据!BL64</f>
        <v>0</v>
      </c>
      <c r="G92" s="116">
        <f>+成测数据!BM64</f>
        <v>0</v>
      </c>
      <c r="H92" s="116">
        <f>+成测数据!BN64</f>
        <v>0</v>
      </c>
      <c r="I92" s="116">
        <f>+成测数据!BO64</f>
        <v>0</v>
      </c>
      <c r="J92" s="116">
        <f>+成测数据!BP64</f>
        <v>0</v>
      </c>
      <c r="K92" s="116">
        <f>+成测数据!BQ64</f>
        <v>0</v>
      </c>
      <c r="L92" s="116">
        <f>+成测数据!BR64</f>
        <v>0</v>
      </c>
      <c r="M92" s="116">
        <f>+成测数据!BS64</f>
        <v>0</v>
      </c>
      <c r="N92" s="116">
        <f>+成测数据!BT64</f>
        <v>0</v>
      </c>
      <c r="O92" s="116">
        <f>+成测数据!BU64</f>
        <v>0</v>
      </c>
      <c r="P92" s="116">
        <f>+成测数据!BV64</f>
        <v>0</v>
      </c>
      <c r="Q92" s="116">
        <f>+成测数据!BW64</f>
        <v>0</v>
      </c>
      <c r="R92" s="116">
        <f>+成测数据!BX64</f>
        <v>0</v>
      </c>
      <c r="S92" s="116">
        <f>+成测数据!BY64</f>
        <v>0</v>
      </c>
      <c r="T92" s="116">
        <f>+成测数据!BZ64</f>
        <v>0</v>
      </c>
      <c r="U92" s="116">
        <f>+成测数据!CA64</f>
        <v>0</v>
      </c>
      <c r="V92" s="116">
        <f>+成测数据!CB64</f>
        <v>0</v>
      </c>
      <c r="W92" s="116">
        <f>+成测数据!CC64</f>
        <v>0</v>
      </c>
      <c r="X92" s="116">
        <f>+成测数据!CD64</f>
        <v>0</v>
      </c>
      <c r="Y92" s="116">
        <f>+成测数据!CE64</f>
        <v>0</v>
      </c>
      <c r="Z92" s="116">
        <f>+成测数据!CF64</f>
        <v>0</v>
      </c>
      <c r="AA92" s="116">
        <f>+成测数据!CG64</f>
        <v>0</v>
      </c>
      <c r="AB92" s="116">
        <f>+成测数据!CH64</f>
        <v>0</v>
      </c>
      <c r="AC92" s="116">
        <f>+成测数据!EH64</f>
        <v>0</v>
      </c>
      <c r="AD92" s="118">
        <f t="shared" si="96"/>
        <v>0</v>
      </c>
      <c r="AE92" s="120">
        <f>+成测数据!CJ64</f>
        <v>0</v>
      </c>
      <c r="AF92" s="120">
        <f>+成测数据!CK64</f>
        <v>0</v>
      </c>
      <c r="AG92" s="120">
        <f>+成测数据!CL64</f>
        <v>0</v>
      </c>
      <c r="AH92" s="120">
        <f>+成测数据!CM64</f>
        <v>0</v>
      </c>
      <c r="AI92" s="120">
        <f>+成测数据!CN64</f>
        <v>0</v>
      </c>
      <c r="AJ92" s="120">
        <f>+成测数据!CO64</f>
        <v>0</v>
      </c>
      <c r="AK92" s="120">
        <f>+成测数据!CP64</f>
        <v>0</v>
      </c>
      <c r="AL92" s="120">
        <f>+成测数据!CQ64</f>
        <v>0</v>
      </c>
      <c r="AM92" s="120">
        <f>+成测数据!CR64</f>
        <v>0</v>
      </c>
      <c r="AN92" s="120">
        <f>+成测数据!CS64</f>
        <v>0</v>
      </c>
      <c r="AO92" s="120">
        <f>+成测数据!CT64</f>
        <v>0</v>
      </c>
      <c r="AP92" s="120">
        <f>+成测数据!CU64</f>
        <v>0</v>
      </c>
      <c r="AQ92" s="120">
        <f>+成测数据!CV64</f>
        <v>0</v>
      </c>
      <c r="AR92" s="120">
        <f>+成测数据!CW64</f>
        <v>0</v>
      </c>
      <c r="AS92" s="120">
        <f>+成测数据!CX64</f>
        <v>0</v>
      </c>
      <c r="AT92" s="120">
        <f>+成测数据!CY64</f>
        <v>0</v>
      </c>
      <c r="AU92" s="120">
        <f>+成测数据!CZ64</f>
        <v>0</v>
      </c>
      <c r="AV92" s="120">
        <f>+成测数据!DA64</f>
        <v>0</v>
      </c>
      <c r="AW92" s="120">
        <f>+成测数据!DB64</f>
        <v>0</v>
      </c>
      <c r="AX92" s="120">
        <f>+成测数据!DC64</f>
        <v>0</v>
      </c>
      <c r="AY92" s="120">
        <f>+成测数据!DD64</f>
        <v>0</v>
      </c>
      <c r="AZ92" s="120">
        <f>+成测数据!DE64</f>
        <v>0</v>
      </c>
      <c r="BA92" s="120">
        <f>+成测数据!DF64</f>
        <v>0</v>
      </c>
      <c r="BB92" s="120">
        <f>+成测数据!DG64</f>
        <v>0</v>
      </c>
      <c r="BC92" s="116">
        <f>+工序盘点数据!R64</f>
        <v>0</v>
      </c>
      <c r="BD92" s="127" t="str">
        <f>+成测数据!DH64</f>
        <v>0</v>
      </c>
      <c r="BE92" s="127">
        <f>+成测数据!DI64</f>
        <v>0</v>
      </c>
      <c r="BF92" s="127">
        <f>+成测数据!DJ64</f>
        <v>0</v>
      </c>
      <c r="BG92" s="127">
        <f>+成测数据!DK64</f>
        <v>0</v>
      </c>
      <c r="BH92" s="127">
        <f>+成测数据!DL64</f>
        <v>0</v>
      </c>
      <c r="BI92" s="127">
        <f>+成测数据!DM64</f>
        <v>0</v>
      </c>
      <c r="BJ92" s="127">
        <f>+成测数据!DN64</f>
        <v>0</v>
      </c>
      <c r="BK92" s="127">
        <f>+成测数据!DO64</f>
        <v>0</v>
      </c>
      <c r="BL92" s="127">
        <f>+成测数据!DP64</f>
        <v>0</v>
      </c>
      <c r="BM92" s="127">
        <f>+成测数据!DQ64</f>
        <v>0</v>
      </c>
      <c r="BN92" s="127">
        <f>+成测数据!DR64</f>
        <v>0</v>
      </c>
      <c r="BO92" s="127">
        <f>+成测数据!DS64</f>
        <v>0</v>
      </c>
      <c r="BP92" s="127">
        <f>+成测数据!DT64</f>
        <v>0</v>
      </c>
      <c r="BQ92" s="127">
        <f>+成测数据!DU64</f>
        <v>0</v>
      </c>
      <c r="BR92" s="127">
        <f>+成测数据!DV64</f>
        <v>0</v>
      </c>
      <c r="BS92" s="127">
        <f>+成测数据!DW64</f>
        <v>0</v>
      </c>
      <c r="BT92" s="127">
        <f>+成测数据!DX64</f>
        <v>0</v>
      </c>
      <c r="BU92" s="127">
        <f>+成测数据!DY64</f>
        <v>0</v>
      </c>
      <c r="BV92" s="127">
        <f>+成测数据!DZ64</f>
        <v>0</v>
      </c>
      <c r="BW92" s="127">
        <f>+成测数据!EA64</f>
        <v>0</v>
      </c>
      <c r="BX92" s="127">
        <f>+成测数据!EB64</f>
        <v>0</v>
      </c>
      <c r="BY92" s="127">
        <f>+成测数据!EC64</f>
        <v>0</v>
      </c>
      <c r="BZ92" s="127">
        <f>+成测数据!ED64</f>
        <v>0</v>
      </c>
      <c r="CA92" s="127">
        <f>+成测数据!EE64</f>
        <v>0</v>
      </c>
      <c r="CB92" s="127">
        <f>+成测数据!EF64</f>
        <v>0</v>
      </c>
      <c r="CC92" s="131">
        <f>+成测数据!AX64</f>
        <v>0</v>
      </c>
      <c r="CD92" s="131">
        <f>+成测数据!AY64</f>
        <v>0</v>
      </c>
      <c r="CE92" s="131">
        <f>+成测数据!AZ64</f>
        <v>0</v>
      </c>
      <c r="CF92" s="131">
        <f>+成测数据!BA64</f>
        <v>0</v>
      </c>
      <c r="CG92" s="131">
        <f>+成测数据!BB64</f>
        <v>0</v>
      </c>
      <c r="CH92" s="131">
        <f>+成测数据!BC64</f>
        <v>0</v>
      </c>
      <c r="CI92" s="131">
        <f>+成测数据!BD64</f>
        <v>0</v>
      </c>
      <c r="CJ92" s="131">
        <f>+成测数据!BE64</f>
        <v>0</v>
      </c>
      <c r="CK92" s="131">
        <f>+成测数据!BF64</f>
        <v>0</v>
      </c>
      <c r="CL92" s="131">
        <f>+成测数据!BG64</f>
        <v>0</v>
      </c>
      <c r="CM92" s="131">
        <f>+工序盘点数据!BH64</f>
        <v>0</v>
      </c>
      <c r="CN92" s="137">
        <f t="shared" si="97"/>
        <v>0</v>
      </c>
      <c r="CO92" s="139"/>
    </row>
    <row r="93" spans="1:93" customFormat="1" ht="18.45">
      <c r="A93" s="116" t="s">
        <v>294</v>
      </c>
      <c r="B93" s="117">
        <f>+B94+B95</f>
        <v>0</v>
      </c>
      <c r="C93" s="117">
        <f>+C94+C95</f>
        <v>0</v>
      </c>
      <c r="D93" s="117">
        <f>+D94+D95</f>
        <v>0</v>
      </c>
      <c r="E93" s="117">
        <f>+E94+E95</f>
        <v>0</v>
      </c>
      <c r="F93" s="117">
        <f>+F94+F95</f>
        <v>0</v>
      </c>
      <c r="G93" s="117">
        <f t="shared" ref="G93:AC93" si="122">+G94+G95</f>
        <v>0</v>
      </c>
      <c r="H93" s="117">
        <f t="shared" si="122"/>
        <v>0</v>
      </c>
      <c r="I93" s="117">
        <f t="shared" si="122"/>
        <v>0</v>
      </c>
      <c r="J93" s="117">
        <f t="shared" si="122"/>
        <v>0</v>
      </c>
      <c r="K93" s="117">
        <f t="shared" si="122"/>
        <v>0</v>
      </c>
      <c r="L93" s="117">
        <f t="shared" si="122"/>
        <v>0</v>
      </c>
      <c r="M93" s="117">
        <f t="shared" si="122"/>
        <v>0</v>
      </c>
      <c r="N93" s="117">
        <f t="shared" si="122"/>
        <v>0</v>
      </c>
      <c r="O93" s="117">
        <f t="shared" si="122"/>
        <v>0</v>
      </c>
      <c r="P93" s="117">
        <f t="shared" si="122"/>
        <v>0</v>
      </c>
      <c r="Q93" s="117">
        <f t="shared" si="122"/>
        <v>0</v>
      </c>
      <c r="R93" s="117">
        <f t="shared" si="122"/>
        <v>0</v>
      </c>
      <c r="S93" s="117">
        <f t="shared" si="122"/>
        <v>0</v>
      </c>
      <c r="T93" s="117">
        <f t="shared" si="122"/>
        <v>0</v>
      </c>
      <c r="U93" s="117">
        <f t="shared" si="122"/>
        <v>0</v>
      </c>
      <c r="V93" s="117">
        <f t="shared" si="122"/>
        <v>0</v>
      </c>
      <c r="W93" s="117">
        <f t="shared" si="122"/>
        <v>0</v>
      </c>
      <c r="X93" s="117">
        <f t="shared" si="122"/>
        <v>0</v>
      </c>
      <c r="Y93" s="117">
        <f t="shared" si="122"/>
        <v>0</v>
      </c>
      <c r="Z93" s="117">
        <f t="shared" si="122"/>
        <v>0</v>
      </c>
      <c r="AA93" s="117">
        <f t="shared" si="122"/>
        <v>0</v>
      </c>
      <c r="AB93" s="117">
        <f t="shared" si="122"/>
        <v>0</v>
      </c>
      <c r="AC93" s="117">
        <f t="shared" si="122"/>
        <v>0</v>
      </c>
      <c r="AD93" s="118">
        <f t="shared" si="96"/>
        <v>0</v>
      </c>
      <c r="AE93" s="119">
        <f>+AE94+AE95</f>
        <v>0</v>
      </c>
      <c r="AF93" s="119">
        <f t="shared" ref="AF93:BB93" si="123">+AF94+AF95</f>
        <v>0</v>
      </c>
      <c r="AG93" s="119">
        <f t="shared" si="123"/>
        <v>0</v>
      </c>
      <c r="AH93" s="119">
        <f t="shared" si="123"/>
        <v>0</v>
      </c>
      <c r="AI93" s="119">
        <f t="shared" si="123"/>
        <v>0</v>
      </c>
      <c r="AJ93" s="119">
        <f t="shared" si="123"/>
        <v>0</v>
      </c>
      <c r="AK93" s="119">
        <f t="shared" si="123"/>
        <v>0</v>
      </c>
      <c r="AL93" s="119">
        <f t="shared" si="123"/>
        <v>0</v>
      </c>
      <c r="AM93" s="119">
        <f t="shared" si="123"/>
        <v>0</v>
      </c>
      <c r="AN93" s="119">
        <f t="shared" si="123"/>
        <v>0</v>
      </c>
      <c r="AO93" s="119">
        <f t="shared" si="123"/>
        <v>0</v>
      </c>
      <c r="AP93" s="119">
        <f t="shared" si="123"/>
        <v>0</v>
      </c>
      <c r="AQ93" s="119">
        <f t="shared" si="123"/>
        <v>0</v>
      </c>
      <c r="AR93" s="119">
        <f t="shared" si="123"/>
        <v>0</v>
      </c>
      <c r="AS93" s="119">
        <f t="shared" si="123"/>
        <v>0</v>
      </c>
      <c r="AT93" s="119">
        <f t="shared" si="123"/>
        <v>0</v>
      </c>
      <c r="AU93" s="119">
        <f t="shared" si="123"/>
        <v>0</v>
      </c>
      <c r="AV93" s="119">
        <f t="shared" si="123"/>
        <v>0</v>
      </c>
      <c r="AW93" s="119">
        <f t="shared" si="123"/>
        <v>0</v>
      </c>
      <c r="AX93" s="119">
        <f t="shared" si="123"/>
        <v>0</v>
      </c>
      <c r="AY93" s="119">
        <f t="shared" si="123"/>
        <v>0</v>
      </c>
      <c r="AZ93" s="119">
        <f t="shared" si="123"/>
        <v>0</v>
      </c>
      <c r="BA93" s="119">
        <f t="shared" si="123"/>
        <v>0</v>
      </c>
      <c r="BB93" s="119">
        <f t="shared" si="123"/>
        <v>0</v>
      </c>
      <c r="BC93" s="117">
        <f>IFERROR(LOOKUP(1,0/BC94:BC95,BC94:BC95),0)</f>
        <v>0</v>
      </c>
      <c r="BD93" s="126">
        <f>+IF(AD93=0,0,(BD94*AD94+BD95*AD95)/AD93)</f>
        <v>0</v>
      </c>
      <c r="BE93" s="126">
        <f>+IF(AE93=0,0,(BE94*AE94+BE95*AE95)/AE93)</f>
        <v>0</v>
      </c>
      <c r="BF93" s="126">
        <f t="shared" ref="BF93:CB93" si="124">+IF(AF93=0,0,(BF94*AF94+BF95*AF95)/AF93)</f>
        <v>0</v>
      </c>
      <c r="BG93" s="126">
        <f t="shared" si="124"/>
        <v>0</v>
      </c>
      <c r="BH93" s="126">
        <f t="shared" si="124"/>
        <v>0</v>
      </c>
      <c r="BI93" s="126">
        <f t="shared" si="124"/>
        <v>0</v>
      </c>
      <c r="BJ93" s="126">
        <f t="shared" si="124"/>
        <v>0</v>
      </c>
      <c r="BK93" s="126">
        <f t="shared" si="124"/>
        <v>0</v>
      </c>
      <c r="BL93" s="126">
        <f t="shared" si="124"/>
        <v>0</v>
      </c>
      <c r="BM93" s="126">
        <f t="shared" si="124"/>
        <v>0</v>
      </c>
      <c r="BN93" s="126">
        <f t="shared" si="124"/>
        <v>0</v>
      </c>
      <c r="BO93" s="126">
        <f t="shared" si="124"/>
        <v>0</v>
      </c>
      <c r="BP93" s="126">
        <f t="shared" si="124"/>
        <v>0</v>
      </c>
      <c r="BQ93" s="126">
        <f t="shared" si="124"/>
        <v>0</v>
      </c>
      <c r="BR93" s="126">
        <f t="shared" si="124"/>
        <v>0</v>
      </c>
      <c r="BS93" s="126">
        <f t="shared" si="124"/>
        <v>0</v>
      </c>
      <c r="BT93" s="126">
        <f t="shared" si="124"/>
        <v>0</v>
      </c>
      <c r="BU93" s="126">
        <f t="shared" si="124"/>
        <v>0</v>
      </c>
      <c r="BV93" s="126">
        <f t="shared" si="124"/>
        <v>0</v>
      </c>
      <c r="BW93" s="126">
        <f t="shared" si="124"/>
        <v>0</v>
      </c>
      <c r="BX93" s="126">
        <f t="shared" si="124"/>
        <v>0</v>
      </c>
      <c r="BY93" s="126">
        <f t="shared" si="124"/>
        <v>0</v>
      </c>
      <c r="BZ93" s="126">
        <f t="shared" si="124"/>
        <v>0</v>
      </c>
      <c r="CA93" s="126">
        <f t="shared" si="124"/>
        <v>0</v>
      </c>
      <c r="CB93" s="126">
        <f t="shared" si="124"/>
        <v>0</v>
      </c>
      <c r="CC93" s="117">
        <f>+CC94+CC95</f>
        <v>0</v>
      </c>
      <c r="CD93" s="117">
        <f t="shared" ref="CD93:CK93" si="125">+CD94+CD95</f>
        <v>0</v>
      </c>
      <c r="CE93" s="117">
        <f t="shared" si="125"/>
        <v>0</v>
      </c>
      <c r="CF93" s="117">
        <f t="shared" si="125"/>
        <v>0</v>
      </c>
      <c r="CG93" s="117">
        <f t="shared" si="125"/>
        <v>0</v>
      </c>
      <c r="CH93" s="117">
        <f t="shared" si="125"/>
        <v>0</v>
      </c>
      <c r="CI93" s="117">
        <f t="shared" si="125"/>
        <v>0</v>
      </c>
      <c r="CJ93" s="117">
        <f t="shared" si="125"/>
        <v>0</v>
      </c>
      <c r="CK93" s="117">
        <f t="shared" si="125"/>
        <v>0</v>
      </c>
      <c r="CL93" s="117">
        <f>+IF(CC93=0,0,(CL94*CC94+CL95*CC95)/CC93)</f>
        <v>0</v>
      </c>
      <c r="CM93" s="117">
        <f>SUM(CM94:CM95)</f>
        <v>0</v>
      </c>
      <c r="CN93" s="137">
        <f t="shared" si="97"/>
        <v>0</v>
      </c>
      <c r="CO93" s="139"/>
    </row>
    <row r="94" spans="1:93" customFormat="1" ht="18" hidden="1">
      <c r="A94" s="116" t="s">
        <v>265</v>
      </c>
      <c r="B94" s="116">
        <f>+工序盘点数据!C65</f>
        <v>0</v>
      </c>
      <c r="C94" s="116">
        <f>+工序盘点数据!E65</f>
        <v>0</v>
      </c>
      <c r="D94" s="116">
        <f>SUM(E94:AB94)</f>
        <v>0</v>
      </c>
      <c r="E94" s="116">
        <f>+成测数据!BK65</f>
        <v>0</v>
      </c>
      <c r="F94" s="116">
        <f>+成测数据!BL65</f>
        <v>0</v>
      </c>
      <c r="G94" s="116">
        <f>+成测数据!BM65</f>
        <v>0</v>
      </c>
      <c r="H94" s="116">
        <f>+成测数据!BN65</f>
        <v>0</v>
      </c>
      <c r="I94" s="116">
        <f>+成测数据!BO65</f>
        <v>0</v>
      </c>
      <c r="J94" s="116">
        <f>+成测数据!BP65</f>
        <v>0</v>
      </c>
      <c r="K94" s="116">
        <f>+成测数据!BQ65</f>
        <v>0</v>
      </c>
      <c r="L94" s="116">
        <f>+成测数据!BR65</f>
        <v>0</v>
      </c>
      <c r="M94" s="116">
        <f>+成测数据!BS65</f>
        <v>0</v>
      </c>
      <c r="N94" s="116">
        <f>+成测数据!BT65</f>
        <v>0</v>
      </c>
      <c r="O94" s="116">
        <f>+成测数据!BU65</f>
        <v>0</v>
      </c>
      <c r="P94" s="116">
        <f>+成测数据!BV65</f>
        <v>0</v>
      </c>
      <c r="Q94" s="116">
        <f>+成测数据!BW65</f>
        <v>0</v>
      </c>
      <c r="R94" s="116">
        <f>+成测数据!BX65</f>
        <v>0</v>
      </c>
      <c r="S94" s="116">
        <f>+成测数据!BY65</f>
        <v>0</v>
      </c>
      <c r="T94" s="116">
        <f>+成测数据!BZ65</f>
        <v>0</v>
      </c>
      <c r="U94" s="116">
        <f>+成测数据!CA65</f>
        <v>0</v>
      </c>
      <c r="V94" s="116">
        <f>+成测数据!CB65</f>
        <v>0</v>
      </c>
      <c r="W94" s="116">
        <f>+成测数据!CC65</f>
        <v>0</v>
      </c>
      <c r="X94" s="116">
        <f>+成测数据!CD65</f>
        <v>0</v>
      </c>
      <c r="Y94" s="116">
        <f>+成测数据!CE65</f>
        <v>0</v>
      </c>
      <c r="Z94" s="116">
        <f>+成测数据!CF65</f>
        <v>0</v>
      </c>
      <c r="AA94" s="116">
        <f>+成测数据!CG65</f>
        <v>0</v>
      </c>
      <c r="AB94" s="116">
        <f>+成测数据!CH65</f>
        <v>0</v>
      </c>
      <c r="AC94" s="116">
        <f>+成测数据!EH65</f>
        <v>0</v>
      </c>
      <c r="AD94" s="118">
        <f t="shared" si="96"/>
        <v>0</v>
      </c>
      <c r="AE94" s="120">
        <f>+成测数据!CJ65</f>
        <v>0</v>
      </c>
      <c r="AF94" s="120">
        <f>+成测数据!CK65</f>
        <v>0</v>
      </c>
      <c r="AG94" s="120">
        <f>+成测数据!CL65</f>
        <v>0</v>
      </c>
      <c r="AH94" s="120">
        <f>+成测数据!CM65</f>
        <v>0</v>
      </c>
      <c r="AI94" s="120">
        <f>+成测数据!CN65</f>
        <v>0</v>
      </c>
      <c r="AJ94" s="120">
        <f>+成测数据!CO65</f>
        <v>0</v>
      </c>
      <c r="AK94" s="120">
        <f>+成测数据!CP65</f>
        <v>0</v>
      </c>
      <c r="AL94" s="120">
        <f>+成测数据!CQ65</f>
        <v>0</v>
      </c>
      <c r="AM94" s="120">
        <f>+成测数据!CR65</f>
        <v>0</v>
      </c>
      <c r="AN94" s="120">
        <f>+成测数据!CS65</f>
        <v>0</v>
      </c>
      <c r="AO94" s="120">
        <f>+成测数据!CT65</f>
        <v>0</v>
      </c>
      <c r="AP94" s="120">
        <f>+成测数据!CU65</f>
        <v>0</v>
      </c>
      <c r="AQ94" s="120">
        <f>+成测数据!CV65</f>
        <v>0</v>
      </c>
      <c r="AR94" s="120">
        <f>+成测数据!CW65</f>
        <v>0</v>
      </c>
      <c r="AS94" s="120">
        <f>+成测数据!CX65</f>
        <v>0</v>
      </c>
      <c r="AT94" s="120">
        <f>+成测数据!CY65</f>
        <v>0</v>
      </c>
      <c r="AU94" s="120">
        <f>+成测数据!CZ65</f>
        <v>0</v>
      </c>
      <c r="AV94" s="120">
        <f>+成测数据!DA65</f>
        <v>0</v>
      </c>
      <c r="AW94" s="120">
        <f>+成测数据!DB65</f>
        <v>0</v>
      </c>
      <c r="AX94" s="120">
        <f>+成测数据!DC65</f>
        <v>0</v>
      </c>
      <c r="AY94" s="120">
        <f>+成测数据!DD65</f>
        <v>0</v>
      </c>
      <c r="AZ94" s="120">
        <f>+成测数据!DE65</f>
        <v>0</v>
      </c>
      <c r="BA94" s="120">
        <f>+成测数据!DF65</f>
        <v>0</v>
      </c>
      <c r="BB94" s="120">
        <f>+成测数据!DG65</f>
        <v>0</v>
      </c>
      <c r="BC94" s="116">
        <f>+工序盘点数据!R65</f>
        <v>0</v>
      </c>
      <c r="BD94" s="127" t="str">
        <f>+成测数据!DH65</f>
        <v>0</v>
      </c>
      <c r="BE94" s="127">
        <f>+成测数据!DI65</f>
        <v>0</v>
      </c>
      <c r="BF94" s="127">
        <f>+成测数据!DJ65</f>
        <v>0</v>
      </c>
      <c r="BG94" s="127">
        <f>+成测数据!DK65</f>
        <v>0</v>
      </c>
      <c r="BH94" s="127">
        <f>+成测数据!DL65</f>
        <v>0</v>
      </c>
      <c r="BI94" s="127">
        <f>+成测数据!DM65</f>
        <v>0</v>
      </c>
      <c r="BJ94" s="127">
        <f>+成测数据!DN65</f>
        <v>0</v>
      </c>
      <c r="BK94" s="127">
        <f>+成测数据!DO65</f>
        <v>0</v>
      </c>
      <c r="BL94" s="127">
        <f>+成测数据!DP65</f>
        <v>0</v>
      </c>
      <c r="BM94" s="127">
        <f>+成测数据!DQ65</f>
        <v>0</v>
      </c>
      <c r="BN94" s="127">
        <f>+成测数据!DR65</f>
        <v>0</v>
      </c>
      <c r="BO94" s="127">
        <f>+成测数据!DS65</f>
        <v>0</v>
      </c>
      <c r="BP94" s="127">
        <f>+成测数据!DT65</f>
        <v>0</v>
      </c>
      <c r="BQ94" s="127">
        <f>+成测数据!DU65</f>
        <v>0</v>
      </c>
      <c r="BR94" s="127">
        <f>+成测数据!DV65</f>
        <v>0</v>
      </c>
      <c r="BS94" s="127">
        <f>+成测数据!DW65</f>
        <v>0</v>
      </c>
      <c r="BT94" s="127">
        <f>+成测数据!DX65</f>
        <v>0</v>
      </c>
      <c r="BU94" s="127">
        <f>+成测数据!DY65</f>
        <v>0</v>
      </c>
      <c r="BV94" s="127">
        <f>+成测数据!DZ65</f>
        <v>0</v>
      </c>
      <c r="BW94" s="127">
        <f>+成测数据!EA65</f>
        <v>0</v>
      </c>
      <c r="BX94" s="127">
        <f>+成测数据!EB65</f>
        <v>0</v>
      </c>
      <c r="BY94" s="127">
        <f>+成测数据!EC65</f>
        <v>0</v>
      </c>
      <c r="BZ94" s="127">
        <f>+成测数据!ED65</f>
        <v>0</v>
      </c>
      <c r="CA94" s="127">
        <f>+成测数据!EE65</f>
        <v>0</v>
      </c>
      <c r="CB94" s="127">
        <f>+成测数据!EF65</f>
        <v>0</v>
      </c>
      <c r="CC94" s="131">
        <f>+成测数据!AX65</f>
        <v>0</v>
      </c>
      <c r="CD94" s="131">
        <f>+成测数据!AY65</f>
        <v>0</v>
      </c>
      <c r="CE94" s="131">
        <f>+成测数据!AZ65</f>
        <v>0</v>
      </c>
      <c r="CF94" s="131">
        <f>+成测数据!BA65</f>
        <v>0</v>
      </c>
      <c r="CG94" s="131">
        <f>+成测数据!BB65</f>
        <v>0</v>
      </c>
      <c r="CH94" s="131">
        <f>+成测数据!BC65</f>
        <v>0</v>
      </c>
      <c r="CI94" s="131">
        <f>+成测数据!BD65</f>
        <v>0</v>
      </c>
      <c r="CJ94" s="131">
        <f>+成测数据!BE65</f>
        <v>0</v>
      </c>
      <c r="CK94" s="131">
        <f>+成测数据!BF65</f>
        <v>0</v>
      </c>
      <c r="CL94" s="131">
        <f>+成测数据!BG65</f>
        <v>0</v>
      </c>
      <c r="CM94" s="131">
        <f>+工序盘点数据!BH65</f>
        <v>0</v>
      </c>
      <c r="CN94" s="137">
        <f t="shared" si="97"/>
        <v>0</v>
      </c>
      <c r="CO94" s="139"/>
    </row>
    <row r="95" spans="1:93" customFormat="1" ht="18" hidden="1">
      <c r="A95" s="116" t="s">
        <v>266</v>
      </c>
      <c r="B95" s="116">
        <f>+工序盘点数据!C66</f>
        <v>0</v>
      </c>
      <c r="C95" s="116">
        <f>+工序盘点数据!E66</f>
        <v>0</v>
      </c>
      <c r="D95" s="116">
        <f>SUM(E95:AB95)</f>
        <v>0</v>
      </c>
      <c r="E95" s="116">
        <f>+成测数据!BK66</f>
        <v>0</v>
      </c>
      <c r="F95" s="116">
        <f>+成测数据!BL66</f>
        <v>0</v>
      </c>
      <c r="G95" s="116">
        <f>+成测数据!BM66</f>
        <v>0</v>
      </c>
      <c r="H95" s="116">
        <f>+成测数据!BN66</f>
        <v>0</v>
      </c>
      <c r="I95" s="116">
        <f>+成测数据!BO66</f>
        <v>0</v>
      </c>
      <c r="J95" s="116">
        <f>+成测数据!BP66</f>
        <v>0</v>
      </c>
      <c r="K95" s="116">
        <f>+成测数据!BQ66</f>
        <v>0</v>
      </c>
      <c r="L95" s="116">
        <f>+成测数据!BR66</f>
        <v>0</v>
      </c>
      <c r="M95" s="116">
        <f>+成测数据!BS66</f>
        <v>0</v>
      </c>
      <c r="N95" s="116">
        <f>+成测数据!BT66</f>
        <v>0</v>
      </c>
      <c r="O95" s="116">
        <f>+成测数据!BU66</f>
        <v>0</v>
      </c>
      <c r="P95" s="116">
        <f>+成测数据!BV66</f>
        <v>0</v>
      </c>
      <c r="Q95" s="116">
        <f>+成测数据!BW66</f>
        <v>0</v>
      </c>
      <c r="R95" s="116">
        <f>+成测数据!BX66</f>
        <v>0</v>
      </c>
      <c r="S95" s="116">
        <f>+成测数据!BY66</f>
        <v>0</v>
      </c>
      <c r="T95" s="116">
        <f>+成测数据!BZ66</f>
        <v>0</v>
      </c>
      <c r="U95" s="116">
        <f>+成测数据!CA66</f>
        <v>0</v>
      </c>
      <c r="V95" s="116">
        <f>+成测数据!CB66</f>
        <v>0</v>
      </c>
      <c r="W95" s="116">
        <f>+成测数据!CC66</f>
        <v>0</v>
      </c>
      <c r="X95" s="116">
        <f>+成测数据!CD66</f>
        <v>0</v>
      </c>
      <c r="Y95" s="116">
        <f>+成测数据!CE66</f>
        <v>0</v>
      </c>
      <c r="Z95" s="116">
        <f>+成测数据!CF66</f>
        <v>0</v>
      </c>
      <c r="AA95" s="116">
        <f>+成测数据!CG66</f>
        <v>0</v>
      </c>
      <c r="AB95" s="116">
        <f>+成测数据!CH66</f>
        <v>0</v>
      </c>
      <c r="AC95" s="116">
        <f>+成测数据!EH66</f>
        <v>0</v>
      </c>
      <c r="AD95" s="118">
        <f t="shared" si="96"/>
        <v>0</v>
      </c>
      <c r="AE95" s="120">
        <f>+成测数据!CJ66</f>
        <v>0</v>
      </c>
      <c r="AF95" s="120">
        <f>+成测数据!CK66</f>
        <v>0</v>
      </c>
      <c r="AG95" s="120">
        <f>+成测数据!CL66</f>
        <v>0</v>
      </c>
      <c r="AH95" s="120">
        <f>+成测数据!CM66</f>
        <v>0</v>
      </c>
      <c r="AI95" s="120">
        <f>+成测数据!CN66</f>
        <v>0</v>
      </c>
      <c r="AJ95" s="120">
        <f>+成测数据!CO66</f>
        <v>0</v>
      </c>
      <c r="AK95" s="120">
        <f>+成测数据!CP66</f>
        <v>0</v>
      </c>
      <c r="AL95" s="120">
        <f>+成测数据!CQ66</f>
        <v>0</v>
      </c>
      <c r="AM95" s="120">
        <f>+成测数据!CR66</f>
        <v>0</v>
      </c>
      <c r="AN95" s="120">
        <f>+成测数据!CS66</f>
        <v>0</v>
      </c>
      <c r="AO95" s="120">
        <f>+成测数据!CT66</f>
        <v>0</v>
      </c>
      <c r="AP95" s="120">
        <f>+成测数据!CU66</f>
        <v>0</v>
      </c>
      <c r="AQ95" s="120">
        <f>+成测数据!CV66</f>
        <v>0</v>
      </c>
      <c r="AR95" s="120">
        <f>+成测数据!CW66</f>
        <v>0</v>
      </c>
      <c r="AS95" s="120">
        <f>+成测数据!CX66</f>
        <v>0</v>
      </c>
      <c r="AT95" s="120">
        <f>+成测数据!CY66</f>
        <v>0</v>
      </c>
      <c r="AU95" s="120">
        <f>+成测数据!CZ66</f>
        <v>0</v>
      </c>
      <c r="AV95" s="120">
        <f>+成测数据!DA66</f>
        <v>0</v>
      </c>
      <c r="AW95" s="120">
        <f>+成测数据!DB66</f>
        <v>0</v>
      </c>
      <c r="AX95" s="120">
        <f>+成测数据!DC66</f>
        <v>0</v>
      </c>
      <c r="AY95" s="120">
        <f>+成测数据!DD66</f>
        <v>0</v>
      </c>
      <c r="AZ95" s="120">
        <f>+成测数据!DE66</f>
        <v>0</v>
      </c>
      <c r="BA95" s="120">
        <f>+成测数据!DF66</f>
        <v>0</v>
      </c>
      <c r="BB95" s="120">
        <f>+成测数据!DG66</f>
        <v>0</v>
      </c>
      <c r="BC95" s="116">
        <f>+工序盘点数据!R66</f>
        <v>0</v>
      </c>
      <c r="BD95" s="127" t="str">
        <f>+成测数据!DH66</f>
        <v>0</v>
      </c>
      <c r="BE95" s="127">
        <f>+成测数据!DI66</f>
        <v>0</v>
      </c>
      <c r="BF95" s="127">
        <f>+成测数据!DJ66</f>
        <v>0</v>
      </c>
      <c r="BG95" s="127">
        <f>+成测数据!DK66</f>
        <v>0</v>
      </c>
      <c r="BH95" s="127">
        <f>+成测数据!DL66</f>
        <v>0</v>
      </c>
      <c r="BI95" s="127">
        <f>+成测数据!DM66</f>
        <v>0</v>
      </c>
      <c r="BJ95" s="127">
        <f>+成测数据!DN66</f>
        <v>0</v>
      </c>
      <c r="BK95" s="127">
        <f>+成测数据!DO66</f>
        <v>0</v>
      </c>
      <c r="BL95" s="127">
        <f>+成测数据!DP66</f>
        <v>0</v>
      </c>
      <c r="BM95" s="127">
        <f>+成测数据!DQ66</f>
        <v>0</v>
      </c>
      <c r="BN95" s="127">
        <f>+成测数据!DR66</f>
        <v>0</v>
      </c>
      <c r="BO95" s="127">
        <f>+成测数据!DS66</f>
        <v>0</v>
      </c>
      <c r="BP95" s="127">
        <f>+成测数据!DT66</f>
        <v>0</v>
      </c>
      <c r="BQ95" s="127">
        <f>+成测数据!DU66</f>
        <v>0</v>
      </c>
      <c r="BR95" s="127">
        <f>+成测数据!DV66</f>
        <v>0</v>
      </c>
      <c r="BS95" s="127">
        <f>+成测数据!DW66</f>
        <v>0</v>
      </c>
      <c r="BT95" s="127">
        <f>+成测数据!DX66</f>
        <v>0</v>
      </c>
      <c r="BU95" s="127">
        <f>+成测数据!DY66</f>
        <v>0</v>
      </c>
      <c r="BV95" s="127">
        <f>+成测数据!DZ66</f>
        <v>0</v>
      </c>
      <c r="BW95" s="127">
        <f>+成测数据!EA66</f>
        <v>0</v>
      </c>
      <c r="BX95" s="127">
        <f>+成测数据!EB66</f>
        <v>0</v>
      </c>
      <c r="BY95" s="127">
        <f>+成测数据!EC66</f>
        <v>0</v>
      </c>
      <c r="BZ95" s="127">
        <f>+成测数据!ED66</f>
        <v>0</v>
      </c>
      <c r="CA95" s="127">
        <f>+成测数据!EE66</f>
        <v>0</v>
      </c>
      <c r="CB95" s="127">
        <f>+成测数据!EF66</f>
        <v>0</v>
      </c>
      <c r="CC95" s="131">
        <f>+成测数据!AX66</f>
        <v>0</v>
      </c>
      <c r="CD95" s="131">
        <f>+成测数据!AY66</f>
        <v>0</v>
      </c>
      <c r="CE95" s="131">
        <f>+成测数据!AZ66</f>
        <v>0</v>
      </c>
      <c r="CF95" s="131">
        <f>+成测数据!BA66</f>
        <v>0</v>
      </c>
      <c r="CG95" s="131">
        <f>+成测数据!BB66</f>
        <v>0</v>
      </c>
      <c r="CH95" s="131">
        <f>+成测数据!BC66</f>
        <v>0</v>
      </c>
      <c r="CI95" s="131">
        <f>+成测数据!BD66</f>
        <v>0</v>
      </c>
      <c r="CJ95" s="131">
        <f>+成测数据!BE66</f>
        <v>0</v>
      </c>
      <c r="CK95" s="131">
        <f>+成测数据!BF66</f>
        <v>0</v>
      </c>
      <c r="CL95" s="131">
        <f>+成测数据!BG66</f>
        <v>0</v>
      </c>
      <c r="CM95" s="131">
        <f>+工序盘点数据!BH66</f>
        <v>0</v>
      </c>
      <c r="CN95" s="137">
        <f t="shared" si="97"/>
        <v>0</v>
      </c>
      <c r="CO95" s="139"/>
    </row>
    <row r="96" spans="1:93" customFormat="1" ht="18.45">
      <c r="A96" s="116" t="s">
        <v>295</v>
      </c>
      <c r="B96" s="117">
        <f>+B97+B98</f>
        <v>0</v>
      </c>
      <c r="C96" s="117">
        <f>+C97+C98</f>
        <v>0</v>
      </c>
      <c r="D96" s="117">
        <f>+D97+D98</f>
        <v>0</v>
      </c>
      <c r="E96" s="117">
        <f>+E97+E98</f>
        <v>0</v>
      </c>
      <c r="F96" s="117">
        <f>+F97+F98</f>
        <v>0</v>
      </c>
      <c r="G96" s="117">
        <f t="shared" ref="G96:AC96" si="126">+G97+G98</f>
        <v>0</v>
      </c>
      <c r="H96" s="117">
        <f t="shared" si="126"/>
        <v>0</v>
      </c>
      <c r="I96" s="117">
        <f t="shared" si="126"/>
        <v>0</v>
      </c>
      <c r="J96" s="117">
        <f t="shared" si="126"/>
        <v>0</v>
      </c>
      <c r="K96" s="117">
        <f t="shared" si="126"/>
        <v>0</v>
      </c>
      <c r="L96" s="117">
        <f t="shared" si="126"/>
        <v>0</v>
      </c>
      <c r="M96" s="117">
        <f t="shared" si="126"/>
        <v>0</v>
      </c>
      <c r="N96" s="117">
        <f t="shared" si="126"/>
        <v>0</v>
      </c>
      <c r="O96" s="117">
        <f t="shared" si="126"/>
        <v>0</v>
      </c>
      <c r="P96" s="117">
        <f t="shared" si="126"/>
        <v>0</v>
      </c>
      <c r="Q96" s="117">
        <f t="shared" si="126"/>
        <v>0</v>
      </c>
      <c r="R96" s="117">
        <f t="shared" si="126"/>
        <v>0</v>
      </c>
      <c r="S96" s="117">
        <f t="shared" si="126"/>
        <v>0</v>
      </c>
      <c r="T96" s="117">
        <f t="shared" si="126"/>
        <v>0</v>
      </c>
      <c r="U96" s="117">
        <f t="shared" si="126"/>
        <v>0</v>
      </c>
      <c r="V96" s="117">
        <f t="shared" si="126"/>
        <v>0</v>
      </c>
      <c r="W96" s="117">
        <f t="shared" si="126"/>
        <v>0</v>
      </c>
      <c r="X96" s="117">
        <f t="shared" si="126"/>
        <v>0</v>
      </c>
      <c r="Y96" s="117">
        <f t="shared" si="126"/>
        <v>0</v>
      </c>
      <c r="Z96" s="117">
        <f t="shared" si="126"/>
        <v>0</v>
      </c>
      <c r="AA96" s="117">
        <f t="shared" si="126"/>
        <v>0</v>
      </c>
      <c r="AB96" s="117">
        <f t="shared" si="126"/>
        <v>0</v>
      </c>
      <c r="AC96" s="117">
        <f t="shared" si="126"/>
        <v>0</v>
      </c>
      <c r="AD96" s="118">
        <f t="shared" si="96"/>
        <v>0</v>
      </c>
      <c r="AE96" s="119">
        <f>+AE97+AE98</f>
        <v>0</v>
      </c>
      <c r="AF96" s="119">
        <f t="shared" ref="AF96:BB96" si="127">+AF97+AF98</f>
        <v>0</v>
      </c>
      <c r="AG96" s="119">
        <f t="shared" si="127"/>
        <v>0</v>
      </c>
      <c r="AH96" s="119">
        <f t="shared" si="127"/>
        <v>0</v>
      </c>
      <c r="AI96" s="119">
        <f t="shared" si="127"/>
        <v>0</v>
      </c>
      <c r="AJ96" s="119">
        <f t="shared" si="127"/>
        <v>0</v>
      </c>
      <c r="AK96" s="119">
        <f t="shared" si="127"/>
        <v>0</v>
      </c>
      <c r="AL96" s="119">
        <f t="shared" si="127"/>
        <v>0</v>
      </c>
      <c r="AM96" s="119">
        <f t="shared" si="127"/>
        <v>0</v>
      </c>
      <c r="AN96" s="119">
        <f t="shared" si="127"/>
        <v>0</v>
      </c>
      <c r="AO96" s="119">
        <f t="shared" si="127"/>
        <v>0</v>
      </c>
      <c r="AP96" s="119">
        <f t="shared" si="127"/>
        <v>0</v>
      </c>
      <c r="AQ96" s="119">
        <f t="shared" si="127"/>
        <v>0</v>
      </c>
      <c r="AR96" s="119">
        <f t="shared" si="127"/>
        <v>0</v>
      </c>
      <c r="AS96" s="119">
        <f t="shared" si="127"/>
        <v>0</v>
      </c>
      <c r="AT96" s="119">
        <f t="shared" si="127"/>
        <v>0</v>
      </c>
      <c r="AU96" s="119">
        <f t="shared" si="127"/>
        <v>0</v>
      </c>
      <c r="AV96" s="119">
        <f t="shared" si="127"/>
        <v>0</v>
      </c>
      <c r="AW96" s="119">
        <f t="shared" si="127"/>
        <v>0</v>
      </c>
      <c r="AX96" s="119">
        <f t="shared" si="127"/>
        <v>0</v>
      </c>
      <c r="AY96" s="119">
        <f t="shared" si="127"/>
        <v>0</v>
      </c>
      <c r="AZ96" s="119">
        <f t="shared" si="127"/>
        <v>0</v>
      </c>
      <c r="BA96" s="119">
        <f t="shared" si="127"/>
        <v>0</v>
      </c>
      <c r="BB96" s="119">
        <f t="shared" si="127"/>
        <v>0</v>
      </c>
      <c r="BC96" s="117">
        <f>IFERROR(LOOKUP(1,0/BC97:BC98,BC97:BC98),0)</f>
        <v>0</v>
      </c>
      <c r="BD96" s="126">
        <f>+IF(AD96=0,0,(BD97*AD97+BD98*AD98)/AD96)</f>
        <v>0</v>
      </c>
      <c r="BE96" s="126">
        <f>+IF(AE96=0,0,(BE97*AE97+BE98*AE98)/AE96)</f>
        <v>0</v>
      </c>
      <c r="BF96" s="126">
        <f t="shared" ref="BF96:CB96" si="128">+IF(AF96=0,0,(BF97*AF97+BF98*AF98)/AF96)</f>
        <v>0</v>
      </c>
      <c r="BG96" s="126">
        <f t="shared" si="128"/>
        <v>0</v>
      </c>
      <c r="BH96" s="126">
        <f t="shared" si="128"/>
        <v>0</v>
      </c>
      <c r="BI96" s="126">
        <f t="shared" si="128"/>
        <v>0</v>
      </c>
      <c r="BJ96" s="126">
        <f t="shared" si="128"/>
        <v>0</v>
      </c>
      <c r="BK96" s="126">
        <f t="shared" si="128"/>
        <v>0</v>
      </c>
      <c r="BL96" s="126">
        <f t="shared" si="128"/>
        <v>0</v>
      </c>
      <c r="BM96" s="126">
        <f t="shared" si="128"/>
        <v>0</v>
      </c>
      <c r="BN96" s="126">
        <f t="shared" si="128"/>
        <v>0</v>
      </c>
      <c r="BO96" s="126">
        <f t="shared" si="128"/>
        <v>0</v>
      </c>
      <c r="BP96" s="126">
        <f t="shared" si="128"/>
        <v>0</v>
      </c>
      <c r="BQ96" s="126">
        <f t="shared" si="128"/>
        <v>0</v>
      </c>
      <c r="BR96" s="126">
        <f t="shared" si="128"/>
        <v>0</v>
      </c>
      <c r="BS96" s="126">
        <f t="shared" si="128"/>
        <v>0</v>
      </c>
      <c r="BT96" s="126">
        <f t="shared" si="128"/>
        <v>0</v>
      </c>
      <c r="BU96" s="126">
        <f t="shared" si="128"/>
        <v>0</v>
      </c>
      <c r="BV96" s="126">
        <f t="shared" si="128"/>
        <v>0</v>
      </c>
      <c r="BW96" s="126">
        <f t="shared" si="128"/>
        <v>0</v>
      </c>
      <c r="BX96" s="126">
        <f t="shared" si="128"/>
        <v>0</v>
      </c>
      <c r="BY96" s="126">
        <f t="shared" si="128"/>
        <v>0</v>
      </c>
      <c r="BZ96" s="126">
        <f t="shared" si="128"/>
        <v>0</v>
      </c>
      <c r="CA96" s="126">
        <f t="shared" si="128"/>
        <v>0</v>
      </c>
      <c r="CB96" s="126">
        <f t="shared" si="128"/>
        <v>0</v>
      </c>
      <c r="CC96" s="117">
        <f>+CC97+CC98</f>
        <v>0</v>
      </c>
      <c r="CD96" s="117">
        <f t="shared" ref="CD96:CK96" si="129">+CD97+CD98</f>
        <v>0</v>
      </c>
      <c r="CE96" s="117">
        <f t="shared" si="129"/>
        <v>0</v>
      </c>
      <c r="CF96" s="117">
        <f t="shared" si="129"/>
        <v>0</v>
      </c>
      <c r="CG96" s="117">
        <f t="shared" si="129"/>
        <v>0</v>
      </c>
      <c r="CH96" s="117">
        <f t="shared" si="129"/>
        <v>0</v>
      </c>
      <c r="CI96" s="117">
        <f t="shared" si="129"/>
        <v>0</v>
      </c>
      <c r="CJ96" s="117">
        <f t="shared" si="129"/>
        <v>0</v>
      </c>
      <c r="CK96" s="117">
        <f t="shared" si="129"/>
        <v>0</v>
      </c>
      <c r="CL96" s="117">
        <f>+IF(CC96=0,0,(CL97*CC97+CL98*CC98)/CC96)</f>
        <v>0</v>
      </c>
      <c r="CM96" s="117">
        <f>SUM(CM97:CM98)</f>
        <v>0</v>
      </c>
      <c r="CN96" s="137">
        <f t="shared" si="97"/>
        <v>0</v>
      </c>
      <c r="CO96" s="139"/>
    </row>
    <row r="97" spans="1:93" customFormat="1" ht="18" hidden="1">
      <c r="A97" s="116" t="s">
        <v>265</v>
      </c>
      <c r="B97" s="116">
        <f>+工序盘点数据!C67</f>
        <v>0</v>
      </c>
      <c r="C97" s="116">
        <f>+工序盘点数据!E67</f>
        <v>0</v>
      </c>
      <c r="D97" s="116">
        <f>SUM(E97:AB97)</f>
        <v>0</v>
      </c>
      <c r="E97" s="116">
        <f>+成测数据!BK67</f>
        <v>0</v>
      </c>
      <c r="F97" s="116">
        <f>+成测数据!BL67</f>
        <v>0</v>
      </c>
      <c r="G97" s="116">
        <f>+成测数据!BM67</f>
        <v>0</v>
      </c>
      <c r="H97" s="116">
        <f>+成测数据!BN67</f>
        <v>0</v>
      </c>
      <c r="I97" s="116">
        <f>+成测数据!BO67</f>
        <v>0</v>
      </c>
      <c r="J97" s="116">
        <f>+成测数据!BP67</f>
        <v>0</v>
      </c>
      <c r="K97" s="116">
        <f>+成测数据!BQ67</f>
        <v>0</v>
      </c>
      <c r="L97" s="116">
        <f>+成测数据!BR67</f>
        <v>0</v>
      </c>
      <c r="M97" s="116">
        <f>+成测数据!BS67</f>
        <v>0</v>
      </c>
      <c r="N97" s="116">
        <f>+成测数据!BT67</f>
        <v>0</v>
      </c>
      <c r="O97" s="116">
        <f>+成测数据!BU67</f>
        <v>0</v>
      </c>
      <c r="P97" s="116">
        <f>+成测数据!BV67</f>
        <v>0</v>
      </c>
      <c r="Q97" s="116">
        <f>+成测数据!BW67</f>
        <v>0</v>
      </c>
      <c r="R97" s="116">
        <f>+成测数据!BX67</f>
        <v>0</v>
      </c>
      <c r="S97" s="116">
        <f>+成测数据!BY67</f>
        <v>0</v>
      </c>
      <c r="T97" s="116">
        <f>+成测数据!BZ67</f>
        <v>0</v>
      </c>
      <c r="U97" s="116">
        <f>+成测数据!CA67</f>
        <v>0</v>
      </c>
      <c r="V97" s="116">
        <f>+成测数据!CB67</f>
        <v>0</v>
      </c>
      <c r="W97" s="116">
        <f>+成测数据!CC67</f>
        <v>0</v>
      </c>
      <c r="X97" s="116">
        <f>+成测数据!CD67</f>
        <v>0</v>
      </c>
      <c r="Y97" s="116">
        <f>+成测数据!CE67</f>
        <v>0</v>
      </c>
      <c r="Z97" s="116">
        <f>+成测数据!CF67</f>
        <v>0</v>
      </c>
      <c r="AA97" s="116">
        <f>+成测数据!CG67</f>
        <v>0</v>
      </c>
      <c r="AB97" s="116">
        <f>+成测数据!CH67</f>
        <v>0</v>
      </c>
      <c r="AC97" s="116">
        <f>+成测数据!EH67</f>
        <v>0</v>
      </c>
      <c r="AD97" s="118">
        <f t="shared" si="96"/>
        <v>0</v>
      </c>
      <c r="AE97" s="120">
        <f>+成测数据!CJ67</f>
        <v>0</v>
      </c>
      <c r="AF97" s="120">
        <f>+成测数据!CK67</f>
        <v>0</v>
      </c>
      <c r="AG97" s="120">
        <f>+成测数据!CL67</f>
        <v>0</v>
      </c>
      <c r="AH97" s="120">
        <f>+成测数据!CM67</f>
        <v>0</v>
      </c>
      <c r="AI97" s="120">
        <f>+成测数据!CN67</f>
        <v>0</v>
      </c>
      <c r="AJ97" s="120">
        <f>+成测数据!CO67</f>
        <v>0</v>
      </c>
      <c r="AK97" s="120">
        <f>+成测数据!CP67</f>
        <v>0</v>
      </c>
      <c r="AL97" s="120">
        <f>+成测数据!CQ67</f>
        <v>0</v>
      </c>
      <c r="AM97" s="120">
        <f>+成测数据!CR67</f>
        <v>0</v>
      </c>
      <c r="AN97" s="120">
        <f>+成测数据!CS67</f>
        <v>0</v>
      </c>
      <c r="AO97" s="120">
        <f>+成测数据!CT67</f>
        <v>0</v>
      </c>
      <c r="AP97" s="120">
        <f>+成测数据!CU67</f>
        <v>0</v>
      </c>
      <c r="AQ97" s="120">
        <f>+成测数据!CV67</f>
        <v>0</v>
      </c>
      <c r="AR97" s="120">
        <f>+成测数据!CW67</f>
        <v>0</v>
      </c>
      <c r="AS97" s="120">
        <f>+成测数据!CX67</f>
        <v>0</v>
      </c>
      <c r="AT97" s="120">
        <f>+成测数据!CY67</f>
        <v>0</v>
      </c>
      <c r="AU97" s="120">
        <f>+成测数据!CZ67</f>
        <v>0</v>
      </c>
      <c r="AV97" s="120">
        <f>+成测数据!DA67</f>
        <v>0</v>
      </c>
      <c r="AW97" s="120">
        <f>+成测数据!DB67</f>
        <v>0</v>
      </c>
      <c r="AX97" s="120">
        <f>+成测数据!DC67</f>
        <v>0</v>
      </c>
      <c r="AY97" s="120">
        <f>+成测数据!DD67</f>
        <v>0</v>
      </c>
      <c r="AZ97" s="120">
        <f>+成测数据!DE67</f>
        <v>0</v>
      </c>
      <c r="BA97" s="120">
        <f>+成测数据!DF67</f>
        <v>0</v>
      </c>
      <c r="BB97" s="120">
        <f>+成测数据!DG67</f>
        <v>0</v>
      </c>
      <c r="BC97" s="116">
        <f>+工序盘点数据!R67</f>
        <v>0</v>
      </c>
      <c r="BD97" s="127" t="str">
        <f>+成测数据!DH67</f>
        <v>0</v>
      </c>
      <c r="BE97" s="127">
        <f>+成测数据!DI67</f>
        <v>0</v>
      </c>
      <c r="BF97" s="127">
        <f>+成测数据!DJ67</f>
        <v>0</v>
      </c>
      <c r="BG97" s="127">
        <f>+成测数据!DK67</f>
        <v>0</v>
      </c>
      <c r="BH97" s="127">
        <f>+成测数据!DL67</f>
        <v>0</v>
      </c>
      <c r="BI97" s="127">
        <f>+成测数据!DM67</f>
        <v>0</v>
      </c>
      <c r="BJ97" s="127">
        <f>+成测数据!DN67</f>
        <v>0</v>
      </c>
      <c r="BK97" s="127">
        <f>+成测数据!DO67</f>
        <v>0</v>
      </c>
      <c r="BL97" s="127">
        <f>+成测数据!DP67</f>
        <v>0</v>
      </c>
      <c r="BM97" s="127">
        <f>+成测数据!DQ67</f>
        <v>0</v>
      </c>
      <c r="BN97" s="127">
        <f>+成测数据!DR67</f>
        <v>0</v>
      </c>
      <c r="BO97" s="127">
        <f>+成测数据!DS67</f>
        <v>0</v>
      </c>
      <c r="BP97" s="127">
        <f>+成测数据!DT67</f>
        <v>0</v>
      </c>
      <c r="BQ97" s="127">
        <f>+成测数据!DU67</f>
        <v>0</v>
      </c>
      <c r="BR97" s="127">
        <f>+成测数据!DV67</f>
        <v>0</v>
      </c>
      <c r="BS97" s="127">
        <f>+成测数据!DW67</f>
        <v>0</v>
      </c>
      <c r="BT97" s="127">
        <f>+成测数据!DX67</f>
        <v>0</v>
      </c>
      <c r="BU97" s="127">
        <f>+成测数据!DY67</f>
        <v>0</v>
      </c>
      <c r="BV97" s="127">
        <f>+成测数据!DZ67</f>
        <v>0</v>
      </c>
      <c r="BW97" s="127">
        <f>+成测数据!EA67</f>
        <v>0</v>
      </c>
      <c r="BX97" s="127">
        <f>+成测数据!EB67</f>
        <v>0</v>
      </c>
      <c r="BY97" s="127">
        <f>+成测数据!EC67</f>
        <v>0</v>
      </c>
      <c r="BZ97" s="127">
        <f>+成测数据!ED67</f>
        <v>0</v>
      </c>
      <c r="CA97" s="127">
        <f>+成测数据!EE67</f>
        <v>0</v>
      </c>
      <c r="CB97" s="127">
        <f>+成测数据!EF67</f>
        <v>0</v>
      </c>
      <c r="CC97" s="131">
        <f>+成测数据!AX67</f>
        <v>0</v>
      </c>
      <c r="CD97" s="131">
        <f>+成测数据!AY67</f>
        <v>0</v>
      </c>
      <c r="CE97" s="131">
        <f>+成测数据!AZ67</f>
        <v>0</v>
      </c>
      <c r="CF97" s="131">
        <f>+成测数据!BA67</f>
        <v>0</v>
      </c>
      <c r="CG97" s="131">
        <f>+成测数据!BB67</f>
        <v>0</v>
      </c>
      <c r="CH97" s="131">
        <f>+成测数据!BC67</f>
        <v>0</v>
      </c>
      <c r="CI97" s="131">
        <f>+成测数据!BD67</f>
        <v>0</v>
      </c>
      <c r="CJ97" s="131">
        <f>+成测数据!BE67</f>
        <v>0</v>
      </c>
      <c r="CK97" s="131">
        <f>+成测数据!BF67</f>
        <v>0</v>
      </c>
      <c r="CL97" s="131">
        <f>+成测数据!BG67</f>
        <v>0</v>
      </c>
      <c r="CM97" s="131">
        <f>+工序盘点数据!BH67</f>
        <v>0</v>
      </c>
      <c r="CN97" s="137">
        <f t="shared" si="97"/>
        <v>0</v>
      </c>
      <c r="CO97" s="139"/>
    </row>
    <row r="98" spans="1:93" customFormat="1" ht="18" hidden="1">
      <c r="A98" s="116" t="s">
        <v>266</v>
      </c>
      <c r="B98" s="116">
        <f>+工序盘点数据!C68</f>
        <v>0</v>
      </c>
      <c r="C98" s="116">
        <f>+工序盘点数据!E68</f>
        <v>0</v>
      </c>
      <c r="D98" s="116">
        <f>SUM(E98:AB98)</f>
        <v>0</v>
      </c>
      <c r="E98" s="116">
        <f>+成测数据!BK68</f>
        <v>0</v>
      </c>
      <c r="F98" s="116">
        <f>+成测数据!BL68</f>
        <v>0</v>
      </c>
      <c r="G98" s="116">
        <f>+成测数据!BM68</f>
        <v>0</v>
      </c>
      <c r="H98" s="116">
        <f>+成测数据!BN68</f>
        <v>0</v>
      </c>
      <c r="I98" s="116">
        <f>+成测数据!BO68</f>
        <v>0</v>
      </c>
      <c r="J98" s="116">
        <f>+成测数据!BP68</f>
        <v>0</v>
      </c>
      <c r="K98" s="116">
        <f>+成测数据!BQ68</f>
        <v>0</v>
      </c>
      <c r="L98" s="116">
        <f>+成测数据!BR68</f>
        <v>0</v>
      </c>
      <c r="M98" s="116">
        <f>+成测数据!BS68</f>
        <v>0</v>
      </c>
      <c r="N98" s="116">
        <f>+成测数据!BT68</f>
        <v>0</v>
      </c>
      <c r="O98" s="116">
        <f>+成测数据!BU68</f>
        <v>0</v>
      </c>
      <c r="P98" s="116">
        <f>+成测数据!BV68</f>
        <v>0</v>
      </c>
      <c r="Q98" s="116">
        <f>+成测数据!BW68</f>
        <v>0</v>
      </c>
      <c r="R98" s="116">
        <f>+成测数据!BX68</f>
        <v>0</v>
      </c>
      <c r="S98" s="116">
        <f>+成测数据!BY68</f>
        <v>0</v>
      </c>
      <c r="T98" s="116">
        <f>+成测数据!BZ68</f>
        <v>0</v>
      </c>
      <c r="U98" s="116">
        <f>+成测数据!CA68</f>
        <v>0</v>
      </c>
      <c r="V98" s="116">
        <f>+成测数据!CB68</f>
        <v>0</v>
      </c>
      <c r="W98" s="116">
        <f>+成测数据!CC68</f>
        <v>0</v>
      </c>
      <c r="X98" s="116">
        <f>+成测数据!CD68</f>
        <v>0</v>
      </c>
      <c r="Y98" s="116">
        <f>+成测数据!CE68</f>
        <v>0</v>
      </c>
      <c r="Z98" s="116">
        <f>+成测数据!CF68</f>
        <v>0</v>
      </c>
      <c r="AA98" s="116">
        <f>+成测数据!CG68</f>
        <v>0</v>
      </c>
      <c r="AB98" s="116">
        <f>+成测数据!CH68</f>
        <v>0</v>
      </c>
      <c r="AC98" s="116">
        <f>+成测数据!EH68</f>
        <v>0</v>
      </c>
      <c r="AD98" s="118">
        <f t="shared" si="96"/>
        <v>0</v>
      </c>
      <c r="AE98" s="120">
        <f>+成测数据!CJ68</f>
        <v>0</v>
      </c>
      <c r="AF98" s="120">
        <f>+成测数据!CK68</f>
        <v>0</v>
      </c>
      <c r="AG98" s="120">
        <f>+成测数据!CL68</f>
        <v>0</v>
      </c>
      <c r="AH98" s="120">
        <f>+成测数据!CM68</f>
        <v>0</v>
      </c>
      <c r="AI98" s="120">
        <f>+成测数据!CN68</f>
        <v>0</v>
      </c>
      <c r="AJ98" s="120">
        <f>+成测数据!CO68</f>
        <v>0</v>
      </c>
      <c r="AK98" s="120">
        <f>+成测数据!CP68</f>
        <v>0</v>
      </c>
      <c r="AL98" s="120">
        <f>+成测数据!CQ68</f>
        <v>0</v>
      </c>
      <c r="AM98" s="120">
        <f>+成测数据!CR68</f>
        <v>0</v>
      </c>
      <c r="AN98" s="120">
        <f>+成测数据!CS68</f>
        <v>0</v>
      </c>
      <c r="AO98" s="120">
        <f>+成测数据!CT68</f>
        <v>0</v>
      </c>
      <c r="AP98" s="120">
        <f>+成测数据!CU68</f>
        <v>0</v>
      </c>
      <c r="AQ98" s="120">
        <f>+成测数据!CV68</f>
        <v>0</v>
      </c>
      <c r="AR98" s="120">
        <f>+成测数据!CW68</f>
        <v>0</v>
      </c>
      <c r="AS98" s="120">
        <f>+成测数据!CX68</f>
        <v>0</v>
      </c>
      <c r="AT98" s="120">
        <f>+成测数据!CY68</f>
        <v>0</v>
      </c>
      <c r="AU98" s="120">
        <f>+成测数据!CZ68</f>
        <v>0</v>
      </c>
      <c r="AV98" s="120">
        <f>+成测数据!DA68</f>
        <v>0</v>
      </c>
      <c r="AW98" s="120">
        <f>+成测数据!DB68</f>
        <v>0</v>
      </c>
      <c r="AX98" s="120">
        <f>+成测数据!DC68</f>
        <v>0</v>
      </c>
      <c r="AY98" s="120">
        <f>+成测数据!DD68</f>
        <v>0</v>
      </c>
      <c r="AZ98" s="120">
        <f>+成测数据!DE68</f>
        <v>0</v>
      </c>
      <c r="BA98" s="120">
        <f>+成测数据!DF68</f>
        <v>0</v>
      </c>
      <c r="BB98" s="120">
        <f>+成测数据!DG68</f>
        <v>0</v>
      </c>
      <c r="BC98" s="116">
        <f>+工序盘点数据!R68</f>
        <v>0</v>
      </c>
      <c r="BD98" s="127" t="str">
        <f>+成测数据!DH68</f>
        <v>0</v>
      </c>
      <c r="BE98" s="127">
        <f>+成测数据!DI68</f>
        <v>0</v>
      </c>
      <c r="BF98" s="127">
        <f>+成测数据!DJ68</f>
        <v>0</v>
      </c>
      <c r="BG98" s="127">
        <f>+成测数据!DK68</f>
        <v>0</v>
      </c>
      <c r="BH98" s="127">
        <f>+成测数据!DL68</f>
        <v>0</v>
      </c>
      <c r="BI98" s="127">
        <f>+成测数据!DM68</f>
        <v>0</v>
      </c>
      <c r="BJ98" s="127">
        <f>+成测数据!DN68</f>
        <v>0</v>
      </c>
      <c r="BK98" s="127">
        <f>+成测数据!DO68</f>
        <v>0</v>
      </c>
      <c r="BL98" s="127">
        <f>+成测数据!DP68</f>
        <v>0</v>
      </c>
      <c r="BM98" s="127">
        <f>+成测数据!DQ68</f>
        <v>0</v>
      </c>
      <c r="BN98" s="127">
        <f>+成测数据!DR68</f>
        <v>0</v>
      </c>
      <c r="BO98" s="127">
        <f>+成测数据!DS68</f>
        <v>0</v>
      </c>
      <c r="BP98" s="127">
        <f>+成测数据!DT68</f>
        <v>0</v>
      </c>
      <c r="BQ98" s="127">
        <f>+成测数据!DU68</f>
        <v>0</v>
      </c>
      <c r="BR98" s="127">
        <f>+成测数据!DV68</f>
        <v>0</v>
      </c>
      <c r="BS98" s="127">
        <f>+成测数据!DW68</f>
        <v>0</v>
      </c>
      <c r="BT98" s="127">
        <f>+成测数据!DX68</f>
        <v>0</v>
      </c>
      <c r="BU98" s="127">
        <f>+成测数据!DY68</f>
        <v>0</v>
      </c>
      <c r="BV98" s="127">
        <f>+成测数据!DZ68</f>
        <v>0</v>
      </c>
      <c r="BW98" s="127">
        <f>+成测数据!EA68</f>
        <v>0</v>
      </c>
      <c r="BX98" s="127">
        <f>+成测数据!EB68</f>
        <v>0</v>
      </c>
      <c r="BY98" s="127">
        <f>+成测数据!EC68</f>
        <v>0</v>
      </c>
      <c r="BZ98" s="127">
        <f>+成测数据!ED68</f>
        <v>0</v>
      </c>
      <c r="CA98" s="127">
        <f>+成测数据!EE68</f>
        <v>0</v>
      </c>
      <c r="CB98" s="127">
        <f>+成测数据!EF68</f>
        <v>0</v>
      </c>
      <c r="CC98" s="131">
        <f>+成测数据!AX68</f>
        <v>0</v>
      </c>
      <c r="CD98" s="131">
        <f>+成测数据!AY68</f>
        <v>0</v>
      </c>
      <c r="CE98" s="131">
        <f>+成测数据!AZ68</f>
        <v>0</v>
      </c>
      <c r="CF98" s="131">
        <f>+成测数据!BA68</f>
        <v>0</v>
      </c>
      <c r="CG98" s="131">
        <f>+成测数据!BB68</f>
        <v>0</v>
      </c>
      <c r="CH98" s="131">
        <f>+成测数据!BC68</f>
        <v>0</v>
      </c>
      <c r="CI98" s="131">
        <f>+成测数据!BD68</f>
        <v>0</v>
      </c>
      <c r="CJ98" s="131">
        <f>+成测数据!BE68</f>
        <v>0</v>
      </c>
      <c r="CK98" s="131">
        <f>+成测数据!BF68</f>
        <v>0</v>
      </c>
      <c r="CL98" s="131">
        <f>+成测数据!BG68</f>
        <v>0</v>
      </c>
      <c r="CM98" s="131">
        <f>+工序盘点数据!BH68</f>
        <v>0</v>
      </c>
      <c r="CN98" s="137">
        <f t="shared" si="97"/>
        <v>0</v>
      </c>
      <c r="CO98" s="139"/>
    </row>
    <row r="99" spans="1:93" customFormat="1" ht="18.45">
      <c r="A99" s="116" t="s">
        <v>296</v>
      </c>
      <c r="B99" s="117">
        <f>+B100+B101</f>
        <v>0</v>
      </c>
      <c r="C99" s="117">
        <f>+C100+C101</f>
        <v>0</v>
      </c>
      <c r="D99" s="117">
        <f>+D100+D101</f>
        <v>0</v>
      </c>
      <c r="E99" s="117">
        <f>+E100+E101</f>
        <v>0</v>
      </c>
      <c r="F99" s="117">
        <f>+F100+F101</f>
        <v>0</v>
      </c>
      <c r="G99" s="117">
        <f t="shared" ref="G99:AC99" si="130">+G100+G101</f>
        <v>0</v>
      </c>
      <c r="H99" s="117">
        <f t="shared" si="130"/>
        <v>0</v>
      </c>
      <c r="I99" s="117">
        <f t="shared" si="130"/>
        <v>0</v>
      </c>
      <c r="J99" s="117">
        <f t="shared" si="130"/>
        <v>0</v>
      </c>
      <c r="K99" s="117">
        <f t="shared" si="130"/>
        <v>0</v>
      </c>
      <c r="L99" s="117">
        <f t="shared" si="130"/>
        <v>0</v>
      </c>
      <c r="M99" s="117">
        <f t="shared" si="130"/>
        <v>0</v>
      </c>
      <c r="N99" s="117">
        <f t="shared" si="130"/>
        <v>0</v>
      </c>
      <c r="O99" s="117">
        <f t="shared" si="130"/>
        <v>0</v>
      </c>
      <c r="P99" s="117">
        <f t="shared" si="130"/>
        <v>0</v>
      </c>
      <c r="Q99" s="117">
        <f t="shared" si="130"/>
        <v>0</v>
      </c>
      <c r="R99" s="117">
        <f t="shared" si="130"/>
        <v>0</v>
      </c>
      <c r="S99" s="117">
        <f t="shared" si="130"/>
        <v>0</v>
      </c>
      <c r="T99" s="117">
        <f t="shared" si="130"/>
        <v>0</v>
      </c>
      <c r="U99" s="117">
        <f t="shared" si="130"/>
        <v>0</v>
      </c>
      <c r="V99" s="117">
        <f t="shared" si="130"/>
        <v>0</v>
      </c>
      <c r="W99" s="117">
        <f t="shared" si="130"/>
        <v>0</v>
      </c>
      <c r="X99" s="117">
        <f t="shared" si="130"/>
        <v>0</v>
      </c>
      <c r="Y99" s="117">
        <f t="shared" si="130"/>
        <v>0</v>
      </c>
      <c r="Z99" s="117">
        <f t="shared" si="130"/>
        <v>0</v>
      </c>
      <c r="AA99" s="117">
        <f t="shared" si="130"/>
        <v>0</v>
      </c>
      <c r="AB99" s="117">
        <f t="shared" si="130"/>
        <v>0</v>
      </c>
      <c r="AC99" s="117">
        <f t="shared" si="130"/>
        <v>0</v>
      </c>
      <c r="AD99" s="118">
        <f t="shared" si="96"/>
        <v>0</v>
      </c>
      <c r="AE99" s="119">
        <f>+AE100+AE101</f>
        <v>0</v>
      </c>
      <c r="AF99" s="119">
        <f t="shared" ref="AF99:BB99" si="131">+AF100+AF101</f>
        <v>0</v>
      </c>
      <c r="AG99" s="119">
        <f t="shared" si="131"/>
        <v>0</v>
      </c>
      <c r="AH99" s="119">
        <f t="shared" si="131"/>
        <v>0</v>
      </c>
      <c r="AI99" s="119">
        <f t="shared" si="131"/>
        <v>0</v>
      </c>
      <c r="AJ99" s="119">
        <f t="shared" si="131"/>
        <v>0</v>
      </c>
      <c r="AK99" s="119">
        <f t="shared" si="131"/>
        <v>0</v>
      </c>
      <c r="AL99" s="119">
        <f t="shared" si="131"/>
        <v>0</v>
      </c>
      <c r="AM99" s="119">
        <f t="shared" si="131"/>
        <v>0</v>
      </c>
      <c r="AN99" s="119">
        <f t="shared" si="131"/>
        <v>0</v>
      </c>
      <c r="AO99" s="119">
        <f t="shared" si="131"/>
        <v>0</v>
      </c>
      <c r="AP99" s="119">
        <f t="shared" si="131"/>
        <v>0</v>
      </c>
      <c r="AQ99" s="119">
        <f t="shared" si="131"/>
        <v>0</v>
      </c>
      <c r="AR99" s="119">
        <f t="shared" si="131"/>
        <v>0</v>
      </c>
      <c r="AS99" s="119">
        <f t="shared" si="131"/>
        <v>0</v>
      </c>
      <c r="AT99" s="119">
        <f t="shared" si="131"/>
        <v>0</v>
      </c>
      <c r="AU99" s="119">
        <f t="shared" si="131"/>
        <v>0</v>
      </c>
      <c r="AV99" s="119">
        <f t="shared" si="131"/>
        <v>0</v>
      </c>
      <c r="AW99" s="119">
        <f t="shared" si="131"/>
        <v>0</v>
      </c>
      <c r="AX99" s="119">
        <f t="shared" si="131"/>
        <v>0</v>
      </c>
      <c r="AY99" s="119">
        <f t="shared" si="131"/>
        <v>0</v>
      </c>
      <c r="AZ99" s="119">
        <f t="shared" si="131"/>
        <v>0</v>
      </c>
      <c r="BA99" s="119">
        <f t="shared" si="131"/>
        <v>0</v>
      </c>
      <c r="BB99" s="119">
        <f t="shared" si="131"/>
        <v>0</v>
      </c>
      <c r="BC99" s="117">
        <f>IFERROR(LOOKUP(1,0/BC100:BC101,BC100:BC101),0)</f>
        <v>0</v>
      </c>
      <c r="BD99" s="126">
        <f>+IF(AD99=0,0,(BD100*AD100+BD101*AD101)/AD99)</f>
        <v>0</v>
      </c>
      <c r="BE99" s="126">
        <f>+IF(AE99=0,0,(BE100*AE100+BE101*AE101)/AE99)</f>
        <v>0</v>
      </c>
      <c r="BF99" s="126">
        <f t="shared" ref="BF99:CB99" si="132">+IF(AF99=0,0,(BF100*AF100+BF101*AF101)/AF99)</f>
        <v>0</v>
      </c>
      <c r="BG99" s="126">
        <f t="shared" si="132"/>
        <v>0</v>
      </c>
      <c r="BH99" s="126">
        <f t="shared" si="132"/>
        <v>0</v>
      </c>
      <c r="BI99" s="126">
        <f t="shared" si="132"/>
        <v>0</v>
      </c>
      <c r="BJ99" s="126">
        <f t="shared" si="132"/>
        <v>0</v>
      </c>
      <c r="BK99" s="126">
        <f t="shared" si="132"/>
        <v>0</v>
      </c>
      <c r="BL99" s="126">
        <f t="shared" si="132"/>
        <v>0</v>
      </c>
      <c r="BM99" s="126">
        <f t="shared" si="132"/>
        <v>0</v>
      </c>
      <c r="BN99" s="126">
        <f t="shared" si="132"/>
        <v>0</v>
      </c>
      <c r="BO99" s="126">
        <f t="shared" si="132"/>
        <v>0</v>
      </c>
      <c r="BP99" s="126">
        <f t="shared" si="132"/>
        <v>0</v>
      </c>
      <c r="BQ99" s="126">
        <f t="shared" si="132"/>
        <v>0</v>
      </c>
      <c r="BR99" s="126">
        <f t="shared" si="132"/>
        <v>0</v>
      </c>
      <c r="BS99" s="126">
        <f t="shared" si="132"/>
        <v>0</v>
      </c>
      <c r="BT99" s="126">
        <f t="shared" si="132"/>
        <v>0</v>
      </c>
      <c r="BU99" s="126">
        <f t="shared" si="132"/>
        <v>0</v>
      </c>
      <c r="BV99" s="126">
        <f t="shared" si="132"/>
        <v>0</v>
      </c>
      <c r="BW99" s="126">
        <f t="shared" si="132"/>
        <v>0</v>
      </c>
      <c r="BX99" s="126">
        <f t="shared" si="132"/>
        <v>0</v>
      </c>
      <c r="BY99" s="126">
        <f t="shared" si="132"/>
        <v>0</v>
      </c>
      <c r="BZ99" s="126">
        <f t="shared" si="132"/>
        <v>0</v>
      </c>
      <c r="CA99" s="126">
        <f t="shared" si="132"/>
        <v>0</v>
      </c>
      <c r="CB99" s="126">
        <f t="shared" si="132"/>
        <v>0</v>
      </c>
      <c r="CC99" s="117">
        <f>+CC100+CC101</f>
        <v>0</v>
      </c>
      <c r="CD99" s="117">
        <f t="shared" ref="CD99:CK99" si="133">+CD100+CD101</f>
        <v>0</v>
      </c>
      <c r="CE99" s="117">
        <f t="shared" si="133"/>
        <v>0</v>
      </c>
      <c r="CF99" s="117">
        <f t="shared" si="133"/>
        <v>0</v>
      </c>
      <c r="CG99" s="117">
        <f t="shared" si="133"/>
        <v>0</v>
      </c>
      <c r="CH99" s="117">
        <f t="shared" si="133"/>
        <v>0</v>
      </c>
      <c r="CI99" s="117">
        <f t="shared" si="133"/>
        <v>0</v>
      </c>
      <c r="CJ99" s="117">
        <f t="shared" si="133"/>
        <v>0</v>
      </c>
      <c r="CK99" s="117">
        <f t="shared" si="133"/>
        <v>0</v>
      </c>
      <c r="CL99" s="117">
        <f>+IF(CC99=0,0,(CL100*CC100+CL101*CC101)/CC99)</f>
        <v>0</v>
      </c>
      <c r="CM99" s="117">
        <f>SUM(CM100:CM101)</f>
        <v>0</v>
      </c>
      <c r="CN99" s="137">
        <f t="shared" si="97"/>
        <v>0</v>
      </c>
      <c r="CO99" s="139"/>
    </row>
    <row r="100" spans="1:93" customFormat="1" ht="18" hidden="1">
      <c r="A100" s="116" t="s">
        <v>265</v>
      </c>
      <c r="B100" s="116">
        <f>+工序盘点数据!C69</f>
        <v>0</v>
      </c>
      <c r="C100" s="116">
        <f>+工序盘点数据!E69</f>
        <v>0</v>
      </c>
      <c r="D100" s="116">
        <f>SUM(E100:AB100)</f>
        <v>0</v>
      </c>
      <c r="E100" s="116">
        <f>+成测数据!BK69</f>
        <v>0</v>
      </c>
      <c r="F100" s="116">
        <f>+成测数据!BL69</f>
        <v>0</v>
      </c>
      <c r="G100" s="116">
        <f>+成测数据!BM69</f>
        <v>0</v>
      </c>
      <c r="H100" s="116">
        <f>+成测数据!BN69</f>
        <v>0</v>
      </c>
      <c r="I100" s="116">
        <f>+成测数据!BO69</f>
        <v>0</v>
      </c>
      <c r="J100" s="116">
        <f>+成测数据!BP69</f>
        <v>0</v>
      </c>
      <c r="K100" s="116">
        <f>+成测数据!BQ69</f>
        <v>0</v>
      </c>
      <c r="L100" s="116">
        <f>+成测数据!BR69</f>
        <v>0</v>
      </c>
      <c r="M100" s="116">
        <f>+成测数据!BS69</f>
        <v>0</v>
      </c>
      <c r="N100" s="116">
        <f>+成测数据!BT69</f>
        <v>0</v>
      </c>
      <c r="O100" s="116">
        <f>+成测数据!BU69</f>
        <v>0</v>
      </c>
      <c r="P100" s="116">
        <f>+成测数据!BV69</f>
        <v>0</v>
      </c>
      <c r="Q100" s="116">
        <f>+成测数据!BW69</f>
        <v>0</v>
      </c>
      <c r="R100" s="116">
        <f>+成测数据!BX69</f>
        <v>0</v>
      </c>
      <c r="S100" s="116">
        <f>+成测数据!BY69</f>
        <v>0</v>
      </c>
      <c r="T100" s="116">
        <f>+成测数据!BZ69</f>
        <v>0</v>
      </c>
      <c r="U100" s="116">
        <f>+成测数据!CA69</f>
        <v>0</v>
      </c>
      <c r="V100" s="116">
        <f>+成测数据!CB69</f>
        <v>0</v>
      </c>
      <c r="W100" s="116">
        <f>+成测数据!CC69</f>
        <v>0</v>
      </c>
      <c r="X100" s="116">
        <f>+成测数据!CD69</f>
        <v>0</v>
      </c>
      <c r="Y100" s="116">
        <f>+成测数据!CE69</f>
        <v>0</v>
      </c>
      <c r="Z100" s="116">
        <f>+成测数据!CF69</f>
        <v>0</v>
      </c>
      <c r="AA100" s="116">
        <f>+成测数据!CG69</f>
        <v>0</v>
      </c>
      <c r="AB100" s="116">
        <f>+成测数据!CH69</f>
        <v>0</v>
      </c>
      <c r="AC100" s="116">
        <f>+成测数据!EH69</f>
        <v>0</v>
      </c>
      <c r="AD100" s="118">
        <f t="shared" si="96"/>
        <v>0</v>
      </c>
      <c r="AE100" s="120">
        <f>+成测数据!CJ69</f>
        <v>0</v>
      </c>
      <c r="AF100" s="120">
        <f>+成测数据!CK69</f>
        <v>0</v>
      </c>
      <c r="AG100" s="120">
        <f>+成测数据!CL69</f>
        <v>0</v>
      </c>
      <c r="AH100" s="120">
        <f>+成测数据!CM69</f>
        <v>0</v>
      </c>
      <c r="AI100" s="120">
        <f>+成测数据!CN69</f>
        <v>0</v>
      </c>
      <c r="AJ100" s="120">
        <f>+成测数据!CO69</f>
        <v>0</v>
      </c>
      <c r="AK100" s="120">
        <f>+成测数据!CP69</f>
        <v>0</v>
      </c>
      <c r="AL100" s="120">
        <f>+成测数据!CQ69</f>
        <v>0</v>
      </c>
      <c r="AM100" s="120">
        <f>+成测数据!CR69</f>
        <v>0</v>
      </c>
      <c r="AN100" s="120">
        <f>+成测数据!CS69</f>
        <v>0</v>
      </c>
      <c r="AO100" s="120">
        <f>+成测数据!CT69</f>
        <v>0</v>
      </c>
      <c r="AP100" s="120">
        <f>+成测数据!CU69</f>
        <v>0</v>
      </c>
      <c r="AQ100" s="120">
        <f>+成测数据!CV69</f>
        <v>0</v>
      </c>
      <c r="AR100" s="120">
        <f>+成测数据!CW69</f>
        <v>0</v>
      </c>
      <c r="AS100" s="120">
        <f>+成测数据!CX69</f>
        <v>0</v>
      </c>
      <c r="AT100" s="120">
        <f>+成测数据!CY69</f>
        <v>0</v>
      </c>
      <c r="AU100" s="120">
        <f>+成测数据!CZ69</f>
        <v>0</v>
      </c>
      <c r="AV100" s="120">
        <f>+成测数据!DA69</f>
        <v>0</v>
      </c>
      <c r="AW100" s="120">
        <f>+成测数据!DB69</f>
        <v>0</v>
      </c>
      <c r="AX100" s="120">
        <f>+成测数据!DC69</f>
        <v>0</v>
      </c>
      <c r="AY100" s="120">
        <f>+成测数据!DD69</f>
        <v>0</v>
      </c>
      <c r="AZ100" s="120">
        <f>+成测数据!DE69</f>
        <v>0</v>
      </c>
      <c r="BA100" s="120">
        <f>+成测数据!DF69</f>
        <v>0</v>
      </c>
      <c r="BB100" s="120">
        <f>+成测数据!DG69</f>
        <v>0</v>
      </c>
      <c r="BC100" s="116">
        <f>+工序盘点数据!R69</f>
        <v>0</v>
      </c>
      <c r="BD100" s="127" t="str">
        <f>+成测数据!DH69</f>
        <v>0</v>
      </c>
      <c r="BE100" s="127">
        <f>+成测数据!DI69</f>
        <v>0</v>
      </c>
      <c r="BF100" s="127">
        <f>+成测数据!DJ69</f>
        <v>0</v>
      </c>
      <c r="BG100" s="127">
        <f>+成测数据!DK69</f>
        <v>0</v>
      </c>
      <c r="BH100" s="127">
        <f>+成测数据!DL69</f>
        <v>0</v>
      </c>
      <c r="BI100" s="127">
        <f>+成测数据!DM69</f>
        <v>0</v>
      </c>
      <c r="BJ100" s="127">
        <f>+成测数据!DN69</f>
        <v>0</v>
      </c>
      <c r="BK100" s="127">
        <f>+成测数据!DO69</f>
        <v>0</v>
      </c>
      <c r="BL100" s="127">
        <f>+成测数据!DP69</f>
        <v>0</v>
      </c>
      <c r="BM100" s="127">
        <f>+成测数据!DQ69</f>
        <v>0</v>
      </c>
      <c r="BN100" s="127">
        <f>+成测数据!DR69</f>
        <v>0</v>
      </c>
      <c r="BO100" s="127">
        <f>+成测数据!DS69</f>
        <v>0</v>
      </c>
      <c r="BP100" s="127">
        <f>+成测数据!DT69</f>
        <v>0</v>
      </c>
      <c r="BQ100" s="127">
        <f>+成测数据!DU69</f>
        <v>0</v>
      </c>
      <c r="BR100" s="127">
        <f>+成测数据!DV69</f>
        <v>0</v>
      </c>
      <c r="BS100" s="127">
        <f>+成测数据!DW69</f>
        <v>0</v>
      </c>
      <c r="BT100" s="127">
        <f>+成测数据!DX69</f>
        <v>0</v>
      </c>
      <c r="BU100" s="127">
        <f>+成测数据!DY69</f>
        <v>0</v>
      </c>
      <c r="BV100" s="127">
        <f>+成测数据!DZ69</f>
        <v>0</v>
      </c>
      <c r="BW100" s="127">
        <f>+成测数据!EA69</f>
        <v>0</v>
      </c>
      <c r="BX100" s="127">
        <f>+成测数据!EB69</f>
        <v>0</v>
      </c>
      <c r="BY100" s="127">
        <f>+成测数据!EC69</f>
        <v>0</v>
      </c>
      <c r="BZ100" s="127">
        <f>+成测数据!ED69</f>
        <v>0</v>
      </c>
      <c r="CA100" s="127">
        <f>+成测数据!EE69</f>
        <v>0</v>
      </c>
      <c r="CB100" s="127">
        <f>+成测数据!EF69</f>
        <v>0</v>
      </c>
      <c r="CC100" s="131">
        <f>+成测数据!AX69</f>
        <v>0</v>
      </c>
      <c r="CD100" s="131">
        <f>+成测数据!AY69</f>
        <v>0</v>
      </c>
      <c r="CE100" s="131">
        <f>+成测数据!AZ69</f>
        <v>0</v>
      </c>
      <c r="CF100" s="131">
        <f>+成测数据!BA69</f>
        <v>0</v>
      </c>
      <c r="CG100" s="131">
        <f>+成测数据!BB69</f>
        <v>0</v>
      </c>
      <c r="CH100" s="131">
        <f>+成测数据!BC69</f>
        <v>0</v>
      </c>
      <c r="CI100" s="131">
        <f>+成测数据!BD69</f>
        <v>0</v>
      </c>
      <c r="CJ100" s="131">
        <f>+成测数据!BE69</f>
        <v>0</v>
      </c>
      <c r="CK100" s="131">
        <f>+成测数据!BF69</f>
        <v>0</v>
      </c>
      <c r="CL100" s="131">
        <f>+成测数据!BG69</f>
        <v>0</v>
      </c>
      <c r="CM100" s="131">
        <f>+工序盘点数据!BH69</f>
        <v>0</v>
      </c>
      <c r="CN100" s="137">
        <f t="shared" si="97"/>
        <v>0</v>
      </c>
      <c r="CO100" s="139"/>
    </row>
    <row r="101" spans="1:93" customFormat="1" ht="18" hidden="1">
      <c r="A101" s="116" t="s">
        <v>266</v>
      </c>
      <c r="B101" s="116">
        <f>+工序盘点数据!C70</f>
        <v>0</v>
      </c>
      <c r="C101" s="116">
        <f>+工序盘点数据!E70</f>
        <v>0</v>
      </c>
      <c r="D101" s="116">
        <f>SUM(E101:AB101)</f>
        <v>0</v>
      </c>
      <c r="E101" s="116">
        <f>+成测数据!BK70</f>
        <v>0</v>
      </c>
      <c r="F101" s="116">
        <f>+成测数据!BL70</f>
        <v>0</v>
      </c>
      <c r="G101" s="116">
        <f>+成测数据!BM70</f>
        <v>0</v>
      </c>
      <c r="H101" s="116">
        <f>+成测数据!BN70</f>
        <v>0</v>
      </c>
      <c r="I101" s="116">
        <f>+成测数据!BO70</f>
        <v>0</v>
      </c>
      <c r="J101" s="116">
        <f>+成测数据!BP70</f>
        <v>0</v>
      </c>
      <c r="K101" s="116">
        <f>+成测数据!BQ70</f>
        <v>0</v>
      </c>
      <c r="L101" s="116">
        <f>+成测数据!BR70</f>
        <v>0</v>
      </c>
      <c r="M101" s="116">
        <f>+成测数据!BS70</f>
        <v>0</v>
      </c>
      <c r="N101" s="116">
        <f>+成测数据!BT70</f>
        <v>0</v>
      </c>
      <c r="O101" s="116">
        <f>+成测数据!BU70</f>
        <v>0</v>
      </c>
      <c r="P101" s="116">
        <f>+成测数据!BV70</f>
        <v>0</v>
      </c>
      <c r="Q101" s="116">
        <f>+成测数据!BW70</f>
        <v>0</v>
      </c>
      <c r="R101" s="116">
        <f>+成测数据!BX70</f>
        <v>0</v>
      </c>
      <c r="S101" s="116">
        <f>+成测数据!BY70</f>
        <v>0</v>
      </c>
      <c r="T101" s="116">
        <f>+成测数据!BZ70</f>
        <v>0</v>
      </c>
      <c r="U101" s="116">
        <f>+成测数据!CA70</f>
        <v>0</v>
      </c>
      <c r="V101" s="116">
        <f>+成测数据!CB70</f>
        <v>0</v>
      </c>
      <c r="W101" s="116">
        <f>+成测数据!CC70</f>
        <v>0</v>
      </c>
      <c r="X101" s="116">
        <f>+成测数据!CD70</f>
        <v>0</v>
      </c>
      <c r="Y101" s="116">
        <f>+成测数据!CE70</f>
        <v>0</v>
      </c>
      <c r="Z101" s="116">
        <f>+成测数据!CF70</f>
        <v>0</v>
      </c>
      <c r="AA101" s="116">
        <f>+成测数据!CG70</f>
        <v>0</v>
      </c>
      <c r="AB101" s="116">
        <f>+成测数据!CH70</f>
        <v>0</v>
      </c>
      <c r="AC101" s="116">
        <f>+成测数据!EH70</f>
        <v>0</v>
      </c>
      <c r="AD101" s="118">
        <f t="shared" si="96"/>
        <v>0</v>
      </c>
      <c r="AE101" s="120">
        <f>+成测数据!CJ70</f>
        <v>0</v>
      </c>
      <c r="AF101" s="120">
        <f>+成测数据!CK70</f>
        <v>0</v>
      </c>
      <c r="AG101" s="120">
        <f>+成测数据!CL70</f>
        <v>0</v>
      </c>
      <c r="AH101" s="120">
        <f>+成测数据!CM70</f>
        <v>0</v>
      </c>
      <c r="AI101" s="120">
        <f>+成测数据!CN70</f>
        <v>0</v>
      </c>
      <c r="AJ101" s="120">
        <f>+成测数据!CO70</f>
        <v>0</v>
      </c>
      <c r="AK101" s="120">
        <f>+成测数据!CP70</f>
        <v>0</v>
      </c>
      <c r="AL101" s="120">
        <f>+成测数据!CQ70</f>
        <v>0</v>
      </c>
      <c r="AM101" s="120">
        <f>+成测数据!CR70</f>
        <v>0</v>
      </c>
      <c r="AN101" s="120">
        <f>+成测数据!CS70</f>
        <v>0</v>
      </c>
      <c r="AO101" s="120">
        <f>+成测数据!CT70</f>
        <v>0</v>
      </c>
      <c r="AP101" s="120">
        <f>+成测数据!CU70</f>
        <v>0</v>
      </c>
      <c r="AQ101" s="120">
        <f>+成测数据!CV70</f>
        <v>0</v>
      </c>
      <c r="AR101" s="120">
        <f>+成测数据!CW70</f>
        <v>0</v>
      </c>
      <c r="AS101" s="120">
        <f>+成测数据!CX70</f>
        <v>0</v>
      </c>
      <c r="AT101" s="120">
        <f>+成测数据!CY70</f>
        <v>0</v>
      </c>
      <c r="AU101" s="120">
        <f>+成测数据!CZ70</f>
        <v>0</v>
      </c>
      <c r="AV101" s="120">
        <f>+成测数据!DA70</f>
        <v>0</v>
      </c>
      <c r="AW101" s="120">
        <f>+成测数据!DB70</f>
        <v>0</v>
      </c>
      <c r="AX101" s="120">
        <f>+成测数据!DC70</f>
        <v>0</v>
      </c>
      <c r="AY101" s="120">
        <f>+成测数据!DD70</f>
        <v>0</v>
      </c>
      <c r="AZ101" s="120">
        <f>+成测数据!DE70</f>
        <v>0</v>
      </c>
      <c r="BA101" s="120">
        <f>+成测数据!DF70</f>
        <v>0</v>
      </c>
      <c r="BB101" s="120">
        <f>+成测数据!DG70</f>
        <v>0</v>
      </c>
      <c r="BC101" s="116">
        <f>+工序盘点数据!R70</f>
        <v>0</v>
      </c>
      <c r="BD101" s="127" t="str">
        <f>+成测数据!DH70</f>
        <v>0</v>
      </c>
      <c r="BE101" s="127">
        <f>+成测数据!DI70</f>
        <v>0</v>
      </c>
      <c r="BF101" s="127">
        <f>+成测数据!DJ70</f>
        <v>0</v>
      </c>
      <c r="BG101" s="127">
        <f>+成测数据!DK70</f>
        <v>0</v>
      </c>
      <c r="BH101" s="127">
        <f>+成测数据!DL70</f>
        <v>0</v>
      </c>
      <c r="BI101" s="127">
        <f>+成测数据!DM70</f>
        <v>0</v>
      </c>
      <c r="BJ101" s="127">
        <f>+成测数据!DN70</f>
        <v>0</v>
      </c>
      <c r="BK101" s="127">
        <f>+成测数据!DO70</f>
        <v>0</v>
      </c>
      <c r="BL101" s="127">
        <f>+成测数据!DP70</f>
        <v>0</v>
      </c>
      <c r="BM101" s="127">
        <f>+成测数据!DQ70</f>
        <v>0</v>
      </c>
      <c r="BN101" s="127">
        <f>+成测数据!DR70</f>
        <v>0</v>
      </c>
      <c r="BO101" s="127">
        <f>+成测数据!DS70</f>
        <v>0</v>
      </c>
      <c r="BP101" s="127">
        <f>+成测数据!DT70</f>
        <v>0</v>
      </c>
      <c r="BQ101" s="127">
        <f>+成测数据!DU70</f>
        <v>0</v>
      </c>
      <c r="BR101" s="127">
        <f>+成测数据!DV70</f>
        <v>0</v>
      </c>
      <c r="BS101" s="127">
        <f>+成测数据!DW70</f>
        <v>0</v>
      </c>
      <c r="BT101" s="127">
        <f>+成测数据!DX70</f>
        <v>0</v>
      </c>
      <c r="BU101" s="127">
        <f>+成测数据!DY70</f>
        <v>0</v>
      </c>
      <c r="BV101" s="127">
        <f>+成测数据!DZ70</f>
        <v>0</v>
      </c>
      <c r="BW101" s="127">
        <f>+成测数据!EA70</f>
        <v>0</v>
      </c>
      <c r="BX101" s="127">
        <f>+成测数据!EB70</f>
        <v>0</v>
      </c>
      <c r="BY101" s="127">
        <f>+成测数据!EC70</f>
        <v>0</v>
      </c>
      <c r="BZ101" s="127">
        <f>+成测数据!ED70</f>
        <v>0</v>
      </c>
      <c r="CA101" s="127">
        <f>+成测数据!EE70</f>
        <v>0</v>
      </c>
      <c r="CB101" s="127">
        <f>+成测数据!EF70</f>
        <v>0</v>
      </c>
      <c r="CC101" s="131">
        <f>+成测数据!AX70</f>
        <v>0</v>
      </c>
      <c r="CD101" s="131">
        <f>+成测数据!AY70</f>
        <v>0</v>
      </c>
      <c r="CE101" s="131">
        <f>+成测数据!AZ70</f>
        <v>0</v>
      </c>
      <c r="CF101" s="131">
        <f>+成测数据!BA70</f>
        <v>0</v>
      </c>
      <c r="CG101" s="131">
        <f>+成测数据!BB70</f>
        <v>0</v>
      </c>
      <c r="CH101" s="131">
        <f>+成测数据!BC70</f>
        <v>0</v>
      </c>
      <c r="CI101" s="131">
        <f>+成测数据!BD70</f>
        <v>0</v>
      </c>
      <c r="CJ101" s="131">
        <f>+成测数据!BE70</f>
        <v>0</v>
      </c>
      <c r="CK101" s="131">
        <f>+成测数据!BF70</f>
        <v>0</v>
      </c>
      <c r="CL101" s="131">
        <f>+成测数据!BG70</f>
        <v>0</v>
      </c>
      <c r="CM101" s="131">
        <f>+工序盘点数据!BH70</f>
        <v>0</v>
      </c>
      <c r="CN101" s="137">
        <f t="shared" si="97"/>
        <v>0</v>
      </c>
      <c r="CO101" s="139"/>
    </row>
    <row r="107" spans="1:93" customForma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113"/>
      <c r="BE107" s="113"/>
      <c r="BF107" s="113"/>
      <c r="BG107" s="113"/>
      <c r="BH107" s="113"/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3"/>
      <c r="BU107" s="113"/>
      <c r="BV107" s="113"/>
      <c r="BW107" s="113"/>
      <c r="BX107" s="113"/>
      <c r="BY107" s="113"/>
      <c r="BZ107" s="113"/>
      <c r="CA107" s="113"/>
      <c r="CB107" s="113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1"/>
      <c r="CO107" s="49"/>
    </row>
  </sheetData>
  <mergeCells count="10">
    <mergeCell ref="CM3:CM4"/>
    <mergeCell ref="D3:AB4"/>
    <mergeCell ref="AD3:BB4"/>
    <mergeCell ref="BD3:CB4"/>
    <mergeCell ref="CC3:CL4"/>
    <mergeCell ref="A3:A5"/>
    <mergeCell ref="B3:B4"/>
    <mergeCell ref="C3:C4"/>
    <mergeCell ref="AC3:AC4"/>
    <mergeCell ref="BC3:BC4"/>
  </mergeCells>
  <phoneticPr fontId="56" type="noConversion"/>
  <conditionalFormatting sqref="A9:A101 B16:AC17 B52:AC53 BC52:CB53">
    <cfRule type="expression" dxfId="15" priority="1">
      <formula>AND((HOUR(NOW())&gt;14),(#REF!=TODAY()))</formula>
    </cfRule>
    <cfRule type="expression" dxfId="14" priority="2">
      <formula>AND((HOUR(NOW())&lt;=14),(#REF!=TODAY()-1))</formula>
    </cfRule>
  </conditionalFormatting>
  <conditionalFormatting sqref="B10:AC11 BC10:CB11 B13:C14 E13:AC14 BC13:CB14 BC16:CB17 B19:AC20 BC19:CB20 B22:AC23 BC22:CB23 B25:AC26 BC25:CB26 B28:AC29 BC28:CB29 B31:AC32 BC31:CB32 B34:AC35 BC34:CB35 B37:AC38 BC37:CB38 B40:AC41 BC40:CB41 D43:AC43 B43:C44 BC43:CB44 E44:AC44 B46:AC47 BC46:CB47 B49:AC50 BC49:CB50 B55:AC56 BC55:CB56 B58:AC59 BC58:CB59 B61:AC62 BC61:CB62 B64:AC65 BC64:CB65 B67:AC68 BC67:CB68 B70:AC71 BC70:CB71 A73:AC74 BC73:CB74 A76:AC77 BC76:CB77 A79:AC80 BC79:CB80 A82:AC83 BC82:CB83 A85:AC86 BC85:CB86 A88:AC89 BC88:CB89 A91:AC92 BC91:CB92 A94:AC95 BC94:CB95 A97:AC98 BC97:CB98 A100:AC101 BC100:CB101">
    <cfRule type="expression" dxfId="13" priority="18">
      <formula>AND((HOUR(NOW())&gt;14),(#REF!=TODAY()))</formula>
    </cfRule>
    <cfRule type="expression" dxfId="12" priority="19">
      <formula>AND((HOUR(NOW())&lt;=14),(#REF!=TODAY()-1))</formula>
    </cfRule>
  </conditionalFormatting>
  <conditionalFormatting sqref="D13:D14">
    <cfRule type="expression" dxfId="11" priority="3">
      <formula>AND((HOUR(NOW())&gt;14),(#REF!=TODAY()))</formula>
    </cfRule>
    <cfRule type="expression" dxfId="10" priority="4">
      <formula>AND((HOUR(NOW())&lt;=14),(#REF!=TODAY()-1))</formula>
    </cfRule>
  </conditionalFormatting>
  <conditionalFormatting sqref="D44:D45">
    <cfRule type="expression" dxfId="9" priority="5">
      <formula>AND((HOUR(NOW())&gt;14),(#REF!=TODAY()))</formula>
    </cfRule>
    <cfRule type="expression" dxfId="8" priority="6">
      <formula>AND((HOUR(NOW())&lt;=14),(#REF!=TODAY()-1))</formula>
    </cfRule>
  </conditionalFormatting>
  <conditionalFormatting sqref="CC8:CM8">
    <cfRule type="cellIs" dxfId="7" priority="23" operator="greaterThan">
      <formula>0.038</formula>
    </cfRule>
    <cfRule type="cellIs" dxfId="6" priority="24" operator="greaterThan">
      <formula>0.045</formula>
    </cfRule>
  </conditionalFormatting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XAZ107"/>
  <sheetViews>
    <sheetView zoomScale="115" zoomScaleNormal="115" workbookViewId="0">
      <pane xSplit="1" ySplit="8" topLeftCell="CD9" activePane="bottomRight" state="frozen"/>
      <selection pane="topRight"/>
      <selection pane="bottomLeft"/>
      <selection pane="bottomRight" activeCell="R107" sqref="R107"/>
    </sheetView>
  </sheetViews>
  <sheetFormatPr defaultColWidth="9" defaultRowHeight="14.15"/>
  <cols>
    <col min="1" max="1" width="9.15234375" style="49" customWidth="1"/>
    <col min="2" max="2" width="6.61328125" style="49" customWidth="1"/>
    <col min="3" max="3" width="5.765625" style="49" customWidth="1"/>
    <col min="4" max="4" width="6.84375" style="49" customWidth="1"/>
    <col min="5" max="5" width="5.921875" style="49" customWidth="1"/>
    <col min="6" max="6" width="7.15234375" style="49" customWidth="1"/>
    <col min="7" max="7" width="9.4609375" style="49" customWidth="1"/>
    <col min="8" max="8" width="7" style="49" customWidth="1"/>
    <col min="9" max="9" width="5.765625" style="49" customWidth="1"/>
    <col min="10" max="10" width="6.23046875" style="49" customWidth="1"/>
    <col min="11" max="12" width="5.765625" style="49" customWidth="1"/>
    <col min="13" max="13" width="7" style="49" customWidth="1"/>
    <col min="14" max="14" width="4.15234375" style="49" customWidth="1"/>
    <col min="15" max="28" width="6.61328125" style="49" customWidth="1"/>
    <col min="29" max="29" width="8.07421875" style="50" customWidth="1"/>
    <col min="30" max="30" width="6.61328125" style="49" customWidth="1"/>
    <col min="31" max="33" width="6.61328125" style="50" customWidth="1"/>
    <col min="34" max="42" width="6.84375" style="50" customWidth="1"/>
    <col min="43" max="43" width="6.61328125" style="50" customWidth="1"/>
    <col min="44" max="64" width="6.84375" style="50" customWidth="1"/>
    <col min="65" max="65" width="6.61328125" style="50" customWidth="1"/>
    <col min="66" max="67" width="6.84375" style="50" customWidth="1"/>
    <col min="68" max="68" width="8.84375" style="50" customWidth="1"/>
    <col min="69" max="70" width="6.84375" style="50" customWidth="1"/>
    <col min="71" max="75" width="7.84375" style="50" customWidth="1"/>
    <col min="76" max="76" width="10.23046875" style="50" customWidth="1"/>
    <col min="77" max="77" width="9.15234375" style="51" customWidth="1"/>
    <col min="78" max="80" width="7.84375" style="51" customWidth="1"/>
    <col min="81" max="81" width="10.765625" style="51" customWidth="1"/>
    <col min="82" max="89" width="7.84375" style="51" customWidth="1"/>
    <col min="90" max="91" width="9" style="52"/>
    <col min="92" max="92" width="11.15234375" style="53" customWidth="1"/>
    <col min="93" max="16276" width="9" style="49"/>
  </cols>
  <sheetData>
    <row r="3" spans="1:16276" s="46" customFormat="1" ht="13" customHeight="1">
      <c r="A3" s="507" t="s">
        <v>9</v>
      </c>
      <c r="B3" s="513" t="s">
        <v>56</v>
      </c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5"/>
      <c r="O3" s="488" t="s">
        <v>166</v>
      </c>
      <c r="P3" s="482"/>
      <c r="Q3" s="482"/>
      <c r="R3" s="482"/>
      <c r="S3" s="482"/>
      <c r="T3" s="482"/>
      <c r="U3" s="482"/>
      <c r="V3" s="482"/>
      <c r="W3" s="482"/>
      <c r="X3" s="482"/>
      <c r="Y3" s="482"/>
      <c r="Z3" s="482"/>
      <c r="AA3" s="483"/>
      <c r="AB3" s="484"/>
      <c r="AC3" s="479" t="s">
        <v>13</v>
      </c>
      <c r="AD3" s="479" t="s">
        <v>13</v>
      </c>
      <c r="AE3" s="479" t="s">
        <v>14</v>
      </c>
      <c r="AF3" s="479" t="s">
        <v>15</v>
      </c>
      <c r="AG3" s="479" t="s">
        <v>16</v>
      </c>
      <c r="AH3" s="504" t="s">
        <v>17</v>
      </c>
      <c r="AI3" s="505"/>
      <c r="AJ3" s="505"/>
      <c r="AK3" s="505"/>
      <c r="AL3" s="505"/>
      <c r="AM3" s="505"/>
      <c r="AN3" s="505"/>
      <c r="AO3" s="505"/>
      <c r="AP3" s="505"/>
      <c r="AQ3" s="504" t="s">
        <v>18</v>
      </c>
      <c r="AR3" s="476" t="s">
        <v>19</v>
      </c>
      <c r="AS3" s="476"/>
      <c r="AT3" s="476"/>
      <c r="AU3" s="476"/>
      <c r="AV3" s="476"/>
      <c r="AW3" s="476"/>
      <c r="AX3" s="476"/>
      <c r="AY3" s="476"/>
      <c r="AZ3" s="476"/>
      <c r="BA3" s="476"/>
      <c r="BB3" s="476"/>
      <c r="BC3" s="476"/>
      <c r="BD3" s="476"/>
      <c r="BE3" s="476"/>
      <c r="BF3" s="476"/>
      <c r="BG3" s="476"/>
      <c r="BH3" s="476"/>
      <c r="BI3" s="476"/>
      <c r="BJ3" s="476"/>
      <c r="BK3" s="476" t="s">
        <v>20</v>
      </c>
      <c r="BL3" s="476"/>
      <c r="BM3" s="476"/>
      <c r="BN3" s="511" t="s">
        <v>21</v>
      </c>
      <c r="BO3" s="512" t="s">
        <v>22</v>
      </c>
      <c r="BP3" s="512" t="s">
        <v>23</v>
      </c>
      <c r="BQ3" s="512" t="s">
        <v>24</v>
      </c>
      <c r="BR3" s="512" t="s">
        <v>25</v>
      </c>
      <c r="BS3" s="476" t="s">
        <v>297</v>
      </c>
      <c r="BT3" s="476"/>
      <c r="BU3" s="476"/>
      <c r="BV3" s="476"/>
      <c r="BW3" s="476"/>
      <c r="BX3" s="506" t="s">
        <v>1</v>
      </c>
      <c r="BY3" s="506"/>
      <c r="BZ3" s="506"/>
      <c r="CA3" s="506"/>
      <c r="CB3" s="506"/>
      <c r="CC3" s="506"/>
      <c r="CD3" s="506"/>
      <c r="CE3" s="506"/>
      <c r="CF3" s="506"/>
      <c r="CG3" s="506"/>
      <c r="CH3" s="506"/>
      <c r="CI3" s="506"/>
      <c r="CJ3" s="506"/>
      <c r="CK3" s="506"/>
      <c r="CL3" s="104"/>
      <c r="CM3" s="104"/>
      <c r="CN3" s="105"/>
    </row>
    <row r="4" spans="1:16276" s="46" customFormat="1" ht="12.45">
      <c r="A4" s="508"/>
      <c r="B4" s="516"/>
      <c r="C4" s="517"/>
      <c r="D4" s="517"/>
      <c r="E4" s="517"/>
      <c r="F4" s="517"/>
      <c r="G4" s="517"/>
      <c r="H4" s="517"/>
      <c r="I4" s="517"/>
      <c r="J4" s="517"/>
      <c r="K4" s="517"/>
      <c r="L4" s="517"/>
      <c r="M4" s="517"/>
      <c r="N4" s="518"/>
      <c r="O4" s="489"/>
      <c r="P4" s="476"/>
      <c r="Q4" s="476"/>
      <c r="R4" s="476"/>
      <c r="S4" s="476"/>
      <c r="T4" s="476"/>
      <c r="U4" s="476"/>
      <c r="V4" s="476"/>
      <c r="W4" s="476"/>
      <c r="X4" s="476"/>
      <c r="Y4" s="476"/>
      <c r="Z4" s="476"/>
      <c r="AA4" s="486"/>
      <c r="AB4" s="487"/>
      <c r="AC4" s="480"/>
      <c r="AD4" s="480"/>
      <c r="AE4" s="480"/>
      <c r="AF4" s="480"/>
      <c r="AG4" s="480"/>
      <c r="AH4" s="73" t="s">
        <v>29</v>
      </c>
      <c r="AI4" s="73" t="s">
        <v>30</v>
      </c>
      <c r="AJ4" s="73" t="s">
        <v>31</v>
      </c>
      <c r="AK4" s="74" t="s">
        <v>32</v>
      </c>
      <c r="AL4" s="75" t="s">
        <v>33</v>
      </c>
      <c r="AM4" s="73" t="s">
        <v>34</v>
      </c>
      <c r="AN4" s="73" t="s">
        <v>35</v>
      </c>
      <c r="AO4" s="73" t="s">
        <v>36</v>
      </c>
      <c r="AP4" s="74" t="s">
        <v>37</v>
      </c>
      <c r="AQ4" s="510"/>
      <c r="AR4" s="66" t="s">
        <v>30</v>
      </c>
      <c r="AS4" s="66" t="s">
        <v>32</v>
      </c>
      <c r="AT4" s="66" t="s">
        <v>33</v>
      </c>
      <c r="AU4" s="66" t="s">
        <v>38</v>
      </c>
      <c r="AV4" s="66" t="s">
        <v>39</v>
      </c>
      <c r="AW4" s="66" t="s">
        <v>40</v>
      </c>
      <c r="AX4" s="66" t="s">
        <v>41</v>
      </c>
      <c r="AY4" s="66" t="s">
        <v>42</v>
      </c>
      <c r="AZ4" s="66" t="s">
        <v>43</v>
      </c>
      <c r="BA4" s="66" t="s">
        <v>44</v>
      </c>
      <c r="BB4" s="66" t="s">
        <v>45</v>
      </c>
      <c r="BC4" s="66" t="s">
        <v>46</v>
      </c>
      <c r="BD4" s="66" t="s">
        <v>47</v>
      </c>
      <c r="BE4" s="66" t="s">
        <v>298</v>
      </c>
      <c r="BF4" s="66" t="s">
        <v>49</v>
      </c>
      <c r="BG4" s="66" t="s">
        <v>50</v>
      </c>
      <c r="BH4" s="66" t="s">
        <v>51</v>
      </c>
      <c r="BI4" s="66" t="s">
        <v>52</v>
      </c>
      <c r="BJ4" s="66" t="s">
        <v>37</v>
      </c>
      <c r="BK4" s="66" t="s">
        <v>8</v>
      </c>
      <c r="BL4" s="66" t="s">
        <v>53</v>
      </c>
      <c r="BM4" s="79" t="s">
        <v>54</v>
      </c>
      <c r="BN4" s="511"/>
      <c r="BO4" s="512"/>
      <c r="BP4" s="512"/>
      <c r="BQ4" s="512"/>
      <c r="BR4" s="512"/>
      <c r="BS4" s="476"/>
      <c r="BT4" s="476"/>
      <c r="BU4" s="476"/>
      <c r="BV4" s="476"/>
      <c r="BW4" s="476"/>
      <c r="BX4" s="81"/>
      <c r="BY4" s="82" t="s">
        <v>208</v>
      </c>
      <c r="BZ4" s="82" t="s">
        <v>209</v>
      </c>
      <c r="CA4" s="82" t="s">
        <v>210</v>
      </c>
      <c r="CB4" s="82" t="s">
        <v>211</v>
      </c>
      <c r="CC4" s="82" t="s">
        <v>212</v>
      </c>
      <c r="CD4" s="82" t="s">
        <v>213</v>
      </c>
      <c r="CE4" s="82" t="s">
        <v>214</v>
      </c>
      <c r="CF4" s="82" t="s">
        <v>215</v>
      </c>
      <c r="CG4" s="82" t="s">
        <v>216</v>
      </c>
      <c r="CH4" s="82" t="s">
        <v>217</v>
      </c>
      <c r="CI4" s="92" t="s">
        <v>218</v>
      </c>
      <c r="CJ4" s="93" t="s">
        <v>219</v>
      </c>
      <c r="CK4" s="93"/>
      <c r="CL4" s="104"/>
      <c r="CM4" s="104"/>
      <c r="CN4" s="105"/>
    </row>
    <row r="5" spans="1:16276" s="46" customFormat="1" ht="14.25" customHeight="1">
      <c r="A5" s="509"/>
      <c r="B5" s="54" t="s">
        <v>58</v>
      </c>
      <c r="C5" s="55" t="s">
        <v>95</v>
      </c>
      <c r="D5" s="55" t="s">
        <v>96</v>
      </c>
      <c r="E5" s="55" t="s">
        <v>97</v>
      </c>
      <c r="F5" s="55" t="s">
        <v>222</v>
      </c>
      <c r="G5" s="55" t="s">
        <v>223</v>
      </c>
      <c r="H5" s="55" t="s">
        <v>100</v>
      </c>
      <c r="I5" s="55" t="s">
        <v>101</v>
      </c>
      <c r="J5" s="55" t="s">
        <v>224</v>
      </c>
      <c r="K5" s="55" t="s">
        <v>103</v>
      </c>
      <c r="L5" s="55" t="s">
        <v>104</v>
      </c>
      <c r="M5" s="55" t="s">
        <v>105</v>
      </c>
      <c r="N5" s="55" t="s">
        <v>225</v>
      </c>
      <c r="O5" s="67" t="s">
        <v>58</v>
      </c>
      <c r="P5" s="68" t="s">
        <v>95</v>
      </c>
      <c r="Q5" s="68" t="s">
        <v>96</v>
      </c>
      <c r="R5" s="68" t="s">
        <v>97</v>
      </c>
      <c r="S5" s="68" t="s">
        <v>222</v>
      </c>
      <c r="T5" s="68" t="s">
        <v>223</v>
      </c>
      <c r="U5" s="68" t="s">
        <v>100</v>
      </c>
      <c r="V5" s="68" t="s">
        <v>101</v>
      </c>
      <c r="W5" s="68" t="s">
        <v>224</v>
      </c>
      <c r="X5" s="68" t="s">
        <v>103</v>
      </c>
      <c r="Y5" s="68" t="s">
        <v>104</v>
      </c>
      <c r="Z5" s="68" t="s">
        <v>105</v>
      </c>
      <c r="AA5" s="69" t="s">
        <v>225</v>
      </c>
      <c r="AB5" s="69" t="s">
        <v>107</v>
      </c>
      <c r="AC5" s="54" t="s">
        <v>89</v>
      </c>
      <c r="AD5" s="54" t="s">
        <v>89</v>
      </c>
      <c r="AE5" s="54" t="s">
        <v>89</v>
      </c>
      <c r="AF5" s="54" t="s">
        <v>89</v>
      </c>
      <c r="AG5" s="54" t="s">
        <v>89</v>
      </c>
      <c r="AH5" s="68" t="s">
        <v>89</v>
      </c>
      <c r="AI5" s="68" t="s">
        <v>89</v>
      </c>
      <c r="AJ5" s="68" t="s">
        <v>89</v>
      </c>
      <c r="AK5" s="69" t="s">
        <v>89</v>
      </c>
      <c r="AL5" s="76" t="s">
        <v>89</v>
      </c>
      <c r="AM5" s="68" t="s">
        <v>89</v>
      </c>
      <c r="AN5" s="68" t="s">
        <v>89</v>
      </c>
      <c r="AO5" s="68" t="s">
        <v>89</v>
      </c>
      <c r="AP5" s="69" t="s">
        <v>89</v>
      </c>
      <c r="AQ5" s="77" t="s">
        <v>91</v>
      </c>
      <c r="AR5" s="78" t="s">
        <v>89</v>
      </c>
      <c r="AS5" s="78" t="s">
        <v>89</v>
      </c>
      <c r="AT5" s="78" t="s">
        <v>89</v>
      </c>
      <c r="AU5" s="78" t="s">
        <v>89</v>
      </c>
      <c r="AV5" s="78" t="s">
        <v>89</v>
      </c>
      <c r="AW5" s="78" t="s">
        <v>89</v>
      </c>
      <c r="AX5" s="78" t="s">
        <v>89</v>
      </c>
      <c r="AY5" s="78" t="s">
        <v>89</v>
      </c>
      <c r="AZ5" s="78" t="s">
        <v>89</v>
      </c>
      <c r="BA5" s="78" t="s">
        <v>89</v>
      </c>
      <c r="BB5" s="78" t="s">
        <v>89</v>
      </c>
      <c r="BC5" s="78" t="s">
        <v>89</v>
      </c>
      <c r="BD5" s="78" t="s">
        <v>89</v>
      </c>
      <c r="BE5" s="78" t="s">
        <v>89</v>
      </c>
      <c r="BF5" s="78" t="s">
        <v>89</v>
      </c>
      <c r="BG5" s="78" t="s">
        <v>89</v>
      </c>
      <c r="BH5" s="78" t="s">
        <v>89</v>
      </c>
      <c r="BI5" s="78" t="s">
        <v>89</v>
      </c>
      <c r="BJ5" s="78" t="s">
        <v>89</v>
      </c>
      <c r="BK5" s="78"/>
      <c r="BL5" s="78" t="s">
        <v>89</v>
      </c>
      <c r="BM5" s="78" t="s">
        <v>89</v>
      </c>
      <c r="BN5" s="78"/>
      <c r="BO5" s="78" t="s">
        <v>165</v>
      </c>
      <c r="BP5" s="78" t="s">
        <v>299</v>
      </c>
      <c r="BQ5" s="78" t="s">
        <v>93</v>
      </c>
      <c r="BR5" s="78" t="s">
        <v>94</v>
      </c>
      <c r="BS5" s="80" t="s">
        <v>84</v>
      </c>
      <c r="BT5" s="80" t="s">
        <v>85</v>
      </c>
      <c r="BU5" s="80" t="s">
        <v>86</v>
      </c>
      <c r="BV5" s="80" t="s">
        <v>87</v>
      </c>
      <c r="BW5" s="80" t="s">
        <v>88</v>
      </c>
      <c r="BX5" s="83" t="s">
        <v>8</v>
      </c>
      <c r="BY5" s="84" t="s">
        <v>95</v>
      </c>
      <c r="BZ5" s="85" t="s">
        <v>96</v>
      </c>
      <c r="CA5" s="85" t="s">
        <v>97</v>
      </c>
      <c r="CB5" s="85" t="s">
        <v>98</v>
      </c>
      <c r="CC5" s="85" t="s">
        <v>99</v>
      </c>
      <c r="CD5" s="85" t="s">
        <v>100</v>
      </c>
      <c r="CE5" s="85" t="s">
        <v>101</v>
      </c>
      <c r="CF5" s="85" t="s">
        <v>102</v>
      </c>
      <c r="CG5" s="85" t="s">
        <v>103</v>
      </c>
      <c r="CH5" s="85" t="s">
        <v>104</v>
      </c>
      <c r="CI5" s="94" t="s">
        <v>105</v>
      </c>
      <c r="CJ5" s="95" t="s">
        <v>106</v>
      </c>
      <c r="CK5" s="93" t="s">
        <v>300</v>
      </c>
      <c r="CL5" s="104"/>
      <c r="CM5" s="104"/>
      <c r="CN5" s="106" t="s">
        <v>201</v>
      </c>
    </row>
    <row r="6" spans="1:16276" s="46" customFormat="1" ht="10.3">
      <c r="A6" s="56" t="s">
        <v>114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70"/>
      <c r="AD6" s="57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96"/>
      <c r="CJ6" s="97"/>
      <c r="CK6" s="97"/>
      <c r="CL6" s="104"/>
      <c r="CM6" s="104"/>
      <c r="CN6" s="105"/>
    </row>
    <row r="7" spans="1:16276" s="46" customFormat="1" ht="10.3">
      <c r="A7" s="58" t="s">
        <v>115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71"/>
      <c r="AD7" s="59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98"/>
      <c r="CJ7" s="99"/>
      <c r="CK7" s="99"/>
      <c r="CL7" s="104"/>
      <c r="CM7" s="104"/>
      <c r="CN7" s="105"/>
    </row>
    <row r="8" spans="1:16276" s="47" customFormat="1" ht="11.6">
      <c r="A8" s="60" t="s">
        <v>116</v>
      </c>
      <c r="B8" s="61">
        <f t="shared" ref="B8:AC8" si="0">SUM(B9,B12,B15,B18,B21,B24,B27,B30,B33,B36,B39,B42,B45,B48,B51,B54,B57,B60,B63,B66,B69,B72,B75,B78,B81,B84,B87,B90,B93,B96,B99)</f>
        <v>423714</v>
      </c>
      <c r="C8" s="61">
        <f t="shared" si="0"/>
        <v>0</v>
      </c>
      <c r="D8" s="61">
        <f t="shared" si="0"/>
        <v>31955</v>
      </c>
      <c r="E8" s="61">
        <f t="shared" si="0"/>
        <v>13029</v>
      </c>
      <c r="F8" s="61">
        <f t="shared" si="0"/>
        <v>27439</v>
      </c>
      <c r="G8" s="61">
        <f t="shared" si="0"/>
        <v>16604</v>
      </c>
      <c r="H8" s="61">
        <f t="shared" si="0"/>
        <v>30723</v>
      </c>
      <c r="I8" s="61">
        <f t="shared" si="0"/>
        <v>38249</v>
      </c>
      <c r="J8" s="61">
        <f t="shared" si="0"/>
        <v>18195</v>
      </c>
      <c r="K8" s="61">
        <f t="shared" si="0"/>
        <v>10380</v>
      </c>
      <c r="L8" s="61">
        <f t="shared" si="0"/>
        <v>83594</v>
      </c>
      <c r="M8" s="61">
        <f t="shared" si="0"/>
        <v>153546</v>
      </c>
      <c r="N8" s="61">
        <f t="shared" si="0"/>
        <v>0</v>
      </c>
      <c r="O8" s="61">
        <f t="shared" si="0"/>
        <v>266171</v>
      </c>
      <c r="P8" s="61">
        <f t="shared" si="0"/>
        <v>0</v>
      </c>
      <c r="Q8" s="61">
        <f t="shared" si="0"/>
        <v>14618</v>
      </c>
      <c r="R8" s="61">
        <f t="shared" si="0"/>
        <v>18376</v>
      </c>
      <c r="S8" s="61">
        <f t="shared" si="0"/>
        <v>29555</v>
      </c>
      <c r="T8" s="61">
        <f t="shared" si="0"/>
        <v>23753</v>
      </c>
      <c r="U8" s="61">
        <f t="shared" si="0"/>
        <v>21907</v>
      </c>
      <c r="V8" s="61">
        <f t="shared" si="0"/>
        <v>21887</v>
      </c>
      <c r="W8" s="61">
        <f t="shared" si="0"/>
        <v>23997</v>
      </c>
      <c r="X8" s="61">
        <f t="shared" si="0"/>
        <v>13662</v>
      </c>
      <c r="Y8" s="61">
        <f t="shared" si="0"/>
        <v>15775</v>
      </c>
      <c r="Z8" s="61">
        <f t="shared" si="0"/>
        <v>15009</v>
      </c>
      <c r="AA8" s="61">
        <f t="shared" si="0"/>
        <v>22254</v>
      </c>
      <c r="AB8" s="61">
        <f t="shared" si="0"/>
        <v>45378</v>
      </c>
      <c r="AC8" s="61">
        <f t="shared" si="0"/>
        <v>17463528</v>
      </c>
      <c r="AD8" s="61">
        <f t="shared" ref="AD8:BR8" si="1">SUM(AD9,AD12,AD15,AD18,AD21,AD24,AD27,AD30,AD33,AD36,AD39,AD42,AD45,AD48,AD51,AD54,AD57,AD60,AD63,AD66,AD69,AD72,AD75,AD78,AD81,AD84,AD87,AD90,AD93,AD96,AD99)</f>
        <v>17463528</v>
      </c>
      <c r="AE8" s="61">
        <f t="shared" si="1"/>
        <v>0</v>
      </c>
      <c r="AF8" s="61">
        <f t="shared" si="1"/>
        <v>436424</v>
      </c>
      <c r="AG8" s="61">
        <f t="shared" si="1"/>
        <v>67928</v>
      </c>
      <c r="AH8" s="61">
        <f t="shared" si="1"/>
        <v>14144</v>
      </c>
      <c r="AI8" s="61">
        <f t="shared" si="1"/>
        <v>12900</v>
      </c>
      <c r="AJ8" s="61">
        <f t="shared" si="1"/>
        <v>21159</v>
      </c>
      <c r="AK8" s="61">
        <f t="shared" si="1"/>
        <v>1017</v>
      </c>
      <c r="AL8" s="61">
        <f t="shared" si="1"/>
        <v>10237</v>
      </c>
      <c r="AM8" s="61">
        <f t="shared" si="1"/>
        <v>4288</v>
      </c>
      <c r="AN8" s="61">
        <f t="shared" si="1"/>
        <v>4162</v>
      </c>
      <c r="AO8" s="61">
        <f t="shared" si="1"/>
        <v>21</v>
      </c>
      <c r="AP8" s="61">
        <f t="shared" si="1"/>
        <v>0</v>
      </c>
      <c r="AQ8" s="61">
        <f t="shared" si="1"/>
        <v>347487</v>
      </c>
      <c r="AR8" s="61">
        <f t="shared" si="1"/>
        <v>83436</v>
      </c>
      <c r="AS8" s="61">
        <f t="shared" si="1"/>
        <v>11938</v>
      </c>
      <c r="AT8" s="61">
        <f t="shared" si="1"/>
        <v>8977</v>
      </c>
      <c r="AU8" s="61">
        <f t="shared" si="1"/>
        <v>348</v>
      </c>
      <c r="AV8" s="61">
        <f t="shared" si="1"/>
        <v>32239</v>
      </c>
      <c r="AW8" s="61">
        <f t="shared" si="1"/>
        <v>62907</v>
      </c>
      <c r="AX8" s="61">
        <f t="shared" si="1"/>
        <v>22211</v>
      </c>
      <c r="AY8" s="61">
        <f t="shared" si="1"/>
        <v>5790</v>
      </c>
      <c r="AZ8" s="61">
        <f t="shared" si="1"/>
        <v>23362</v>
      </c>
      <c r="BA8" s="61">
        <f t="shared" si="1"/>
        <v>15919</v>
      </c>
      <c r="BB8" s="61">
        <f t="shared" si="1"/>
        <v>17</v>
      </c>
      <c r="BC8" s="61">
        <f t="shared" si="1"/>
        <v>0</v>
      </c>
      <c r="BD8" s="61">
        <f t="shared" si="1"/>
        <v>0</v>
      </c>
      <c r="BE8" s="61">
        <f t="shared" si="1"/>
        <v>8105</v>
      </c>
      <c r="BF8" s="61">
        <f t="shared" si="1"/>
        <v>15491</v>
      </c>
      <c r="BG8" s="61">
        <f t="shared" si="1"/>
        <v>847</v>
      </c>
      <c r="BH8" s="61">
        <f t="shared" si="1"/>
        <v>176</v>
      </c>
      <c r="BI8" s="61">
        <f t="shared" si="1"/>
        <v>55724</v>
      </c>
      <c r="BJ8" s="61">
        <f t="shared" si="1"/>
        <v>0</v>
      </c>
      <c r="BK8" s="61">
        <f t="shared" si="1"/>
        <v>21009</v>
      </c>
      <c r="BL8" s="61">
        <f t="shared" si="1"/>
        <v>7579</v>
      </c>
      <c r="BM8" s="61">
        <f t="shared" si="1"/>
        <v>13430</v>
      </c>
      <c r="BN8" s="61">
        <f t="shared" si="1"/>
        <v>52024</v>
      </c>
      <c r="BO8" s="61" t="e">
        <f t="shared" si="1"/>
        <v>#REF!</v>
      </c>
      <c r="BP8" s="61">
        <f t="shared" si="1"/>
        <v>5366</v>
      </c>
      <c r="BQ8" s="61" t="e">
        <f t="shared" si="1"/>
        <v>#REF!</v>
      </c>
      <c r="BR8" s="61">
        <f t="shared" si="1"/>
        <v>8715</v>
      </c>
      <c r="BS8" s="61">
        <f t="shared" ref="BS8:BV8" si="2">SUM(BS9,BS12,BS15,BS18,BS21,BS24,BS27,BS30,BS33,BS36,BS39,BS42,BS45,BS48,BS51,BS54,BS57,BS60,BS63,BS66,BS69,BS72,BS75,BS78,BS81,BS84,BS87,BS90,BS93,BS96,BS99)</f>
        <v>17855475</v>
      </c>
      <c r="BT8" s="61">
        <f t="shared" si="2"/>
        <v>15476147</v>
      </c>
      <c r="BU8" s="61">
        <f t="shared" si="2"/>
        <v>1731328</v>
      </c>
      <c r="BV8" s="61">
        <f t="shared" si="2"/>
        <v>648000</v>
      </c>
      <c r="BW8" s="86">
        <f>IF(BS8=0,"0",BT8/(BS8+O8))</f>
        <v>0.85401442010289796</v>
      </c>
      <c r="BX8" s="87">
        <f>SUM(BY8:CK8)</f>
        <v>238371571</v>
      </c>
      <c r="BY8" s="87">
        <f t="shared" ref="BY8:CK8" si="3">SUM(BY9,BY12,BY15,BY18,BY21,BY24,BY27,BY30,BY33,BY36,BY39,BY42,BY45,BY48,BY51,BY54,BY57,BY60,BY63,BY66,BY69,BY72,BY75,BY78,BY81,BY84,BY87,BY90,BY93,BY96,BY99)</f>
        <v>18747225</v>
      </c>
      <c r="BZ8" s="87">
        <f t="shared" si="3"/>
        <v>18669007</v>
      </c>
      <c r="CA8" s="87">
        <f t="shared" si="3"/>
        <v>18627206</v>
      </c>
      <c r="CB8" s="87">
        <f t="shared" si="3"/>
        <v>18525531</v>
      </c>
      <c r="CC8" s="87">
        <f t="shared" si="3"/>
        <v>18515193</v>
      </c>
      <c r="CD8" s="87">
        <f t="shared" si="3"/>
        <v>18463244</v>
      </c>
      <c r="CE8" s="87">
        <f t="shared" si="3"/>
        <v>18345617</v>
      </c>
      <c r="CF8" s="87">
        <f t="shared" si="3"/>
        <v>18301902</v>
      </c>
      <c r="CG8" s="87">
        <f t="shared" si="3"/>
        <v>18256912</v>
      </c>
      <c r="CH8" s="87">
        <f t="shared" si="3"/>
        <v>18146032</v>
      </c>
      <c r="CI8" s="100">
        <f t="shared" si="3"/>
        <v>17915128</v>
      </c>
      <c r="CJ8" s="101">
        <f t="shared" si="3"/>
        <v>17951976</v>
      </c>
      <c r="CK8" s="101">
        <f t="shared" si="3"/>
        <v>17906598</v>
      </c>
      <c r="CL8" s="104" t="s">
        <v>301</v>
      </c>
      <c r="CM8" s="104" t="s">
        <v>302</v>
      </c>
      <c r="CN8" s="107">
        <f>IF(生产数据1!C8=0,"0",生产数据1!C8/(生产数据1!C8+生产数据2!BY8))</f>
        <v>2.57734920621071E-3</v>
      </c>
      <c r="CO8" s="106"/>
      <c r="CP8" s="106"/>
    </row>
    <row r="9" spans="1:16276" s="48" customFormat="1" ht="15">
      <c r="A9" s="62" t="s">
        <v>303</v>
      </c>
      <c r="B9" s="63">
        <f t="shared" ref="B9:AC9" si="4">+B10+B11</f>
        <v>35618</v>
      </c>
      <c r="C9" s="63">
        <f t="shared" si="4"/>
        <v>0</v>
      </c>
      <c r="D9" s="63">
        <f t="shared" ref="D9:N9" si="5">+D10+D11</f>
        <v>6521</v>
      </c>
      <c r="E9" s="63">
        <f t="shared" si="5"/>
        <v>840</v>
      </c>
      <c r="F9" s="63">
        <f t="shared" si="5"/>
        <v>2367</v>
      </c>
      <c r="G9" s="63">
        <f t="shared" si="5"/>
        <v>2695</v>
      </c>
      <c r="H9" s="63">
        <f t="shared" si="5"/>
        <v>1677</v>
      </c>
      <c r="I9" s="63">
        <f t="shared" si="5"/>
        <v>1720</v>
      </c>
      <c r="J9" s="63">
        <f t="shared" si="5"/>
        <v>1437</v>
      </c>
      <c r="K9" s="63">
        <f t="shared" si="5"/>
        <v>792</v>
      </c>
      <c r="L9" s="63">
        <f t="shared" si="5"/>
        <v>7411</v>
      </c>
      <c r="M9" s="63">
        <f t="shared" si="5"/>
        <v>10158</v>
      </c>
      <c r="N9" s="63">
        <f t="shared" si="5"/>
        <v>0</v>
      </c>
      <c r="O9" s="63">
        <f t="shared" si="4"/>
        <v>22059</v>
      </c>
      <c r="P9" s="63">
        <f t="shared" si="4"/>
        <v>0</v>
      </c>
      <c r="Q9" s="63">
        <f t="shared" si="4"/>
        <v>1256</v>
      </c>
      <c r="R9" s="63">
        <f t="shared" si="4"/>
        <v>1392</v>
      </c>
      <c r="S9" s="63">
        <f t="shared" si="4"/>
        <v>3306</v>
      </c>
      <c r="T9" s="63">
        <f t="shared" si="4"/>
        <v>2071</v>
      </c>
      <c r="U9" s="63">
        <f t="shared" si="4"/>
        <v>1625</v>
      </c>
      <c r="V9" s="63">
        <f t="shared" si="4"/>
        <v>2299</v>
      </c>
      <c r="W9" s="63">
        <f t="shared" si="4"/>
        <v>1095</v>
      </c>
      <c r="X9" s="63">
        <f t="shared" si="4"/>
        <v>1085</v>
      </c>
      <c r="Y9" s="63">
        <f t="shared" si="4"/>
        <v>1499</v>
      </c>
      <c r="Z9" s="63">
        <f t="shared" ref="Z9:AB9" si="6">+Z10+Z11</f>
        <v>1237</v>
      </c>
      <c r="AA9" s="63">
        <f t="shared" si="6"/>
        <v>2326</v>
      </c>
      <c r="AB9" s="63">
        <f t="shared" si="6"/>
        <v>2868</v>
      </c>
      <c r="AC9" s="63">
        <f t="shared" si="4"/>
        <v>1607643</v>
      </c>
      <c r="AD9" s="63">
        <f t="shared" ref="AD9:AP9" si="7">+AD10+AD11</f>
        <v>1607643</v>
      </c>
      <c r="AE9" s="63">
        <f t="shared" si="7"/>
        <v>0</v>
      </c>
      <c r="AF9" s="63">
        <f t="shared" si="7"/>
        <v>34193</v>
      </c>
      <c r="AG9" s="63">
        <f t="shared" si="7"/>
        <v>4756</v>
      </c>
      <c r="AH9" s="63">
        <f t="shared" si="7"/>
        <v>1108</v>
      </c>
      <c r="AI9" s="63">
        <f t="shared" si="7"/>
        <v>471</v>
      </c>
      <c r="AJ9" s="63">
        <f t="shared" si="7"/>
        <v>1349</v>
      </c>
      <c r="AK9" s="63">
        <f t="shared" si="7"/>
        <v>102</v>
      </c>
      <c r="AL9" s="63">
        <f t="shared" si="7"/>
        <v>962</v>
      </c>
      <c r="AM9" s="63">
        <f t="shared" si="7"/>
        <v>351</v>
      </c>
      <c r="AN9" s="63">
        <f t="shared" si="7"/>
        <v>413</v>
      </c>
      <c r="AO9" s="63">
        <f t="shared" si="7"/>
        <v>0</v>
      </c>
      <c r="AP9" s="63">
        <f t="shared" si="7"/>
        <v>0</v>
      </c>
      <c r="AQ9" s="63">
        <f t="shared" ref="AQ9:BY9" si="8">+AQ10+AQ11</f>
        <v>28153</v>
      </c>
      <c r="AR9" s="63">
        <f t="shared" ref="AR9:BJ9" si="9">+AR10+AR11</f>
        <v>5083</v>
      </c>
      <c r="AS9" s="63">
        <f t="shared" si="9"/>
        <v>144</v>
      </c>
      <c r="AT9" s="63">
        <f t="shared" si="9"/>
        <v>664</v>
      </c>
      <c r="AU9" s="63">
        <f t="shared" si="9"/>
        <v>96</v>
      </c>
      <c r="AV9" s="63">
        <f t="shared" si="9"/>
        <v>2663</v>
      </c>
      <c r="AW9" s="63">
        <f t="shared" si="9"/>
        <v>6312</v>
      </c>
      <c r="AX9" s="63">
        <f t="shared" si="9"/>
        <v>2283</v>
      </c>
      <c r="AY9" s="63">
        <f t="shared" si="9"/>
        <v>749</v>
      </c>
      <c r="AZ9" s="63">
        <f t="shared" si="9"/>
        <v>1272</v>
      </c>
      <c r="BA9" s="63">
        <f t="shared" si="9"/>
        <v>3089</v>
      </c>
      <c r="BB9" s="63">
        <f t="shared" si="9"/>
        <v>0</v>
      </c>
      <c r="BC9" s="63">
        <f t="shared" si="9"/>
        <v>0</v>
      </c>
      <c r="BD9" s="63">
        <f t="shared" si="9"/>
        <v>0</v>
      </c>
      <c r="BE9" s="63">
        <f t="shared" si="9"/>
        <v>810</v>
      </c>
      <c r="BF9" s="63">
        <f t="shared" si="9"/>
        <v>2227</v>
      </c>
      <c r="BG9" s="63">
        <f t="shared" si="9"/>
        <v>64</v>
      </c>
      <c r="BH9" s="63">
        <f t="shared" si="9"/>
        <v>22</v>
      </c>
      <c r="BI9" s="63">
        <f t="shared" si="9"/>
        <v>2675</v>
      </c>
      <c r="BJ9" s="63">
        <f t="shared" si="9"/>
        <v>0</v>
      </c>
      <c r="BK9" s="63">
        <f t="shared" ref="BK9:BM9" si="10">+BK10+BK11</f>
        <v>1284</v>
      </c>
      <c r="BL9" s="63">
        <f t="shared" si="10"/>
        <v>737</v>
      </c>
      <c r="BM9" s="63">
        <f t="shared" si="10"/>
        <v>547</v>
      </c>
      <c r="BN9" s="63">
        <f t="shared" si="8"/>
        <v>4982</v>
      </c>
      <c r="BO9" s="63">
        <f t="shared" si="8"/>
        <v>3949</v>
      </c>
      <c r="BP9" s="63">
        <f t="shared" si="8"/>
        <v>193</v>
      </c>
      <c r="BQ9" s="63">
        <f t="shared" si="8"/>
        <v>0</v>
      </c>
      <c r="BR9" s="63">
        <f t="shared" ref="BR9" si="11">+BR10+BR11</f>
        <v>840</v>
      </c>
      <c r="BS9" s="63">
        <f t="shared" ref="BS9:BV9" si="12">+BS10+BS11</f>
        <v>1395000</v>
      </c>
      <c r="BT9" s="63">
        <f t="shared" si="12"/>
        <v>1308600</v>
      </c>
      <c r="BU9" s="63">
        <f t="shared" si="12"/>
        <v>43200</v>
      </c>
      <c r="BV9" s="63">
        <f t="shared" si="12"/>
        <v>43200</v>
      </c>
      <c r="BW9" s="88">
        <f>IF(BS9=0,"0",BT9/(BS9+O9))</f>
        <v>0.92346190243313797</v>
      </c>
      <c r="BX9" s="63">
        <f t="shared" ref="BX9:BX71" si="13">SUM(BY9:CK9)</f>
        <v>21482798</v>
      </c>
      <c r="BY9" s="89">
        <f t="shared" si="8"/>
        <v>1686573</v>
      </c>
      <c r="BZ9" s="89">
        <f t="shared" ref="BZ9:CK9" si="14">+BZ10+BZ11</f>
        <v>1678597</v>
      </c>
      <c r="CA9" s="89">
        <f t="shared" si="14"/>
        <v>1681672</v>
      </c>
      <c r="CB9" s="89">
        <f t="shared" si="14"/>
        <v>1663846</v>
      </c>
      <c r="CC9" s="89">
        <f t="shared" si="14"/>
        <v>1652568</v>
      </c>
      <c r="CD9" s="89">
        <f t="shared" si="14"/>
        <v>1650223</v>
      </c>
      <c r="CE9" s="89">
        <f t="shared" si="14"/>
        <v>1628124</v>
      </c>
      <c r="CF9" s="89">
        <f t="shared" si="14"/>
        <v>1672263</v>
      </c>
      <c r="CG9" s="89">
        <f t="shared" si="14"/>
        <v>1646028</v>
      </c>
      <c r="CH9" s="89">
        <f t="shared" si="14"/>
        <v>1631011</v>
      </c>
      <c r="CI9" s="102">
        <f t="shared" si="14"/>
        <v>1601125</v>
      </c>
      <c r="CJ9" s="89">
        <f t="shared" si="14"/>
        <v>1646818</v>
      </c>
      <c r="CK9" s="89">
        <f t="shared" si="14"/>
        <v>1643950</v>
      </c>
      <c r="CL9" s="52">
        <f t="shared" ref="CL9:CL40" si="15">+AC9+AF9+BN9+O9</f>
        <v>1668877</v>
      </c>
      <c r="CM9" s="52">
        <f>+CJ9</f>
        <v>1646818</v>
      </c>
      <c r="CN9" s="107">
        <f>IF(生产数据1!C9=0,"0",生产数据1!C9/(生产数据1!C9+生产数据2!BY9))</f>
        <v>2.3595703677238701E-3</v>
      </c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  <c r="LQ9" s="108"/>
      <c r="LR9" s="108"/>
      <c r="LS9" s="108"/>
      <c r="LT9" s="108"/>
      <c r="LU9" s="108"/>
      <c r="LV9" s="108"/>
      <c r="LW9" s="108"/>
      <c r="LX9" s="108"/>
      <c r="LY9" s="108"/>
      <c r="LZ9" s="108"/>
      <c r="MA9" s="108"/>
      <c r="MB9" s="108"/>
      <c r="MC9" s="108"/>
      <c r="MD9" s="108"/>
      <c r="ME9" s="108"/>
      <c r="MF9" s="108"/>
      <c r="MG9" s="108"/>
      <c r="MH9" s="108"/>
      <c r="MI9" s="108"/>
      <c r="MJ9" s="108"/>
      <c r="MK9" s="108"/>
      <c r="ML9" s="108"/>
      <c r="MM9" s="108"/>
      <c r="MN9" s="108"/>
      <c r="MO9" s="108"/>
      <c r="MP9" s="108"/>
      <c r="MQ9" s="108"/>
      <c r="MR9" s="108"/>
      <c r="MS9" s="108"/>
      <c r="MT9" s="108"/>
      <c r="MU9" s="108"/>
      <c r="MV9" s="108"/>
      <c r="MW9" s="108"/>
      <c r="MX9" s="108"/>
      <c r="MY9" s="108"/>
      <c r="MZ9" s="108"/>
      <c r="NA9" s="108"/>
      <c r="NB9" s="108"/>
      <c r="NC9" s="108"/>
      <c r="ND9" s="108"/>
      <c r="NE9" s="108"/>
      <c r="NF9" s="108"/>
      <c r="NG9" s="108"/>
      <c r="NH9" s="108"/>
      <c r="NI9" s="108"/>
      <c r="NJ9" s="108"/>
      <c r="NK9" s="108"/>
      <c r="NL9" s="108"/>
      <c r="NM9" s="108"/>
      <c r="NN9" s="108"/>
      <c r="NO9" s="108"/>
      <c r="NP9" s="108"/>
      <c r="NQ9" s="108"/>
      <c r="NR9" s="108"/>
      <c r="NS9" s="108"/>
      <c r="NT9" s="108"/>
      <c r="NU9" s="108"/>
      <c r="NV9" s="108"/>
      <c r="NW9" s="108"/>
      <c r="NX9" s="108"/>
      <c r="NY9" s="108"/>
      <c r="NZ9" s="108"/>
      <c r="OA9" s="108"/>
      <c r="OB9" s="108"/>
      <c r="OC9" s="108"/>
      <c r="OD9" s="108"/>
      <c r="OE9" s="108"/>
      <c r="OF9" s="108"/>
      <c r="OG9" s="108"/>
      <c r="OH9" s="108"/>
      <c r="OI9" s="108"/>
      <c r="OJ9" s="108"/>
      <c r="OK9" s="108"/>
      <c r="OL9" s="108"/>
      <c r="OM9" s="108"/>
      <c r="ON9" s="108"/>
      <c r="OO9" s="108"/>
      <c r="OP9" s="108"/>
      <c r="OQ9" s="108"/>
      <c r="OR9" s="108"/>
      <c r="OS9" s="108"/>
      <c r="OT9" s="108"/>
      <c r="OU9" s="108"/>
      <c r="OV9" s="108"/>
      <c r="OW9" s="108"/>
      <c r="OX9" s="108"/>
      <c r="OY9" s="108"/>
      <c r="OZ9" s="108"/>
      <c r="PA9" s="108"/>
      <c r="PB9" s="108"/>
      <c r="PC9" s="108"/>
      <c r="PD9" s="108"/>
      <c r="PE9" s="108"/>
      <c r="PF9" s="108"/>
      <c r="PG9" s="108"/>
      <c r="PH9" s="108"/>
      <c r="PI9" s="108"/>
      <c r="PJ9" s="108"/>
      <c r="PK9" s="108"/>
      <c r="PL9" s="108"/>
      <c r="PM9" s="108"/>
      <c r="PN9" s="108"/>
      <c r="PO9" s="108"/>
      <c r="PP9" s="108"/>
      <c r="PQ9" s="108"/>
      <c r="PR9" s="108"/>
      <c r="PS9" s="108"/>
      <c r="PT9" s="108"/>
      <c r="PU9" s="108"/>
      <c r="PV9" s="108"/>
      <c r="PW9" s="108"/>
      <c r="PX9" s="108"/>
      <c r="PY9" s="108"/>
      <c r="PZ9" s="108"/>
      <c r="QA9" s="108"/>
      <c r="QB9" s="108"/>
      <c r="QC9" s="108"/>
      <c r="QD9" s="108"/>
      <c r="QE9" s="108"/>
      <c r="QF9" s="108"/>
      <c r="QG9" s="108"/>
      <c r="QH9" s="108"/>
      <c r="QI9" s="108"/>
      <c r="QJ9" s="108"/>
      <c r="QK9" s="108"/>
      <c r="QL9" s="108"/>
      <c r="QM9" s="108"/>
      <c r="QN9" s="108"/>
      <c r="QO9" s="108"/>
      <c r="QP9" s="108"/>
      <c r="QQ9" s="108"/>
      <c r="QR9" s="108"/>
      <c r="QS9" s="108"/>
      <c r="QT9" s="108"/>
      <c r="QU9" s="108"/>
      <c r="QV9" s="108"/>
      <c r="QW9" s="108"/>
      <c r="QX9" s="108"/>
      <c r="QY9" s="108"/>
      <c r="QZ9" s="108"/>
      <c r="RA9" s="108"/>
      <c r="RB9" s="108"/>
      <c r="RC9" s="108"/>
      <c r="RD9" s="108"/>
      <c r="RE9" s="108"/>
      <c r="RF9" s="108"/>
      <c r="RG9" s="108"/>
      <c r="RH9" s="108"/>
      <c r="RI9" s="108"/>
      <c r="RJ9" s="108"/>
      <c r="RK9" s="108"/>
      <c r="RL9" s="108"/>
      <c r="RM9" s="108"/>
      <c r="RN9" s="108"/>
      <c r="RO9" s="108"/>
      <c r="RP9" s="108"/>
      <c r="RQ9" s="108"/>
      <c r="RR9" s="108"/>
      <c r="RS9" s="108"/>
      <c r="RT9" s="108"/>
      <c r="RU9" s="108"/>
      <c r="RV9" s="108"/>
      <c r="RW9" s="108"/>
      <c r="RX9" s="108"/>
      <c r="RY9" s="108"/>
      <c r="RZ9" s="108"/>
      <c r="SA9" s="108"/>
      <c r="SB9" s="108"/>
      <c r="SC9" s="108"/>
      <c r="SD9" s="108"/>
      <c r="SE9" s="108"/>
      <c r="SF9" s="108"/>
      <c r="SG9" s="108"/>
      <c r="SH9" s="108"/>
      <c r="SI9" s="108"/>
      <c r="SJ9" s="108"/>
      <c r="SK9" s="108"/>
      <c r="SL9" s="108"/>
      <c r="SM9" s="108"/>
      <c r="SN9" s="108"/>
      <c r="SO9" s="108"/>
      <c r="SP9" s="108"/>
      <c r="SQ9" s="108"/>
      <c r="SR9" s="108"/>
      <c r="SS9" s="108"/>
      <c r="ST9" s="108"/>
      <c r="SU9" s="108"/>
      <c r="SV9" s="108"/>
      <c r="SW9" s="108"/>
      <c r="SX9" s="108"/>
      <c r="SY9" s="108"/>
      <c r="SZ9" s="108"/>
      <c r="TA9" s="108"/>
      <c r="TB9" s="108"/>
      <c r="TC9" s="108"/>
      <c r="TD9" s="108"/>
      <c r="TE9" s="108"/>
      <c r="TF9" s="108"/>
      <c r="TG9" s="108"/>
      <c r="TH9" s="108"/>
      <c r="TI9" s="108"/>
      <c r="TJ9" s="108"/>
      <c r="TK9" s="108"/>
      <c r="TL9" s="108"/>
      <c r="TM9" s="108"/>
      <c r="TN9" s="108"/>
      <c r="TO9" s="108"/>
      <c r="TP9" s="108"/>
      <c r="TQ9" s="108"/>
      <c r="TR9" s="108"/>
      <c r="TS9" s="108"/>
      <c r="TT9" s="108"/>
      <c r="TU9" s="108"/>
      <c r="TV9" s="108"/>
      <c r="TW9" s="108"/>
      <c r="TX9" s="108"/>
      <c r="TY9" s="108"/>
      <c r="TZ9" s="108"/>
      <c r="UA9" s="108"/>
      <c r="UB9" s="108"/>
      <c r="UC9" s="108"/>
      <c r="UD9" s="108"/>
      <c r="UE9" s="108"/>
      <c r="UF9" s="108"/>
      <c r="UG9" s="108"/>
      <c r="UH9" s="108"/>
      <c r="UI9" s="108"/>
      <c r="UJ9" s="108"/>
      <c r="UK9" s="108"/>
      <c r="UL9" s="108"/>
      <c r="UM9" s="108"/>
      <c r="UN9" s="108"/>
      <c r="UO9" s="108"/>
      <c r="UP9" s="108"/>
      <c r="UQ9" s="108"/>
      <c r="UR9" s="108"/>
      <c r="US9" s="108"/>
      <c r="UT9" s="108"/>
      <c r="UU9" s="108"/>
      <c r="UV9" s="108"/>
      <c r="UW9" s="108"/>
      <c r="UX9" s="108"/>
      <c r="UY9" s="108"/>
      <c r="UZ9" s="108"/>
      <c r="VA9" s="108"/>
      <c r="VB9" s="108"/>
      <c r="VC9" s="108"/>
      <c r="VD9" s="108"/>
      <c r="VE9" s="108"/>
      <c r="VF9" s="108"/>
      <c r="VG9" s="108"/>
      <c r="VH9" s="108"/>
      <c r="VI9" s="108"/>
      <c r="VJ9" s="108"/>
      <c r="VK9" s="108"/>
      <c r="VL9" s="108"/>
      <c r="VM9" s="108"/>
      <c r="VN9" s="108"/>
      <c r="VO9" s="108"/>
      <c r="VP9" s="108"/>
      <c r="VQ9" s="108"/>
      <c r="VR9" s="108"/>
      <c r="VS9" s="108"/>
      <c r="VT9" s="108"/>
      <c r="VU9" s="108"/>
      <c r="VV9" s="108"/>
      <c r="VW9" s="108"/>
      <c r="VX9" s="108"/>
      <c r="VY9" s="108"/>
      <c r="VZ9" s="108"/>
      <c r="WA9" s="108"/>
      <c r="WB9" s="108"/>
      <c r="WC9" s="108"/>
      <c r="WD9" s="108"/>
      <c r="WE9" s="108"/>
      <c r="WF9" s="108"/>
      <c r="WG9" s="108"/>
      <c r="WH9" s="108"/>
      <c r="WI9" s="108"/>
      <c r="WJ9" s="108"/>
      <c r="WK9" s="108"/>
      <c r="WL9" s="108"/>
      <c r="WM9" s="108"/>
      <c r="WN9" s="108"/>
      <c r="WO9" s="108"/>
      <c r="WP9" s="108"/>
      <c r="WQ9" s="108"/>
      <c r="WR9" s="108"/>
      <c r="WS9" s="108"/>
      <c r="WT9" s="108"/>
      <c r="WU9" s="108"/>
      <c r="WV9" s="108"/>
      <c r="WW9" s="108"/>
      <c r="WX9" s="108"/>
      <c r="WY9" s="108"/>
      <c r="WZ9" s="108"/>
      <c r="XA9" s="108"/>
      <c r="XB9" s="108"/>
      <c r="XC9" s="108"/>
      <c r="XD9" s="108"/>
      <c r="XE9" s="108"/>
      <c r="XF9" s="108"/>
      <c r="XG9" s="108"/>
      <c r="XH9" s="108"/>
      <c r="XI9" s="108"/>
      <c r="XJ9" s="108"/>
      <c r="XK9" s="108"/>
      <c r="XL9" s="108"/>
      <c r="XM9" s="108"/>
      <c r="XN9" s="108"/>
      <c r="XO9" s="108"/>
      <c r="XP9" s="108"/>
      <c r="XQ9" s="108"/>
      <c r="XR9" s="108"/>
      <c r="XS9" s="108"/>
      <c r="XT9" s="108"/>
      <c r="XU9" s="108"/>
      <c r="XV9" s="108"/>
      <c r="XW9" s="108"/>
      <c r="XX9" s="108"/>
      <c r="XY9" s="108"/>
      <c r="XZ9" s="108"/>
      <c r="YA9" s="108"/>
      <c r="YB9" s="108"/>
      <c r="YC9" s="108"/>
      <c r="YD9" s="108"/>
      <c r="YE9" s="108"/>
      <c r="YF9" s="108"/>
      <c r="YG9" s="108"/>
      <c r="YH9" s="108"/>
      <c r="YI9" s="108"/>
      <c r="YJ9" s="108"/>
      <c r="YK9" s="108"/>
      <c r="YL9" s="108"/>
      <c r="YM9" s="108"/>
      <c r="YN9" s="108"/>
      <c r="YO9" s="108"/>
      <c r="YP9" s="108"/>
      <c r="YQ9" s="108"/>
      <c r="YR9" s="108"/>
      <c r="YS9" s="108"/>
      <c r="YT9" s="108"/>
      <c r="YU9" s="108"/>
      <c r="YV9" s="108"/>
      <c r="YW9" s="108"/>
      <c r="YX9" s="108"/>
      <c r="YY9" s="108"/>
      <c r="YZ9" s="108"/>
      <c r="ZA9" s="108"/>
      <c r="ZB9" s="108"/>
      <c r="ZC9" s="108"/>
      <c r="ZD9" s="108"/>
      <c r="ZE9" s="108"/>
      <c r="ZF9" s="108"/>
      <c r="ZG9" s="108"/>
      <c r="ZH9" s="108"/>
      <c r="ZI9" s="108"/>
      <c r="ZJ9" s="108"/>
      <c r="ZK9" s="108"/>
      <c r="ZL9" s="108"/>
      <c r="ZM9" s="108"/>
      <c r="ZN9" s="108"/>
      <c r="ZO9" s="108"/>
      <c r="ZP9" s="108"/>
      <c r="ZQ9" s="108"/>
      <c r="ZR9" s="108"/>
      <c r="ZS9" s="108"/>
      <c r="ZT9" s="108"/>
      <c r="ZU9" s="108"/>
      <c r="ZV9" s="108"/>
      <c r="ZW9" s="108"/>
      <c r="ZX9" s="108"/>
      <c r="ZY9" s="108"/>
      <c r="ZZ9" s="108"/>
      <c r="AAA9" s="108"/>
      <c r="AAB9" s="108"/>
      <c r="AAC9" s="108"/>
      <c r="AAD9" s="108"/>
      <c r="AAE9" s="108"/>
      <c r="AAF9" s="108"/>
      <c r="AAG9" s="108"/>
      <c r="AAH9" s="108"/>
      <c r="AAI9" s="108"/>
      <c r="AAJ9" s="108"/>
      <c r="AAK9" s="108"/>
      <c r="AAL9" s="108"/>
      <c r="AAM9" s="108"/>
      <c r="AAN9" s="108"/>
      <c r="AAO9" s="108"/>
      <c r="AAP9" s="108"/>
      <c r="AAQ9" s="108"/>
      <c r="AAR9" s="108"/>
      <c r="AAS9" s="108"/>
      <c r="AAT9" s="108"/>
      <c r="AAU9" s="108"/>
      <c r="AAV9" s="108"/>
      <c r="AAW9" s="108"/>
      <c r="AAX9" s="108"/>
      <c r="AAY9" s="108"/>
      <c r="AAZ9" s="108"/>
      <c r="ABA9" s="108"/>
      <c r="ABB9" s="108"/>
      <c r="ABC9" s="108"/>
      <c r="ABD9" s="108"/>
      <c r="ABE9" s="108"/>
      <c r="ABF9" s="108"/>
      <c r="ABG9" s="108"/>
      <c r="ABH9" s="108"/>
      <c r="ABI9" s="108"/>
      <c r="ABJ9" s="108"/>
      <c r="ABK9" s="108"/>
      <c r="ABL9" s="108"/>
      <c r="ABM9" s="108"/>
      <c r="ABN9" s="108"/>
      <c r="ABO9" s="108"/>
      <c r="ABP9" s="108"/>
      <c r="ABQ9" s="108"/>
      <c r="ABR9" s="108"/>
      <c r="ABS9" s="108"/>
      <c r="ABT9" s="108"/>
      <c r="ABU9" s="108"/>
      <c r="ABV9" s="108"/>
      <c r="ABW9" s="108"/>
      <c r="ABX9" s="108"/>
      <c r="ABY9" s="108"/>
      <c r="ABZ9" s="108"/>
      <c r="ACA9" s="108"/>
      <c r="ACB9" s="108"/>
      <c r="ACC9" s="108"/>
      <c r="ACD9" s="108"/>
      <c r="ACE9" s="108"/>
      <c r="ACF9" s="108"/>
      <c r="ACG9" s="108"/>
      <c r="ACH9" s="108"/>
      <c r="ACI9" s="108"/>
      <c r="ACJ9" s="108"/>
      <c r="ACK9" s="108"/>
      <c r="ACL9" s="108"/>
      <c r="ACM9" s="108"/>
      <c r="ACN9" s="108"/>
      <c r="ACO9" s="108"/>
      <c r="ACP9" s="108"/>
      <c r="ACQ9" s="108"/>
      <c r="ACR9" s="108"/>
      <c r="ACS9" s="108"/>
      <c r="ACT9" s="108"/>
      <c r="ACU9" s="108"/>
      <c r="ACV9" s="108"/>
      <c r="ACW9" s="108"/>
      <c r="ACX9" s="108"/>
      <c r="ACY9" s="108"/>
      <c r="ACZ9" s="108"/>
      <c r="ADA9" s="108"/>
      <c r="ADB9" s="108"/>
      <c r="ADC9" s="108"/>
      <c r="ADD9" s="108"/>
      <c r="ADE9" s="108"/>
      <c r="ADF9" s="108"/>
      <c r="ADG9" s="108"/>
      <c r="ADH9" s="108"/>
      <c r="ADI9" s="108"/>
      <c r="ADJ9" s="108"/>
      <c r="ADK9" s="108"/>
      <c r="ADL9" s="108"/>
      <c r="ADM9" s="108"/>
      <c r="ADN9" s="108"/>
      <c r="ADO9" s="108"/>
      <c r="ADP9" s="108"/>
      <c r="ADQ9" s="108"/>
      <c r="ADR9" s="108"/>
      <c r="ADS9" s="108"/>
      <c r="ADT9" s="108"/>
      <c r="ADU9" s="108"/>
      <c r="ADV9" s="108"/>
      <c r="ADW9" s="108"/>
      <c r="ADX9" s="108"/>
      <c r="ADY9" s="108"/>
      <c r="ADZ9" s="108"/>
      <c r="AEA9" s="108"/>
      <c r="AEB9" s="108"/>
      <c r="AEC9" s="108"/>
      <c r="AED9" s="108"/>
      <c r="AEE9" s="108"/>
      <c r="AEF9" s="108"/>
      <c r="AEG9" s="108"/>
      <c r="AEH9" s="108"/>
      <c r="AEI9" s="108"/>
      <c r="AEJ9" s="108"/>
      <c r="AEK9" s="108"/>
      <c r="AEL9" s="108"/>
      <c r="AEM9" s="108"/>
      <c r="AEN9" s="108"/>
      <c r="AEO9" s="108"/>
      <c r="AEP9" s="108"/>
      <c r="AEQ9" s="108"/>
      <c r="AER9" s="108"/>
      <c r="AES9" s="108"/>
      <c r="AET9" s="108"/>
      <c r="AEU9" s="108"/>
      <c r="AEV9" s="108"/>
      <c r="AEW9" s="108"/>
      <c r="AEX9" s="108"/>
      <c r="AEY9" s="108"/>
      <c r="AEZ9" s="108"/>
      <c r="AFA9" s="108"/>
      <c r="AFB9" s="108"/>
      <c r="AFC9" s="108"/>
      <c r="AFD9" s="108"/>
      <c r="AFE9" s="108"/>
      <c r="AFF9" s="108"/>
      <c r="AFG9" s="108"/>
      <c r="AFH9" s="108"/>
      <c r="AFI9" s="108"/>
      <c r="AFJ9" s="108"/>
      <c r="AFK9" s="108"/>
      <c r="AFL9" s="108"/>
      <c r="AFM9" s="108"/>
      <c r="AFN9" s="108"/>
      <c r="AFO9" s="108"/>
      <c r="AFP9" s="108"/>
      <c r="AFQ9" s="108"/>
      <c r="AFR9" s="108"/>
      <c r="AFS9" s="108"/>
      <c r="AFT9" s="108"/>
      <c r="AFU9" s="108"/>
      <c r="AFV9" s="108"/>
      <c r="AFW9" s="108"/>
      <c r="AFX9" s="108"/>
      <c r="AFY9" s="108"/>
      <c r="AFZ9" s="108"/>
      <c r="AGA9" s="108"/>
      <c r="AGB9" s="108"/>
      <c r="AGC9" s="108"/>
      <c r="AGD9" s="108"/>
      <c r="AGE9" s="108"/>
      <c r="AGF9" s="108"/>
      <c r="AGG9" s="108"/>
      <c r="AGH9" s="108"/>
      <c r="AGI9" s="108"/>
      <c r="AGJ9" s="108"/>
      <c r="AGK9" s="108"/>
      <c r="AGL9" s="108"/>
      <c r="AGM9" s="108"/>
      <c r="AGN9" s="108"/>
      <c r="AGO9" s="108"/>
      <c r="AGP9" s="108"/>
      <c r="AGQ9" s="108"/>
      <c r="AGR9" s="108"/>
      <c r="AGS9" s="108"/>
      <c r="AGT9" s="108"/>
      <c r="AGU9" s="108"/>
      <c r="AGV9" s="108"/>
      <c r="AGW9" s="108"/>
      <c r="AGX9" s="108"/>
      <c r="AGY9" s="108"/>
      <c r="AGZ9" s="108"/>
      <c r="AHA9" s="108"/>
      <c r="AHB9" s="108"/>
      <c r="AHC9" s="108"/>
      <c r="AHD9" s="108"/>
      <c r="AHE9" s="108"/>
      <c r="AHF9" s="108"/>
      <c r="AHG9" s="108"/>
      <c r="AHH9" s="108"/>
      <c r="AHI9" s="108"/>
      <c r="AHJ9" s="108"/>
      <c r="AHK9" s="108"/>
      <c r="AHL9" s="108"/>
      <c r="AHM9" s="108"/>
      <c r="AHN9" s="108"/>
      <c r="AHO9" s="108"/>
      <c r="AHP9" s="108"/>
      <c r="AHQ9" s="108"/>
      <c r="AHR9" s="108"/>
      <c r="AHS9" s="108"/>
      <c r="AHT9" s="108"/>
      <c r="AHU9" s="108"/>
      <c r="AHV9" s="108"/>
      <c r="AHW9" s="108"/>
      <c r="AHX9" s="108"/>
      <c r="AHY9" s="108"/>
      <c r="AHZ9" s="108"/>
      <c r="AIA9" s="108"/>
      <c r="AIB9" s="108"/>
      <c r="AIC9" s="108"/>
      <c r="AID9" s="108"/>
      <c r="AIE9" s="108"/>
      <c r="AIF9" s="108"/>
      <c r="AIG9" s="108"/>
      <c r="AIH9" s="108"/>
      <c r="AII9" s="108"/>
      <c r="AIJ9" s="108"/>
      <c r="AIK9" s="108"/>
      <c r="AIL9" s="108"/>
      <c r="AIM9" s="108"/>
      <c r="AIN9" s="108"/>
      <c r="AIO9" s="108"/>
      <c r="AIP9" s="108"/>
      <c r="AIQ9" s="108"/>
      <c r="AIR9" s="108"/>
      <c r="AIS9" s="108"/>
      <c r="AIT9" s="108"/>
      <c r="AIU9" s="108"/>
      <c r="AIV9" s="108"/>
      <c r="AIW9" s="108"/>
      <c r="AIX9" s="108"/>
      <c r="AIY9" s="108"/>
      <c r="AIZ9" s="108"/>
      <c r="AJA9" s="108"/>
      <c r="AJB9" s="108"/>
      <c r="AJC9" s="108"/>
      <c r="AJD9" s="108"/>
      <c r="AJE9" s="108"/>
      <c r="AJF9" s="108"/>
      <c r="AJG9" s="108"/>
      <c r="AJH9" s="108"/>
      <c r="AJI9" s="108"/>
      <c r="AJJ9" s="108"/>
      <c r="AJK9" s="108"/>
      <c r="AJL9" s="108"/>
      <c r="AJM9" s="108"/>
      <c r="AJN9" s="108"/>
      <c r="AJO9" s="108"/>
      <c r="AJP9" s="108"/>
      <c r="AJQ9" s="108"/>
      <c r="AJR9" s="108"/>
      <c r="AJS9" s="108"/>
      <c r="AJT9" s="108"/>
      <c r="AJU9" s="108"/>
      <c r="AJV9" s="108"/>
      <c r="AJW9" s="108"/>
      <c r="AJX9" s="108"/>
      <c r="AJY9" s="108"/>
      <c r="AJZ9" s="108"/>
      <c r="AKA9" s="108"/>
      <c r="AKB9" s="108"/>
      <c r="AKC9" s="108"/>
      <c r="AKD9" s="108"/>
      <c r="AKE9" s="108"/>
      <c r="AKF9" s="108"/>
      <c r="AKG9" s="108"/>
      <c r="AKH9" s="108"/>
      <c r="AKI9" s="108"/>
      <c r="AKJ9" s="108"/>
      <c r="AKK9" s="108"/>
      <c r="AKL9" s="108"/>
      <c r="AKM9" s="108"/>
      <c r="AKN9" s="108"/>
      <c r="AKO9" s="108"/>
      <c r="AKP9" s="108"/>
      <c r="AKQ9" s="108"/>
      <c r="AKR9" s="108"/>
      <c r="AKS9" s="108"/>
      <c r="AKT9" s="108"/>
      <c r="AKU9" s="108"/>
      <c r="AKV9" s="108"/>
      <c r="AKW9" s="108"/>
      <c r="AKX9" s="108"/>
      <c r="AKY9" s="108"/>
      <c r="AKZ9" s="108"/>
      <c r="ALA9" s="108"/>
      <c r="ALB9" s="108"/>
      <c r="ALC9" s="108"/>
      <c r="ALD9" s="108"/>
      <c r="ALE9" s="108"/>
      <c r="ALF9" s="108"/>
      <c r="ALG9" s="108"/>
      <c r="ALH9" s="108"/>
      <c r="ALI9" s="108"/>
      <c r="ALJ9" s="108"/>
      <c r="ALK9" s="108"/>
      <c r="ALL9" s="108"/>
      <c r="ALM9" s="108"/>
      <c r="ALN9" s="108"/>
      <c r="ALO9" s="108"/>
      <c r="ALP9" s="108"/>
      <c r="ALQ9" s="108"/>
      <c r="ALR9" s="108"/>
      <c r="ALS9" s="108"/>
      <c r="ALT9" s="108"/>
      <c r="ALU9" s="108"/>
      <c r="ALV9" s="108"/>
      <c r="ALW9" s="108"/>
      <c r="ALX9" s="108"/>
      <c r="ALY9" s="108"/>
      <c r="ALZ9" s="108"/>
      <c r="AMA9" s="108"/>
      <c r="AMB9" s="108"/>
      <c r="AMC9" s="108"/>
      <c r="AMD9" s="108"/>
      <c r="AME9" s="108"/>
      <c r="AMF9" s="108"/>
      <c r="AMG9" s="108"/>
      <c r="AMH9" s="108"/>
      <c r="AMI9" s="108"/>
      <c r="AMJ9" s="108"/>
      <c r="AMK9" s="108"/>
      <c r="AML9" s="108"/>
      <c r="AMM9" s="108"/>
      <c r="AMN9" s="108"/>
      <c r="AMO9" s="108"/>
      <c r="AMP9" s="108"/>
      <c r="AMQ9" s="108"/>
      <c r="AMR9" s="108"/>
      <c r="AMS9" s="108"/>
      <c r="AMT9" s="108"/>
      <c r="AMU9" s="108"/>
      <c r="AMV9" s="108"/>
      <c r="AMW9" s="108"/>
      <c r="AMX9" s="108"/>
      <c r="AMY9" s="108"/>
      <c r="AMZ9" s="108"/>
      <c r="ANA9" s="108"/>
      <c r="ANB9" s="108"/>
      <c r="ANC9" s="108"/>
      <c r="AND9" s="108"/>
      <c r="ANE9" s="108"/>
      <c r="ANF9" s="108"/>
      <c r="ANG9" s="108"/>
      <c r="ANH9" s="108"/>
      <c r="ANI9" s="108"/>
      <c r="ANJ9" s="108"/>
      <c r="ANK9" s="108"/>
      <c r="ANL9" s="108"/>
      <c r="ANM9" s="108"/>
      <c r="ANN9" s="108"/>
      <c r="ANO9" s="108"/>
      <c r="ANP9" s="108"/>
      <c r="ANQ9" s="108"/>
      <c r="ANR9" s="108"/>
      <c r="ANS9" s="108"/>
      <c r="ANT9" s="108"/>
      <c r="ANU9" s="108"/>
      <c r="ANV9" s="108"/>
      <c r="ANW9" s="108"/>
      <c r="ANX9" s="108"/>
      <c r="ANY9" s="108"/>
      <c r="ANZ9" s="108"/>
      <c r="AOA9" s="108"/>
      <c r="AOB9" s="108"/>
      <c r="AOC9" s="108"/>
      <c r="AOD9" s="108"/>
      <c r="AOE9" s="108"/>
      <c r="AOF9" s="108"/>
      <c r="AOG9" s="108"/>
      <c r="AOH9" s="108"/>
      <c r="AOI9" s="108"/>
      <c r="AOJ9" s="108"/>
      <c r="AOK9" s="108"/>
      <c r="AOL9" s="108"/>
      <c r="AOM9" s="108"/>
      <c r="AON9" s="108"/>
      <c r="AOO9" s="108"/>
      <c r="AOP9" s="108"/>
      <c r="AOQ9" s="108"/>
      <c r="AOR9" s="108"/>
      <c r="AOS9" s="108"/>
      <c r="AOT9" s="108"/>
      <c r="AOU9" s="108"/>
      <c r="AOV9" s="108"/>
      <c r="AOW9" s="108"/>
      <c r="AOX9" s="108"/>
      <c r="AOY9" s="108"/>
      <c r="AOZ9" s="108"/>
      <c r="APA9" s="108"/>
      <c r="APB9" s="108"/>
      <c r="APC9" s="108"/>
      <c r="APD9" s="108"/>
      <c r="APE9" s="108"/>
      <c r="APF9" s="108"/>
      <c r="APG9" s="108"/>
      <c r="APH9" s="108"/>
      <c r="API9" s="108"/>
      <c r="APJ9" s="108"/>
      <c r="APK9" s="108"/>
      <c r="APL9" s="108"/>
      <c r="APM9" s="108"/>
      <c r="APN9" s="108"/>
      <c r="APO9" s="108"/>
      <c r="APP9" s="108"/>
      <c r="APQ9" s="108"/>
      <c r="APR9" s="108"/>
      <c r="APS9" s="108"/>
      <c r="APT9" s="108"/>
      <c r="APU9" s="108"/>
      <c r="APV9" s="108"/>
      <c r="APW9" s="108"/>
      <c r="APX9" s="108"/>
      <c r="APY9" s="108"/>
      <c r="APZ9" s="108"/>
      <c r="AQA9" s="108"/>
      <c r="AQB9" s="108"/>
      <c r="AQC9" s="108"/>
      <c r="AQD9" s="108"/>
      <c r="AQE9" s="108"/>
      <c r="AQF9" s="108"/>
      <c r="AQG9" s="108"/>
      <c r="AQH9" s="108"/>
      <c r="AQI9" s="108"/>
      <c r="AQJ9" s="108"/>
      <c r="AQK9" s="108"/>
      <c r="AQL9" s="108"/>
      <c r="AQM9" s="108"/>
      <c r="AQN9" s="108"/>
      <c r="AQO9" s="108"/>
      <c r="AQP9" s="108"/>
      <c r="AQQ9" s="108"/>
      <c r="AQR9" s="108"/>
      <c r="AQS9" s="108"/>
      <c r="AQT9" s="108"/>
      <c r="AQU9" s="108"/>
      <c r="AQV9" s="108"/>
      <c r="AQW9" s="108"/>
      <c r="AQX9" s="108"/>
      <c r="AQY9" s="108"/>
      <c r="AQZ9" s="108"/>
      <c r="ARA9" s="108"/>
      <c r="ARB9" s="108"/>
      <c r="ARC9" s="108"/>
      <c r="ARD9" s="108"/>
      <c r="ARE9" s="108"/>
      <c r="ARF9" s="108"/>
      <c r="ARG9" s="108"/>
      <c r="ARH9" s="108"/>
      <c r="ARI9" s="108"/>
      <c r="ARJ9" s="108"/>
      <c r="ARK9" s="108"/>
      <c r="ARL9" s="108"/>
      <c r="ARM9" s="108"/>
      <c r="ARN9" s="108"/>
      <c r="ARO9" s="108"/>
      <c r="ARP9" s="108"/>
      <c r="ARQ9" s="108"/>
      <c r="ARR9" s="108"/>
      <c r="ARS9" s="108"/>
      <c r="ART9" s="108"/>
      <c r="ARU9" s="108"/>
      <c r="ARV9" s="108"/>
      <c r="ARW9" s="108"/>
      <c r="ARX9" s="108"/>
      <c r="ARY9" s="108"/>
      <c r="ARZ9" s="108"/>
      <c r="ASA9" s="108"/>
      <c r="ASB9" s="108"/>
      <c r="ASC9" s="108"/>
      <c r="ASD9" s="108"/>
      <c r="ASE9" s="108"/>
      <c r="ASF9" s="108"/>
      <c r="ASG9" s="108"/>
      <c r="ASH9" s="108"/>
      <c r="ASI9" s="108"/>
      <c r="ASJ9" s="108"/>
      <c r="ASK9" s="108"/>
      <c r="ASL9" s="108"/>
      <c r="ASM9" s="108"/>
      <c r="ASN9" s="108"/>
      <c r="ASO9" s="108"/>
      <c r="ASP9" s="108"/>
      <c r="ASQ9" s="108"/>
      <c r="ASR9" s="108"/>
      <c r="ASS9" s="108"/>
      <c r="AST9" s="108"/>
      <c r="ASU9" s="108"/>
      <c r="ASV9" s="108"/>
      <c r="ASW9" s="108"/>
      <c r="ASX9" s="108"/>
      <c r="ASY9" s="108"/>
      <c r="ASZ9" s="108"/>
      <c r="ATA9" s="108"/>
      <c r="ATB9" s="108"/>
      <c r="ATC9" s="108"/>
      <c r="ATD9" s="108"/>
      <c r="ATE9" s="108"/>
      <c r="ATF9" s="108"/>
      <c r="ATG9" s="108"/>
      <c r="ATH9" s="108"/>
      <c r="ATI9" s="108"/>
      <c r="ATJ9" s="108"/>
      <c r="ATK9" s="108"/>
      <c r="ATL9" s="108"/>
      <c r="ATM9" s="108"/>
      <c r="ATN9" s="108"/>
      <c r="ATO9" s="108"/>
      <c r="ATP9" s="108"/>
      <c r="ATQ9" s="108"/>
      <c r="ATR9" s="108"/>
      <c r="ATS9" s="108"/>
      <c r="ATT9" s="108"/>
      <c r="ATU9" s="108"/>
      <c r="ATV9" s="108"/>
      <c r="ATW9" s="108"/>
      <c r="ATX9" s="108"/>
      <c r="ATY9" s="108"/>
      <c r="ATZ9" s="108"/>
      <c r="AUA9" s="108"/>
      <c r="AUB9" s="108"/>
      <c r="AUC9" s="108"/>
      <c r="AUD9" s="108"/>
      <c r="AUE9" s="108"/>
      <c r="AUF9" s="108"/>
      <c r="AUG9" s="108"/>
      <c r="AUH9" s="108"/>
      <c r="AUI9" s="108"/>
      <c r="AUJ9" s="108"/>
      <c r="AUK9" s="108"/>
      <c r="AUL9" s="108"/>
      <c r="AUM9" s="108"/>
      <c r="AUN9" s="108"/>
      <c r="AUO9" s="108"/>
      <c r="AUP9" s="108"/>
      <c r="AUQ9" s="108"/>
      <c r="AUR9" s="108"/>
      <c r="AUS9" s="108"/>
      <c r="AUT9" s="108"/>
      <c r="AUU9" s="108"/>
      <c r="AUV9" s="108"/>
      <c r="AUW9" s="108"/>
      <c r="AUX9" s="108"/>
      <c r="AUY9" s="108"/>
      <c r="AUZ9" s="108"/>
      <c r="AVA9" s="108"/>
      <c r="AVB9" s="108"/>
      <c r="AVC9" s="108"/>
      <c r="AVD9" s="108"/>
      <c r="AVE9" s="108"/>
      <c r="AVF9" s="108"/>
      <c r="AVG9" s="108"/>
      <c r="AVH9" s="108"/>
      <c r="AVI9" s="108"/>
      <c r="AVJ9" s="108"/>
      <c r="AVK9" s="108"/>
      <c r="AVL9" s="108"/>
      <c r="AVM9" s="108"/>
      <c r="AVN9" s="108"/>
      <c r="AVO9" s="108"/>
      <c r="AVP9" s="108"/>
      <c r="AVQ9" s="108"/>
      <c r="AVR9" s="108"/>
      <c r="AVS9" s="108"/>
      <c r="AVT9" s="108"/>
      <c r="AVU9" s="108"/>
      <c r="AVV9" s="108"/>
      <c r="AVW9" s="108"/>
      <c r="AVX9" s="108"/>
      <c r="AVY9" s="108"/>
      <c r="AVZ9" s="108"/>
      <c r="AWA9" s="108"/>
      <c r="AWB9" s="108"/>
      <c r="AWC9" s="108"/>
      <c r="AWD9" s="108"/>
      <c r="AWE9" s="108"/>
      <c r="AWF9" s="108"/>
      <c r="AWG9" s="108"/>
      <c r="AWH9" s="108"/>
      <c r="AWI9" s="108"/>
      <c r="AWJ9" s="108"/>
      <c r="AWK9" s="108"/>
      <c r="AWL9" s="108"/>
      <c r="AWM9" s="108"/>
      <c r="AWN9" s="108"/>
      <c r="AWO9" s="108"/>
      <c r="AWP9" s="108"/>
      <c r="AWQ9" s="108"/>
      <c r="AWR9" s="108"/>
      <c r="AWS9" s="108"/>
      <c r="AWT9" s="108"/>
      <c r="AWU9" s="108"/>
      <c r="AWV9" s="108"/>
      <c r="AWW9" s="108"/>
      <c r="AWX9" s="108"/>
      <c r="AWY9" s="108"/>
      <c r="AWZ9" s="108"/>
      <c r="AXA9" s="108"/>
      <c r="AXB9" s="108"/>
      <c r="AXC9" s="108"/>
      <c r="AXD9" s="108"/>
      <c r="AXE9" s="108"/>
      <c r="AXF9" s="108"/>
      <c r="AXG9" s="108"/>
      <c r="AXH9" s="108"/>
      <c r="AXI9" s="108"/>
      <c r="AXJ9" s="108"/>
      <c r="AXK9" s="108"/>
      <c r="AXL9" s="108"/>
      <c r="AXM9" s="108"/>
      <c r="AXN9" s="108"/>
      <c r="AXO9" s="108"/>
      <c r="AXP9" s="108"/>
      <c r="AXQ9" s="108"/>
      <c r="AXR9" s="108"/>
      <c r="AXS9" s="108"/>
      <c r="AXT9" s="108"/>
      <c r="AXU9" s="108"/>
      <c r="AXV9" s="108"/>
      <c r="AXW9" s="108"/>
      <c r="AXX9" s="108"/>
      <c r="AXY9" s="108"/>
      <c r="AXZ9" s="108"/>
      <c r="AYA9" s="108"/>
      <c r="AYB9" s="108"/>
      <c r="AYC9" s="108"/>
      <c r="AYD9" s="108"/>
      <c r="AYE9" s="108"/>
      <c r="AYF9" s="108"/>
      <c r="AYG9" s="108"/>
      <c r="AYH9" s="108"/>
      <c r="AYI9" s="108"/>
      <c r="AYJ9" s="108"/>
      <c r="AYK9" s="108"/>
      <c r="AYL9" s="108"/>
      <c r="AYM9" s="108"/>
      <c r="AYN9" s="108"/>
      <c r="AYO9" s="108"/>
      <c r="AYP9" s="108"/>
      <c r="AYQ9" s="108"/>
      <c r="AYR9" s="108"/>
      <c r="AYS9" s="108"/>
      <c r="AYT9" s="108"/>
      <c r="AYU9" s="108"/>
      <c r="AYV9" s="108"/>
      <c r="AYW9" s="108"/>
      <c r="AYX9" s="108"/>
      <c r="AYY9" s="108"/>
      <c r="AYZ9" s="108"/>
      <c r="AZA9" s="108"/>
      <c r="AZB9" s="108"/>
      <c r="AZC9" s="108"/>
      <c r="AZD9" s="108"/>
      <c r="AZE9" s="108"/>
      <c r="AZF9" s="108"/>
      <c r="AZG9" s="108"/>
      <c r="AZH9" s="108"/>
      <c r="AZI9" s="108"/>
      <c r="AZJ9" s="108"/>
      <c r="AZK9" s="108"/>
      <c r="AZL9" s="108"/>
      <c r="AZM9" s="108"/>
      <c r="AZN9" s="108"/>
      <c r="AZO9" s="108"/>
      <c r="AZP9" s="108"/>
      <c r="AZQ9" s="108"/>
      <c r="AZR9" s="108"/>
      <c r="AZS9" s="108"/>
      <c r="AZT9" s="108"/>
      <c r="AZU9" s="108"/>
      <c r="AZV9" s="108"/>
      <c r="AZW9" s="108"/>
      <c r="AZX9" s="108"/>
      <c r="AZY9" s="108"/>
      <c r="AZZ9" s="108"/>
      <c r="BAA9" s="108"/>
      <c r="BAB9" s="108"/>
      <c r="BAC9" s="108"/>
      <c r="BAD9" s="108"/>
      <c r="BAE9" s="108"/>
      <c r="BAF9" s="108"/>
      <c r="BAG9" s="108"/>
      <c r="BAH9" s="108"/>
      <c r="BAI9" s="108"/>
      <c r="BAJ9" s="108"/>
      <c r="BAK9" s="108"/>
      <c r="BAL9" s="108"/>
      <c r="BAM9" s="108"/>
      <c r="BAN9" s="108"/>
      <c r="BAO9" s="108"/>
      <c r="BAP9" s="108"/>
      <c r="BAQ9" s="108"/>
      <c r="BAR9" s="108"/>
      <c r="BAS9" s="108"/>
      <c r="BAT9" s="108"/>
      <c r="BAU9" s="108"/>
      <c r="BAV9" s="108"/>
      <c r="BAW9" s="108"/>
      <c r="BAX9" s="108"/>
      <c r="BAY9" s="108"/>
      <c r="BAZ9" s="108"/>
      <c r="BBA9" s="108"/>
      <c r="BBB9" s="108"/>
      <c r="BBC9" s="108"/>
      <c r="BBD9" s="108"/>
      <c r="BBE9" s="108"/>
      <c r="BBF9" s="108"/>
      <c r="BBG9" s="108"/>
      <c r="BBH9" s="108"/>
      <c r="BBI9" s="108"/>
      <c r="BBJ9" s="108"/>
      <c r="BBK9" s="108"/>
      <c r="BBL9" s="108"/>
      <c r="BBM9" s="108"/>
      <c r="BBN9" s="108"/>
      <c r="BBO9" s="108"/>
      <c r="BBP9" s="108"/>
      <c r="BBQ9" s="108"/>
      <c r="BBR9" s="108"/>
      <c r="BBS9" s="108"/>
      <c r="BBT9" s="108"/>
      <c r="BBU9" s="108"/>
      <c r="BBV9" s="108"/>
      <c r="BBW9" s="108"/>
      <c r="BBX9" s="108"/>
      <c r="BBY9" s="108"/>
      <c r="BBZ9" s="108"/>
      <c r="BCA9" s="108"/>
      <c r="BCB9" s="108"/>
      <c r="BCC9" s="108"/>
      <c r="BCD9" s="108"/>
      <c r="BCE9" s="108"/>
      <c r="BCF9" s="108"/>
      <c r="BCG9" s="108"/>
      <c r="BCH9" s="108"/>
      <c r="BCI9" s="108"/>
      <c r="BCJ9" s="108"/>
      <c r="BCK9" s="108"/>
      <c r="BCL9" s="108"/>
      <c r="BCM9" s="108"/>
      <c r="BCN9" s="108"/>
      <c r="BCO9" s="108"/>
      <c r="BCP9" s="108"/>
      <c r="BCQ9" s="108"/>
      <c r="BCR9" s="108"/>
      <c r="BCS9" s="108"/>
      <c r="BCT9" s="108"/>
      <c r="BCU9" s="108"/>
      <c r="BCV9" s="108"/>
      <c r="BCW9" s="108"/>
      <c r="BCX9" s="108"/>
      <c r="BCY9" s="108"/>
      <c r="BCZ9" s="108"/>
      <c r="BDA9" s="108"/>
      <c r="BDB9" s="108"/>
      <c r="BDC9" s="108"/>
      <c r="BDD9" s="108"/>
      <c r="BDE9" s="108"/>
      <c r="BDF9" s="108"/>
      <c r="BDG9" s="108"/>
      <c r="BDH9" s="108"/>
      <c r="BDI9" s="108"/>
      <c r="BDJ9" s="108"/>
      <c r="BDK9" s="108"/>
      <c r="BDL9" s="108"/>
      <c r="BDM9" s="108"/>
      <c r="BDN9" s="108"/>
      <c r="BDO9" s="108"/>
      <c r="BDP9" s="108"/>
      <c r="BDQ9" s="108"/>
      <c r="BDR9" s="108"/>
      <c r="BDS9" s="108"/>
      <c r="BDT9" s="108"/>
      <c r="BDU9" s="108"/>
      <c r="BDV9" s="108"/>
      <c r="BDW9" s="108"/>
      <c r="BDX9" s="108"/>
      <c r="BDY9" s="108"/>
      <c r="BDZ9" s="108"/>
      <c r="BEA9" s="108"/>
      <c r="BEB9" s="108"/>
      <c r="BEC9" s="108"/>
      <c r="BED9" s="108"/>
      <c r="BEE9" s="108"/>
      <c r="BEF9" s="108"/>
      <c r="BEG9" s="108"/>
      <c r="BEH9" s="108"/>
      <c r="BEI9" s="108"/>
      <c r="BEJ9" s="108"/>
      <c r="BEK9" s="108"/>
      <c r="BEL9" s="108"/>
      <c r="BEM9" s="108"/>
      <c r="BEN9" s="108"/>
      <c r="BEO9" s="108"/>
      <c r="BEP9" s="108"/>
      <c r="BEQ9" s="108"/>
      <c r="BER9" s="108"/>
      <c r="BES9" s="108"/>
      <c r="BET9" s="108"/>
      <c r="BEU9" s="108"/>
      <c r="BEV9" s="108"/>
      <c r="BEW9" s="108"/>
      <c r="BEX9" s="108"/>
      <c r="BEY9" s="108"/>
      <c r="BEZ9" s="108"/>
      <c r="BFA9" s="108"/>
      <c r="BFB9" s="108"/>
      <c r="BFC9" s="108"/>
      <c r="BFD9" s="108"/>
      <c r="BFE9" s="108"/>
      <c r="BFF9" s="108"/>
      <c r="BFG9" s="108"/>
      <c r="BFH9" s="108"/>
      <c r="BFI9" s="108"/>
      <c r="BFJ9" s="108"/>
      <c r="BFK9" s="108"/>
      <c r="BFL9" s="108"/>
      <c r="BFM9" s="108"/>
      <c r="BFN9" s="108"/>
      <c r="BFO9" s="108"/>
      <c r="BFP9" s="108"/>
      <c r="BFQ9" s="108"/>
      <c r="BFR9" s="108"/>
      <c r="BFS9" s="108"/>
      <c r="BFT9" s="108"/>
      <c r="BFU9" s="108"/>
      <c r="BFV9" s="108"/>
      <c r="BFW9" s="108"/>
      <c r="BFX9" s="108"/>
      <c r="BFY9" s="108"/>
      <c r="BFZ9" s="108"/>
      <c r="BGA9" s="108"/>
      <c r="BGB9" s="108"/>
      <c r="BGC9" s="108"/>
      <c r="BGD9" s="108"/>
      <c r="BGE9" s="108"/>
      <c r="BGF9" s="108"/>
      <c r="BGG9" s="108"/>
      <c r="BGH9" s="108"/>
      <c r="BGI9" s="108"/>
      <c r="BGJ9" s="108"/>
      <c r="BGK9" s="108"/>
      <c r="BGL9" s="108"/>
      <c r="BGM9" s="108"/>
      <c r="BGN9" s="108"/>
      <c r="BGO9" s="108"/>
      <c r="BGP9" s="108"/>
      <c r="BGQ9" s="108"/>
      <c r="BGR9" s="108"/>
      <c r="BGS9" s="108"/>
      <c r="BGT9" s="108"/>
      <c r="BGU9" s="108"/>
      <c r="BGV9" s="108"/>
      <c r="BGW9" s="108"/>
      <c r="BGX9" s="108"/>
      <c r="BGY9" s="108"/>
      <c r="BGZ9" s="108"/>
      <c r="BHA9" s="108"/>
      <c r="BHB9" s="108"/>
      <c r="BHC9" s="108"/>
      <c r="BHD9" s="108"/>
      <c r="BHE9" s="108"/>
      <c r="BHF9" s="108"/>
      <c r="BHG9" s="108"/>
      <c r="BHH9" s="108"/>
      <c r="BHI9" s="108"/>
      <c r="BHJ9" s="108"/>
      <c r="BHK9" s="108"/>
      <c r="BHL9" s="108"/>
      <c r="BHM9" s="108"/>
      <c r="BHN9" s="108"/>
      <c r="BHO9" s="108"/>
      <c r="BHP9" s="108"/>
      <c r="BHQ9" s="108"/>
      <c r="BHR9" s="108"/>
      <c r="BHS9" s="108"/>
      <c r="BHT9" s="108"/>
      <c r="BHU9" s="108"/>
      <c r="BHV9" s="108"/>
      <c r="BHW9" s="108"/>
      <c r="BHX9" s="108"/>
      <c r="BHY9" s="108"/>
      <c r="BHZ9" s="108"/>
      <c r="BIA9" s="108"/>
      <c r="BIB9" s="108"/>
      <c r="BIC9" s="108"/>
      <c r="BID9" s="108"/>
      <c r="BIE9" s="108"/>
      <c r="BIF9" s="108"/>
      <c r="BIG9" s="108"/>
      <c r="BIH9" s="108"/>
      <c r="BII9" s="108"/>
      <c r="BIJ9" s="108"/>
      <c r="BIK9" s="108"/>
      <c r="BIL9" s="108"/>
      <c r="BIM9" s="108"/>
      <c r="BIN9" s="108"/>
      <c r="BIO9" s="108"/>
      <c r="BIP9" s="108"/>
      <c r="BIQ9" s="108"/>
      <c r="BIR9" s="108"/>
      <c r="BIS9" s="108"/>
      <c r="BIT9" s="108"/>
      <c r="BIU9" s="108"/>
      <c r="BIV9" s="108"/>
      <c r="BIW9" s="108"/>
      <c r="BIX9" s="108"/>
      <c r="BIY9" s="108"/>
      <c r="BIZ9" s="108"/>
      <c r="BJA9" s="108"/>
      <c r="BJB9" s="108"/>
      <c r="BJC9" s="108"/>
      <c r="BJD9" s="108"/>
      <c r="BJE9" s="108"/>
      <c r="BJF9" s="108"/>
      <c r="BJG9" s="108"/>
      <c r="BJH9" s="108"/>
      <c r="BJI9" s="108"/>
      <c r="BJJ9" s="108"/>
      <c r="BJK9" s="108"/>
      <c r="BJL9" s="108"/>
      <c r="BJM9" s="108"/>
      <c r="BJN9" s="108"/>
      <c r="BJO9" s="108"/>
      <c r="BJP9" s="108"/>
      <c r="BJQ9" s="108"/>
      <c r="BJR9" s="108"/>
      <c r="BJS9" s="108"/>
      <c r="BJT9" s="108"/>
      <c r="BJU9" s="108"/>
      <c r="BJV9" s="108"/>
      <c r="BJW9" s="108"/>
      <c r="BJX9" s="108"/>
      <c r="BJY9" s="108"/>
      <c r="BJZ9" s="108"/>
      <c r="BKA9" s="108"/>
      <c r="BKB9" s="108"/>
      <c r="BKC9" s="108"/>
      <c r="BKD9" s="108"/>
      <c r="BKE9" s="108"/>
      <c r="BKF9" s="108"/>
      <c r="BKG9" s="108"/>
      <c r="BKH9" s="108"/>
      <c r="BKI9" s="108"/>
      <c r="BKJ9" s="108"/>
      <c r="BKK9" s="108"/>
      <c r="BKL9" s="108"/>
      <c r="BKM9" s="108"/>
      <c r="BKN9" s="108"/>
      <c r="BKO9" s="108"/>
      <c r="BKP9" s="108"/>
      <c r="BKQ9" s="108"/>
      <c r="BKR9" s="108"/>
      <c r="BKS9" s="108"/>
      <c r="BKT9" s="108"/>
      <c r="BKU9" s="108"/>
      <c r="BKV9" s="108"/>
      <c r="BKW9" s="108"/>
      <c r="BKX9" s="108"/>
      <c r="BKY9" s="108"/>
      <c r="BKZ9" s="108"/>
      <c r="BLA9" s="108"/>
      <c r="BLB9" s="108"/>
      <c r="BLC9" s="108"/>
      <c r="BLD9" s="108"/>
      <c r="BLE9" s="108"/>
      <c r="BLF9" s="108"/>
      <c r="BLG9" s="108"/>
      <c r="BLH9" s="108"/>
      <c r="BLI9" s="108"/>
      <c r="BLJ9" s="108"/>
      <c r="BLK9" s="108"/>
      <c r="BLL9" s="108"/>
      <c r="BLM9" s="108"/>
      <c r="BLN9" s="108"/>
      <c r="BLO9" s="108"/>
      <c r="BLP9" s="108"/>
      <c r="BLQ9" s="108"/>
      <c r="BLR9" s="108"/>
      <c r="BLS9" s="108"/>
      <c r="BLT9" s="108"/>
      <c r="BLU9" s="108"/>
      <c r="BLV9" s="108"/>
      <c r="BLW9" s="108"/>
      <c r="BLX9" s="108"/>
      <c r="BLY9" s="108"/>
      <c r="BLZ9" s="108"/>
      <c r="BMA9" s="108"/>
      <c r="BMB9" s="108"/>
      <c r="BMC9" s="108"/>
      <c r="BMD9" s="108"/>
      <c r="BME9" s="108"/>
      <c r="BMF9" s="108"/>
      <c r="BMG9" s="108"/>
      <c r="BMH9" s="108"/>
      <c r="BMI9" s="108"/>
      <c r="BMJ9" s="108"/>
      <c r="BMK9" s="108"/>
      <c r="BML9" s="108"/>
      <c r="BMM9" s="108"/>
      <c r="BMN9" s="108"/>
      <c r="BMO9" s="108"/>
      <c r="BMP9" s="108"/>
      <c r="BMQ9" s="108"/>
      <c r="BMR9" s="108"/>
      <c r="BMS9" s="108"/>
      <c r="BMT9" s="108"/>
      <c r="BMU9" s="108"/>
      <c r="BMV9" s="108"/>
      <c r="BMW9" s="108"/>
      <c r="BMX9" s="108"/>
      <c r="BMY9" s="108"/>
      <c r="BMZ9" s="108"/>
      <c r="BNA9" s="108"/>
      <c r="BNB9" s="108"/>
      <c r="BNC9" s="108"/>
      <c r="BND9" s="108"/>
      <c r="BNE9" s="108"/>
      <c r="BNF9" s="108"/>
      <c r="BNG9" s="108"/>
      <c r="BNH9" s="108"/>
      <c r="BNI9" s="108"/>
      <c r="BNJ9" s="108"/>
      <c r="BNK9" s="108"/>
      <c r="BNL9" s="108"/>
      <c r="BNM9" s="108"/>
      <c r="BNN9" s="108"/>
      <c r="BNO9" s="108"/>
      <c r="BNP9" s="108"/>
      <c r="BNQ9" s="108"/>
      <c r="BNR9" s="108"/>
      <c r="BNS9" s="108"/>
      <c r="BNT9" s="108"/>
      <c r="BNU9" s="108"/>
      <c r="BNV9" s="108"/>
      <c r="BNW9" s="108"/>
      <c r="BNX9" s="108"/>
      <c r="BNY9" s="108"/>
      <c r="BNZ9" s="108"/>
      <c r="BOA9" s="108"/>
      <c r="BOB9" s="108"/>
      <c r="BOC9" s="108"/>
      <c r="BOD9" s="108"/>
      <c r="BOE9" s="108"/>
      <c r="BOF9" s="108"/>
      <c r="BOG9" s="108"/>
      <c r="BOH9" s="108"/>
      <c r="BOI9" s="108"/>
      <c r="BOJ9" s="108"/>
      <c r="BOK9" s="108"/>
      <c r="BOL9" s="108"/>
      <c r="BOM9" s="108"/>
      <c r="BON9" s="108"/>
      <c r="BOO9" s="108"/>
      <c r="BOP9" s="108"/>
      <c r="BOQ9" s="108"/>
      <c r="BOR9" s="108"/>
      <c r="BOS9" s="108"/>
      <c r="BOT9" s="108"/>
      <c r="BOU9" s="108"/>
      <c r="BOV9" s="108"/>
      <c r="BOW9" s="108"/>
      <c r="BOX9" s="108"/>
      <c r="BOY9" s="108"/>
      <c r="BOZ9" s="108"/>
      <c r="BPA9" s="108"/>
      <c r="BPB9" s="108"/>
      <c r="BPC9" s="108"/>
      <c r="BPD9" s="108"/>
      <c r="BPE9" s="108"/>
      <c r="BPF9" s="108"/>
      <c r="BPG9" s="108"/>
      <c r="BPH9" s="108"/>
      <c r="BPI9" s="108"/>
      <c r="BPJ9" s="108"/>
      <c r="BPK9" s="108"/>
      <c r="BPL9" s="108"/>
      <c r="BPM9" s="108"/>
      <c r="BPN9" s="108"/>
      <c r="BPO9" s="108"/>
      <c r="BPP9" s="108"/>
      <c r="BPQ9" s="108"/>
      <c r="BPR9" s="108"/>
      <c r="BPS9" s="108"/>
      <c r="BPT9" s="108"/>
      <c r="BPU9" s="108"/>
      <c r="BPV9" s="108"/>
      <c r="BPW9" s="108"/>
      <c r="BPX9" s="108"/>
      <c r="BPY9" s="108"/>
      <c r="BPZ9" s="108"/>
      <c r="BQA9" s="108"/>
      <c r="BQB9" s="108"/>
      <c r="BQC9" s="108"/>
      <c r="BQD9" s="108"/>
      <c r="BQE9" s="108"/>
      <c r="BQF9" s="108"/>
      <c r="BQG9" s="108"/>
      <c r="BQH9" s="108"/>
      <c r="BQI9" s="108"/>
      <c r="BQJ9" s="108"/>
      <c r="BQK9" s="108"/>
      <c r="BQL9" s="108"/>
      <c r="BQM9" s="108"/>
      <c r="BQN9" s="108"/>
      <c r="BQO9" s="108"/>
      <c r="BQP9" s="108"/>
      <c r="BQQ9" s="108"/>
      <c r="BQR9" s="108"/>
      <c r="BQS9" s="108"/>
      <c r="BQT9" s="108"/>
      <c r="BQU9" s="108"/>
      <c r="BQV9" s="108"/>
      <c r="BQW9" s="108"/>
      <c r="BQX9" s="108"/>
      <c r="BQY9" s="108"/>
      <c r="BQZ9" s="108"/>
      <c r="BRA9" s="108"/>
      <c r="BRB9" s="108"/>
      <c r="BRC9" s="108"/>
      <c r="BRD9" s="108"/>
      <c r="BRE9" s="108"/>
      <c r="BRF9" s="108"/>
      <c r="BRG9" s="108"/>
      <c r="BRH9" s="108"/>
      <c r="BRI9" s="108"/>
      <c r="BRJ9" s="108"/>
      <c r="BRK9" s="108"/>
      <c r="BRL9" s="108"/>
      <c r="BRM9" s="108"/>
      <c r="BRN9" s="108"/>
      <c r="BRO9" s="108"/>
      <c r="BRP9" s="108"/>
      <c r="BRQ9" s="108"/>
      <c r="BRR9" s="108"/>
      <c r="BRS9" s="108"/>
      <c r="BRT9" s="108"/>
      <c r="BRU9" s="108"/>
      <c r="BRV9" s="108"/>
      <c r="BRW9" s="108"/>
      <c r="BRX9" s="108"/>
      <c r="BRY9" s="108"/>
      <c r="BRZ9" s="108"/>
      <c r="BSA9" s="108"/>
      <c r="BSB9" s="108"/>
      <c r="BSC9" s="108"/>
      <c r="BSD9" s="108"/>
      <c r="BSE9" s="108"/>
      <c r="BSF9" s="108"/>
      <c r="BSG9" s="108"/>
      <c r="BSH9" s="108"/>
      <c r="BSI9" s="108"/>
      <c r="BSJ9" s="108"/>
      <c r="BSK9" s="108"/>
      <c r="BSL9" s="108"/>
      <c r="BSM9" s="108"/>
      <c r="BSN9" s="108"/>
      <c r="BSO9" s="108"/>
      <c r="BSP9" s="108"/>
      <c r="BSQ9" s="108"/>
      <c r="BSR9" s="108"/>
      <c r="BSS9" s="108"/>
      <c r="BST9" s="108"/>
      <c r="BSU9" s="108"/>
      <c r="BSV9" s="108"/>
      <c r="BSW9" s="108"/>
      <c r="BSX9" s="108"/>
      <c r="BSY9" s="108"/>
      <c r="BSZ9" s="108"/>
      <c r="BTA9" s="108"/>
      <c r="BTB9" s="108"/>
      <c r="BTC9" s="108"/>
      <c r="BTD9" s="108"/>
      <c r="BTE9" s="108"/>
      <c r="BTF9" s="108"/>
      <c r="BTG9" s="108"/>
      <c r="BTH9" s="108"/>
      <c r="BTI9" s="108"/>
      <c r="BTJ9" s="108"/>
      <c r="BTK9" s="108"/>
      <c r="BTL9" s="108"/>
      <c r="BTM9" s="108"/>
      <c r="BTN9" s="108"/>
      <c r="BTO9" s="108"/>
      <c r="BTP9" s="108"/>
      <c r="BTQ9" s="108"/>
      <c r="BTR9" s="108"/>
      <c r="BTS9" s="108"/>
      <c r="BTT9" s="108"/>
      <c r="BTU9" s="108"/>
      <c r="BTV9" s="108"/>
      <c r="BTW9" s="108"/>
      <c r="BTX9" s="108"/>
      <c r="BTY9" s="108"/>
      <c r="BTZ9" s="108"/>
      <c r="BUA9" s="108"/>
      <c r="BUB9" s="108"/>
      <c r="BUC9" s="108"/>
      <c r="BUD9" s="108"/>
      <c r="BUE9" s="108"/>
      <c r="BUF9" s="108"/>
      <c r="BUG9" s="108"/>
      <c r="BUH9" s="108"/>
      <c r="BUI9" s="108"/>
      <c r="BUJ9" s="108"/>
      <c r="BUK9" s="108"/>
      <c r="BUL9" s="108"/>
      <c r="BUM9" s="108"/>
      <c r="BUN9" s="108"/>
      <c r="BUO9" s="108"/>
      <c r="BUP9" s="108"/>
      <c r="BUQ9" s="108"/>
      <c r="BUR9" s="108"/>
      <c r="BUS9" s="108"/>
      <c r="BUT9" s="108"/>
      <c r="BUU9" s="108"/>
      <c r="BUV9" s="108"/>
      <c r="BUW9" s="108"/>
      <c r="BUX9" s="108"/>
      <c r="BUY9" s="108"/>
      <c r="BUZ9" s="108"/>
      <c r="BVA9" s="108"/>
      <c r="BVB9" s="108"/>
      <c r="BVC9" s="108"/>
      <c r="BVD9" s="108"/>
      <c r="BVE9" s="108"/>
      <c r="BVF9" s="108"/>
      <c r="BVG9" s="108"/>
      <c r="BVH9" s="108"/>
      <c r="BVI9" s="108"/>
      <c r="BVJ9" s="108"/>
      <c r="BVK9" s="108"/>
      <c r="BVL9" s="108"/>
      <c r="BVM9" s="108"/>
      <c r="BVN9" s="108"/>
      <c r="BVO9" s="108"/>
      <c r="BVP9" s="108"/>
      <c r="BVQ9" s="108"/>
      <c r="BVR9" s="108"/>
      <c r="BVS9" s="108"/>
      <c r="BVT9" s="108"/>
      <c r="BVU9" s="108"/>
      <c r="BVV9" s="108"/>
      <c r="BVW9" s="108"/>
      <c r="BVX9" s="108"/>
      <c r="BVY9" s="108"/>
      <c r="BVZ9" s="108"/>
      <c r="BWA9" s="108"/>
      <c r="BWB9" s="108"/>
      <c r="BWC9" s="108"/>
      <c r="BWD9" s="108"/>
      <c r="BWE9" s="108"/>
      <c r="BWF9" s="108"/>
      <c r="BWG9" s="108"/>
      <c r="BWH9" s="108"/>
      <c r="BWI9" s="108"/>
      <c r="BWJ9" s="108"/>
      <c r="BWK9" s="108"/>
      <c r="BWL9" s="108"/>
      <c r="BWM9" s="108"/>
      <c r="BWN9" s="108"/>
      <c r="BWO9" s="108"/>
      <c r="BWP9" s="108"/>
      <c r="BWQ9" s="108"/>
      <c r="BWR9" s="108"/>
      <c r="BWS9" s="108"/>
      <c r="BWT9" s="108"/>
      <c r="BWU9" s="108"/>
      <c r="BWV9" s="108"/>
      <c r="BWW9" s="108"/>
      <c r="BWX9" s="108"/>
      <c r="BWY9" s="108"/>
      <c r="BWZ9" s="108"/>
      <c r="BXA9" s="108"/>
      <c r="BXB9" s="108"/>
      <c r="BXC9" s="108"/>
      <c r="BXD9" s="108"/>
      <c r="BXE9" s="108"/>
      <c r="BXF9" s="108"/>
      <c r="BXG9" s="108"/>
      <c r="BXH9" s="108"/>
      <c r="BXI9" s="108"/>
      <c r="BXJ9" s="108"/>
      <c r="BXK9" s="108"/>
      <c r="BXL9" s="108"/>
      <c r="BXM9" s="108"/>
      <c r="BXN9" s="108"/>
      <c r="BXO9" s="108"/>
      <c r="BXP9" s="108"/>
      <c r="BXQ9" s="108"/>
      <c r="BXR9" s="108"/>
      <c r="BXS9" s="108"/>
      <c r="BXT9" s="108"/>
      <c r="BXU9" s="108"/>
      <c r="BXV9" s="108"/>
      <c r="BXW9" s="108"/>
      <c r="BXX9" s="108"/>
      <c r="BXY9" s="108"/>
      <c r="BXZ9" s="108"/>
      <c r="BYA9" s="108"/>
      <c r="BYB9" s="108"/>
      <c r="BYC9" s="108"/>
      <c r="BYD9" s="108"/>
      <c r="BYE9" s="108"/>
      <c r="BYF9" s="108"/>
      <c r="BYG9" s="108"/>
      <c r="BYH9" s="108"/>
      <c r="BYI9" s="108"/>
      <c r="BYJ9" s="108"/>
      <c r="BYK9" s="108"/>
      <c r="BYL9" s="108"/>
      <c r="BYM9" s="108"/>
      <c r="BYN9" s="108"/>
      <c r="BYO9" s="108"/>
      <c r="BYP9" s="108"/>
      <c r="BYQ9" s="108"/>
      <c r="BYR9" s="108"/>
      <c r="BYS9" s="108"/>
      <c r="BYT9" s="108"/>
      <c r="BYU9" s="108"/>
      <c r="BYV9" s="108"/>
      <c r="BYW9" s="108"/>
      <c r="BYX9" s="108"/>
      <c r="BYY9" s="108"/>
      <c r="BYZ9" s="108"/>
      <c r="BZA9" s="108"/>
      <c r="BZB9" s="108"/>
      <c r="BZC9" s="108"/>
      <c r="BZD9" s="108"/>
      <c r="BZE9" s="108"/>
      <c r="BZF9" s="108"/>
      <c r="BZG9" s="108"/>
      <c r="BZH9" s="108"/>
      <c r="BZI9" s="108"/>
      <c r="BZJ9" s="108"/>
      <c r="BZK9" s="108"/>
      <c r="BZL9" s="108"/>
      <c r="BZM9" s="108"/>
      <c r="BZN9" s="108"/>
      <c r="BZO9" s="108"/>
      <c r="BZP9" s="108"/>
      <c r="BZQ9" s="108"/>
      <c r="BZR9" s="108"/>
      <c r="BZS9" s="108"/>
      <c r="BZT9" s="108"/>
      <c r="BZU9" s="108"/>
      <c r="BZV9" s="108"/>
      <c r="BZW9" s="108"/>
      <c r="BZX9" s="108"/>
      <c r="BZY9" s="108"/>
      <c r="BZZ9" s="108"/>
      <c r="CAA9" s="108"/>
      <c r="CAB9" s="108"/>
      <c r="CAC9" s="108"/>
      <c r="CAD9" s="108"/>
      <c r="CAE9" s="108"/>
      <c r="CAF9" s="108"/>
      <c r="CAG9" s="108"/>
      <c r="CAH9" s="108"/>
      <c r="CAI9" s="108"/>
      <c r="CAJ9" s="108"/>
      <c r="CAK9" s="108"/>
      <c r="CAL9" s="108"/>
      <c r="CAM9" s="108"/>
      <c r="CAN9" s="108"/>
      <c r="CAO9" s="108"/>
      <c r="CAP9" s="108"/>
      <c r="CAQ9" s="108"/>
      <c r="CAR9" s="108"/>
      <c r="CAS9" s="108"/>
      <c r="CAT9" s="108"/>
      <c r="CAU9" s="108"/>
      <c r="CAV9" s="108"/>
      <c r="CAW9" s="108"/>
      <c r="CAX9" s="108"/>
      <c r="CAY9" s="108"/>
      <c r="CAZ9" s="108"/>
      <c r="CBA9" s="108"/>
      <c r="CBB9" s="108"/>
      <c r="CBC9" s="108"/>
      <c r="CBD9" s="108"/>
      <c r="CBE9" s="108"/>
      <c r="CBF9" s="108"/>
      <c r="CBG9" s="108"/>
      <c r="CBH9" s="108"/>
      <c r="CBI9" s="108"/>
      <c r="CBJ9" s="108"/>
      <c r="CBK9" s="108"/>
      <c r="CBL9" s="108"/>
      <c r="CBM9" s="108"/>
      <c r="CBN9" s="108"/>
      <c r="CBO9" s="108"/>
      <c r="CBP9" s="108"/>
      <c r="CBQ9" s="108"/>
      <c r="CBR9" s="108"/>
      <c r="CBS9" s="108"/>
      <c r="CBT9" s="108"/>
      <c r="CBU9" s="108"/>
      <c r="CBV9" s="108"/>
      <c r="CBW9" s="108"/>
      <c r="CBX9" s="108"/>
      <c r="CBY9" s="108"/>
      <c r="CBZ9" s="108"/>
      <c r="CCA9" s="108"/>
      <c r="CCB9" s="108"/>
      <c r="CCC9" s="108"/>
      <c r="CCD9" s="108"/>
      <c r="CCE9" s="108"/>
      <c r="CCF9" s="108"/>
      <c r="CCG9" s="108"/>
      <c r="CCH9" s="108"/>
      <c r="CCI9" s="108"/>
      <c r="CCJ9" s="108"/>
      <c r="CCK9" s="108"/>
      <c r="CCL9" s="108"/>
      <c r="CCM9" s="108"/>
      <c r="CCN9" s="108"/>
      <c r="CCO9" s="108"/>
      <c r="CCP9" s="108"/>
      <c r="CCQ9" s="108"/>
      <c r="CCR9" s="108"/>
      <c r="CCS9" s="108"/>
      <c r="CCT9" s="108"/>
      <c r="CCU9" s="108"/>
      <c r="CCV9" s="108"/>
      <c r="CCW9" s="108"/>
      <c r="CCX9" s="108"/>
      <c r="CCY9" s="108"/>
      <c r="CCZ9" s="108"/>
      <c r="CDA9" s="108"/>
      <c r="CDB9" s="108"/>
      <c r="CDC9" s="108"/>
      <c r="CDD9" s="108"/>
      <c r="CDE9" s="108"/>
      <c r="CDF9" s="108"/>
      <c r="CDG9" s="108"/>
      <c r="CDH9" s="108"/>
      <c r="CDI9" s="108"/>
      <c r="CDJ9" s="108"/>
      <c r="CDK9" s="108"/>
      <c r="CDL9" s="108"/>
      <c r="CDM9" s="108"/>
      <c r="CDN9" s="108"/>
      <c r="CDO9" s="108"/>
      <c r="CDP9" s="108"/>
      <c r="CDQ9" s="108"/>
      <c r="CDR9" s="108"/>
      <c r="CDS9" s="108"/>
      <c r="CDT9" s="108"/>
      <c r="CDU9" s="108"/>
      <c r="CDV9" s="108"/>
      <c r="CDW9" s="108"/>
      <c r="CDX9" s="108"/>
      <c r="CDY9" s="108"/>
      <c r="CDZ9" s="108"/>
      <c r="CEA9" s="108"/>
      <c r="CEB9" s="108"/>
      <c r="CEC9" s="108"/>
      <c r="CED9" s="108"/>
      <c r="CEE9" s="108"/>
      <c r="CEF9" s="108"/>
      <c r="CEG9" s="108"/>
      <c r="CEH9" s="108"/>
      <c r="CEI9" s="108"/>
      <c r="CEJ9" s="108"/>
      <c r="CEK9" s="108"/>
      <c r="CEL9" s="108"/>
      <c r="CEM9" s="108"/>
      <c r="CEN9" s="108"/>
      <c r="CEO9" s="108"/>
      <c r="CEP9" s="108"/>
      <c r="CEQ9" s="108"/>
      <c r="CER9" s="108"/>
      <c r="CES9" s="108"/>
      <c r="CET9" s="108"/>
      <c r="CEU9" s="108"/>
      <c r="CEV9" s="108"/>
      <c r="CEW9" s="108"/>
      <c r="CEX9" s="108"/>
      <c r="CEY9" s="108"/>
      <c r="CEZ9" s="108"/>
      <c r="CFA9" s="108"/>
      <c r="CFB9" s="108"/>
      <c r="CFC9" s="108"/>
      <c r="CFD9" s="108"/>
      <c r="CFE9" s="108"/>
      <c r="CFF9" s="108"/>
      <c r="CFG9" s="108"/>
      <c r="CFH9" s="108"/>
      <c r="CFI9" s="108"/>
      <c r="CFJ9" s="108"/>
      <c r="CFK9" s="108"/>
      <c r="CFL9" s="108"/>
      <c r="CFM9" s="108"/>
      <c r="CFN9" s="108"/>
      <c r="CFO9" s="108"/>
      <c r="CFP9" s="108"/>
      <c r="CFQ9" s="108"/>
      <c r="CFR9" s="108"/>
      <c r="CFS9" s="108"/>
      <c r="CFT9" s="108"/>
      <c r="CFU9" s="108"/>
      <c r="CFV9" s="108"/>
      <c r="CFW9" s="108"/>
      <c r="CFX9" s="108"/>
      <c r="CFY9" s="108"/>
      <c r="CFZ9" s="108"/>
      <c r="CGA9" s="108"/>
      <c r="CGB9" s="108"/>
      <c r="CGC9" s="108"/>
      <c r="CGD9" s="108"/>
      <c r="CGE9" s="108"/>
      <c r="CGF9" s="108"/>
      <c r="CGG9" s="108"/>
      <c r="CGH9" s="108"/>
      <c r="CGI9" s="108"/>
      <c r="CGJ9" s="108"/>
      <c r="CGK9" s="108"/>
      <c r="CGL9" s="108"/>
      <c r="CGM9" s="108"/>
      <c r="CGN9" s="108"/>
      <c r="CGO9" s="108"/>
      <c r="CGP9" s="108"/>
      <c r="CGQ9" s="108"/>
      <c r="CGR9" s="108"/>
      <c r="CGS9" s="108"/>
      <c r="CGT9" s="108"/>
      <c r="CGU9" s="108"/>
      <c r="CGV9" s="108"/>
      <c r="CGW9" s="108"/>
      <c r="CGX9" s="108"/>
      <c r="CGY9" s="108"/>
      <c r="CGZ9" s="108"/>
      <c r="CHA9" s="108"/>
      <c r="CHB9" s="108"/>
      <c r="CHC9" s="108"/>
      <c r="CHD9" s="108"/>
      <c r="CHE9" s="108"/>
      <c r="CHF9" s="108"/>
      <c r="CHG9" s="108"/>
      <c r="CHH9" s="108"/>
      <c r="CHI9" s="108"/>
      <c r="CHJ9" s="108"/>
      <c r="CHK9" s="108"/>
      <c r="CHL9" s="108"/>
      <c r="CHM9" s="108"/>
      <c r="CHN9" s="108"/>
      <c r="CHO9" s="108"/>
      <c r="CHP9" s="108"/>
      <c r="CHQ9" s="108"/>
      <c r="CHR9" s="108"/>
      <c r="CHS9" s="108"/>
      <c r="CHT9" s="108"/>
      <c r="CHU9" s="108"/>
      <c r="CHV9" s="108"/>
      <c r="CHW9" s="108"/>
      <c r="CHX9" s="108"/>
      <c r="CHY9" s="108"/>
      <c r="CHZ9" s="108"/>
      <c r="CIA9" s="108"/>
      <c r="CIB9" s="108"/>
      <c r="CIC9" s="108"/>
      <c r="CID9" s="108"/>
      <c r="CIE9" s="108"/>
      <c r="CIF9" s="108"/>
      <c r="CIG9" s="108"/>
      <c r="CIH9" s="108"/>
      <c r="CII9" s="108"/>
      <c r="CIJ9" s="108"/>
      <c r="CIK9" s="108"/>
      <c r="CIL9" s="108"/>
      <c r="CIM9" s="108"/>
      <c r="CIN9" s="108"/>
      <c r="CIO9" s="108"/>
      <c r="CIP9" s="108"/>
      <c r="CIQ9" s="108"/>
      <c r="CIR9" s="108"/>
      <c r="CIS9" s="108"/>
      <c r="CIT9" s="108"/>
      <c r="CIU9" s="108"/>
      <c r="CIV9" s="108"/>
      <c r="CIW9" s="108"/>
      <c r="CIX9" s="108"/>
      <c r="CIY9" s="108"/>
      <c r="CIZ9" s="108"/>
      <c r="CJA9" s="108"/>
      <c r="CJB9" s="108"/>
      <c r="CJC9" s="108"/>
      <c r="CJD9" s="108"/>
      <c r="CJE9" s="108"/>
      <c r="CJF9" s="108"/>
      <c r="CJG9" s="108"/>
      <c r="CJH9" s="108"/>
      <c r="CJI9" s="108"/>
      <c r="CJJ9" s="108"/>
      <c r="CJK9" s="108"/>
      <c r="CJL9" s="108"/>
      <c r="CJM9" s="108"/>
      <c r="CJN9" s="108"/>
      <c r="CJO9" s="108"/>
      <c r="CJP9" s="108"/>
      <c r="CJQ9" s="108"/>
      <c r="CJR9" s="108"/>
      <c r="CJS9" s="108"/>
      <c r="CJT9" s="108"/>
      <c r="CJU9" s="108"/>
      <c r="CJV9" s="108"/>
      <c r="CJW9" s="108"/>
      <c r="CJX9" s="108"/>
      <c r="CJY9" s="108"/>
      <c r="CJZ9" s="108"/>
      <c r="CKA9" s="108"/>
      <c r="CKB9" s="108"/>
      <c r="CKC9" s="108"/>
      <c r="CKD9" s="108"/>
      <c r="CKE9" s="108"/>
      <c r="CKF9" s="108"/>
      <c r="CKG9" s="108"/>
      <c r="CKH9" s="108"/>
      <c r="CKI9" s="108"/>
      <c r="CKJ9" s="108"/>
      <c r="CKK9" s="108"/>
      <c r="CKL9" s="108"/>
      <c r="CKM9" s="108"/>
      <c r="CKN9" s="108"/>
      <c r="CKO9" s="108"/>
      <c r="CKP9" s="108"/>
      <c r="CKQ9" s="108"/>
      <c r="CKR9" s="108"/>
      <c r="CKS9" s="108"/>
      <c r="CKT9" s="108"/>
      <c r="CKU9" s="108"/>
      <c r="CKV9" s="108"/>
      <c r="CKW9" s="108"/>
      <c r="CKX9" s="108"/>
      <c r="CKY9" s="108"/>
      <c r="CKZ9" s="108"/>
      <c r="CLA9" s="108"/>
      <c r="CLB9" s="108"/>
      <c r="CLC9" s="108"/>
      <c r="CLD9" s="108"/>
      <c r="CLE9" s="108"/>
      <c r="CLF9" s="108"/>
      <c r="CLG9" s="108"/>
      <c r="CLH9" s="108"/>
      <c r="CLI9" s="108"/>
      <c r="CLJ9" s="108"/>
      <c r="CLK9" s="108"/>
      <c r="CLL9" s="108"/>
      <c r="CLM9" s="108"/>
      <c r="CLN9" s="108"/>
      <c r="CLO9" s="108"/>
      <c r="CLP9" s="108"/>
      <c r="CLQ9" s="108"/>
      <c r="CLR9" s="108"/>
      <c r="CLS9" s="108"/>
      <c r="CLT9" s="108"/>
      <c r="CLU9" s="108"/>
      <c r="CLV9" s="108"/>
      <c r="CLW9" s="108"/>
      <c r="CLX9" s="108"/>
      <c r="CLY9" s="108"/>
      <c r="CLZ9" s="108"/>
      <c r="CMA9" s="108"/>
      <c r="CMB9" s="108"/>
      <c r="CMC9" s="108"/>
      <c r="CMD9" s="108"/>
      <c r="CME9" s="108"/>
      <c r="CMF9" s="108"/>
      <c r="CMG9" s="108"/>
      <c r="CMH9" s="108"/>
      <c r="CMI9" s="108"/>
      <c r="CMJ9" s="108"/>
      <c r="CMK9" s="108"/>
      <c r="CML9" s="108"/>
      <c r="CMM9" s="108"/>
      <c r="CMN9" s="108"/>
      <c r="CMO9" s="108"/>
      <c r="CMP9" s="108"/>
      <c r="CMQ9" s="108"/>
      <c r="CMR9" s="108"/>
      <c r="CMS9" s="108"/>
      <c r="CMT9" s="108"/>
      <c r="CMU9" s="108"/>
      <c r="CMV9" s="108"/>
      <c r="CMW9" s="108"/>
      <c r="CMX9" s="108"/>
      <c r="CMY9" s="108"/>
      <c r="CMZ9" s="108"/>
      <c r="CNA9" s="108"/>
      <c r="CNB9" s="108"/>
      <c r="CNC9" s="108"/>
      <c r="CND9" s="108"/>
      <c r="CNE9" s="108"/>
      <c r="CNF9" s="108"/>
      <c r="CNG9" s="108"/>
      <c r="CNH9" s="108"/>
      <c r="CNI9" s="108"/>
      <c r="CNJ9" s="108"/>
      <c r="CNK9" s="108"/>
      <c r="CNL9" s="108"/>
      <c r="CNM9" s="108"/>
      <c r="CNN9" s="108"/>
      <c r="CNO9" s="108"/>
      <c r="CNP9" s="108"/>
      <c r="CNQ9" s="108"/>
      <c r="CNR9" s="108"/>
      <c r="CNS9" s="108"/>
      <c r="CNT9" s="108"/>
      <c r="CNU9" s="108"/>
      <c r="CNV9" s="108"/>
      <c r="CNW9" s="108"/>
      <c r="CNX9" s="108"/>
      <c r="CNY9" s="108"/>
      <c r="CNZ9" s="108"/>
      <c r="COA9" s="108"/>
      <c r="COB9" s="108"/>
      <c r="COC9" s="108"/>
      <c r="COD9" s="108"/>
      <c r="COE9" s="108"/>
      <c r="COF9" s="108"/>
      <c r="COG9" s="108"/>
      <c r="COH9" s="108"/>
      <c r="COI9" s="108"/>
      <c r="COJ9" s="108"/>
      <c r="COK9" s="108"/>
      <c r="COL9" s="108"/>
      <c r="COM9" s="108"/>
      <c r="CON9" s="108"/>
      <c r="COO9" s="108"/>
      <c r="COP9" s="108"/>
      <c r="COQ9" s="108"/>
      <c r="COR9" s="108"/>
      <c r="COS9" s="108"/>
      <c r="COT9" s="108"/>
      <c r="COU9" s="108"/>
      <c r="COV9" s="108"/>
      <c r="COW9" s="108"/>
      <c r="COX9" s="108"/>
      <c r="COY9" s="108"/>
      <c r="COZ9" s="108"/>
      <c r="CPA9" s="108"/>
      <c r="CPB9" s="108"/>
      <c r="CPC9" s="108"/>
      <c r="CPD9" s="108"/>
      <c r="CPE9" s="108"/>
      <c r="CPF9" s="108"/>
      <c r="CPG9" s="108"/>
      <c r="CPH9" s="108"/>
      <c r="CPI9" s="108"/>
      <c r="CPJ9" s="108"/>
      <c r="CPK9" s="108"/>
      <c r="CPL9" s="108"/>
      <c r="CPM9" s="108"/>
      <c r="CPN9" s="108"/>
      <c r="CPO9" s="108"/>
      <c r="CPP9" s="108"/>
      <c r="CPQ9" s="108"/>
      <c r="CPR9" s="108"/>
      <c r="CPS9" s="108"/>
      <c r="CPT9" s="108"/>
      <c r="CPU9" s="108"/>
      <c r="CPV9" s="108"/>
      <c r="CPW9" s="108"/>
      <c r="CPX9" s="108"/>
      <c r="CPY9" s="108"/>
      <c r="CPZ9" s="108"/>
      <c r="CQA9" s="108"/>
      <c r="CQB9" s="108"/>
      <c r="CQC9" s="108"/>
      <c r="CQD9" s="108"/>
      <c r="CQE9" s="108"/>
      <c r="CQF9" s="108"/>
      <c r="CQG9" s="108"/>
      <c r="CQH9" s="108"/>
      <c r="CQI9" s="108"/>
      <c r="CQJ9" s="108"/>
      <c r="CQK9" s="108"/>
      <c r="CQL9" s="108"/>
      <c r="CQM9" s="108"/>
      <c r="CQN9" s="108"/>
      <c r="CQO9" s="108"/>
      <c r="CQP9" s="108"/>
      <c r="CQQ9" s="108"/>
      <c r="CQR9" s="108"/>
      <c r="CQS9" s="108"/>
      <c r="CQT9" s="108"/>
      <c r="CQU9" s="108"/>
      <c r="CQV9" s="108"/>
      <c r="CQW9" s="108"/>
      <c r="CQX9" s="108"/>
      <c r="CQY9" s="108"/>
      <c r="CQZ9" s="108"/>
      <c r="CRA9" s="108"/>
      <c r="CRB9" s="108"/>
      <c r="CRC9" s="108"/>
      <c r="CRD9" s="108"/>
      <c r="CRE9" s="108"/>
      <c r="CRF9" s="108"/>
      <c r="CRG9" s="108"/>
      <c r="CRH9" s="108"/>
      <c r="CRI9" s="108"/>
      <c r="CRJ9" s="108"/>
      <c r="CRK9" s="108"/>
      <c r="CRL9" s="108"/>
      <c r="CRM9" s="108"/>
      <c r="CRN9" s="108"/>
      <c r="CRO9" s="108"/>
      <c r="CRP9" s="108"/>
      <c r="CRQ9" s="108"/>
      <c r="CRR9" s="108"/>
      <c r="CRS9" s="108"/>
      <c r="CRT9" s="108"/>
      <c r="CRU9" s="108"/>
      <c r="CRV9" s="108"/>
      <c r="CRW9" s="108"/>
      <c r="CRX9" s="108"/>
      <c r="CRY9" s="108"/>
      <c r="CRZ9" s="108"/>
      <c r="CSA9" s="108"/>
      <c r="CSB9" s="108"/>
      <c r="CSC9" s="108"/>
      <c r="CSD9" s="108"/>
      <c r="CSE9" s="108"/>
      <c r="CSF9" s="108"/>
      <c r="CSG9" s="108"/>
      <c r="CSH9" s="108"/>
      <c r="CSI9" s="108"/>
      <c r="CSJ9" s="108"/>
      <c r="CSK9" s="108"/>
      <c r="CSL9" s="108"/>
      <c r="CSM9" s="108"/>
      <c r="CSN9" s="108"/>
      <c r="CSO9" s="108"/>
      <c r="CSP9" s="108"/>
      <c r="CSQ9" s="108"/>
      <c r="CSR9" s="108"/>
      <c r="CSS9" s="108"/>
      <c r="CST9" s="108"/>
      <c r="CSU9" s="108"/>
      <c r="CSV9" s="108"/>
      <c r="CSW9" s="108"/>
      <c r="CSX9" s="108"/>
      <c r="CSY9" s="108"/>
      <c r="CSZ9" s="108"/>
      <c r="CTA9" s="108"/>
      <c r="CTB9" s="108"/>
      <c r="CTC9" s="108"/>
      <c r="CTD9" s="108"/>
      <c r="CTE9" s="108"/>
      <c r="CTF9" s="108"/>
      <c r="CTG9" s="108"/>
      <c r="CTH9" s="108"/>
      <c r="CTI9" s="108"/>
      <c r="CTJ9" s="108"/>
      <c r="CTK9" s="108"/>
      <c r="CTL9" s="108"/>
      <c r="CTM9" s="108"/>
      <c r="CTN9" s="108"/>
      <c r="CTO9" s="108"/>
      <c r="CTP9" s="108"/>
      <c r="CTQ9" s="108"/>
      <c r="CTR9" s="108"/>
      <c r="CTS9" s="108"/>
      <c r="CTT9" s="108"/>
      <c r="CTU9" s="108"/>
      <c r="CTV9" s="108"/>
      <c r="CTW9" s="108"/>
      <c r="CTX9" s="108"/>
      <c r="CTY9" s="108"/>
      <c r="CTZ9" s="108"/>
      <c r="CUA9" s="108"/>
      <c r="CUB9" s="108"/>
      <c r="CUC9" s="108"/>
      <c r="CUD9" s="108"/>
      <c r="CUE9" s="108"/>
      <c r="CUF9" s="108"/>
      <c r="CUG9" s="108"/>
      <c r="CUH9" s="108"/>
      <c r="CUI9" s="108"/>
      <c r="CUJ9" s="108"/>
      <c r="CUK9" s="108"/>
      <c r="CUL9" s="108"/>
      <c r="CUM9" s="108"/>
      <c r="CUN9" s="108"/>
      <c r="CUO9" s="108"/>
      <c r="CUP9" s="108"/>
      <c r="CUQ9" s="108"/>
      <c r="CUR9" s="108"/>
      <c r="CUS9" s="108"/>
      <c r="CUT9" s="108"/>
      <c r="CUU9" s="108"/>
      <c r="CUV9" s="108"/>
      <c r="CUW9" s="108"/>
      <c r="CUX9" s="108"/>
      <c r="CUY9" s="108"/>
      <c r="CUZ9" s="108"/>
      <c r="CVA9" s="108"/>
      <c r="CVB9" s="108"/>
      <c r="CVC9" s="108"/>
      <c r="CVD9" s="108"/>
      <c r="CVE9" s="108"/>
      <c r="CVF9" s="108"/>
      <c r="CVG9" s="108"/>
      <c r="CVH9" s="108"/>
      <c r="CVI9" s="108"/>
      <c r="CVJ9" s="108"/>
      <c r="CVK9" s="108"/>
      <c r="CVL9" s="108"/>
      <c r="CVM9" s="108"/>
      <c r="CVN9" s="108"/>
      <c r="CVO9" s="108"/>
      <c r="CVP9" s="108"/>
      <c r="CVQ9" s="108"/>
      <c r="CVR9" s="108"/>
      <c r="CVS9" s="108"/>
      <c r="CVT9" s="108"/>
      <c r="CVU9" s="108"/>
      <c r="CVV9" s="108"/>
      <c r="CVW9" s="108"/>
      <c r="CVX9" s="108"/>
      <c r="CVY9" s="108"/>
      <c r="CVZ9" s="108"/>
      <c r="CWA9" s="108"/>
      <c r="CWB9" s="108"/>
      <c r="CWC9" s="108"/>
      <c r="CWD9" s="108"/>
      <c r="CWE9" s="108"/>
      <c r="CWF9" s="108"/>
      <c r="CWG9" s="108"/>
      <c r="CWH9" s="108"/>
      <c r="CWI9" s="108"/>
      <c r="CWJ9" s="108"/>
      <c r="CWK9" s="108"/>
      <c r="CWL9" s="108"/>
      <c r="CWM9" s="108"/>
      <c r="CWN9" s="108"/>
      <c r="CWO9" s="108"/>
      <c r="CWP9" s="108"/>
      <c r="CWQ9" s="108"/>
      <c r="CWR9" s="108"/>
      <c r="CWS9" s="108"/>
      <c r="CWT9" s="108"/>
      <c r="CWU9" s="108"/>
      <c r="CWV9" s="108"/>
      <c r="CWW9" s="108"/>
      <c r="CWX9" s="108"/>
      <c r="CWY9" s="108"/>
      <c r="CWZ9" s="108"/>
      <c r="CXA9" s="108"/>
      <c r="CXB9" s="108"/>
      <c r="CXC9" s="108"/>
      <c r="CXD9" s="108"/>
      <c r="CXE9" s="108"/>
      <c r="CXF9" s="108"/>
      <c r="CXG9" s="108"/>
      <c r="CXH9" s="108"/>
      <c r="CXI9" s="108"/>
      <c r="CXJ9" s="108"/>
      <c r="CXK9" s="108"/>
      <c r="CXL9" s="108"/>
      <c r="CXM9" s="108"/>
      <c r="CXN9" s="108"/>
      <c r="CXO9" s="108"/>
      <c r="CXP9" s="108"/>
      <c r="CXQ9" s="108"/>
      <c r="CXR9" s="108"/>
      <c r="CXS9" s="108"/>
      <c r="CXT9" s="108"/>
      <c r="CXU9" s="108"/>
      <c r="CXV9" s="108"/>
      <c r="CXW9" s="108"/>
      <c r="CXX9" s="108"/>
      <c r="CXY9" s="108"/>
      <c r="CXZ9" s="108"/>
      <c r="CYA9" s="108"/>
      <c r="CYB9" s="108"/>
      <c r="CYC9" s="108"/>
      <c r="CYD9" s="108"/>
      <c r="CYE9" s="108"/>
      <c r="CYF9" s="108"/>
      <c r="CYG9" s="108"/>
      <c r="CYH9" s="108"/>
      <c r="CYI9" s="108"/>
      <c r="CYJ9" s="108"/>
      <c r="CYK9" s="108"/>
      <c r="CYL9" s="108"/>
      <c r="CYM9" s="108"/>
      <c r="CYN9" s="108"/>
      <c r="CYO9" s="108"/>
      <c r="CYP9" s="108"/>
      <c r="CYQ9" s="108"/>
      <c r="CYR9" s="108"/>
      <c r="CYS9" s="108"/>
      <c r="CYT9" s="108"/>
      <c r="CYU9" s="108"/>
      <c r="CYV9" s="108"/>
      <c r="CYW9" s="108"/>
      <c r="CYX9" s="108"/>
      <c r="CYY9" s="108"/>
      <c r="CYZ9" s="108"/>
      <c r="CZA9" s="108"/>
      <c r="CZB9" s="108"/>
      <c r="CZC9" s="108"/>
      <c r="CZD9" s="108"/>
      <c r="CZE9" s="108"/>
      <c r="CZF9" s="108"/>
      <c r="CZG9" s="108"/>
      <c r="CZH9" s="108"/>
      <c r="CZI9" s="108"/>
      <c r="CZJ9" s="108"/>
      <c r="CZK9" s="108"/>
      <c r="CZL9" s="108"/>
      <c r="CZM9" s="108"/>
      <c r="CZN9" s="108"/>
      <c r="CZO9" s="108"/>
      <c r="CZP9" s="108"/>
      <c r="CZQ9" s="108"/>
      <c r="CZR9" s="108"/>
      <c r="CZS9" s="108"/>
      <c r="CZT9" s="108"/>
      <c r="CZU9" s="108"/>
      <c r="CZV9" s="108"/>
      <c r="CZW9" s="108"/>
      <c r="CZX9" s="108"/>
      <c r="CZY9" s="108"/>
      <c r="CZZ9" s="108"/>
      <c r="DAA9" s="108"/>
      <c r="DAB9" s="108"/>
      <c r="DAC9" s="108"/>
      <c r="DAD9" s="108"/>
      <c r="DAE9" s="108"/>
      <c r="DAF9" s="108"/>
      <c r="DAG9" s="108"/>
      <c r="DAH9" s="108"/>
      <c r="DAI9" s="108"/>
      <c r="DAJ9" s="108"/>
      <c r="DAK9" s="108"/>
      <c r="DAL9" s="108"/>
      <c r="DAM9" s="108"/>
      <c r="DAN9" s="108"/>
      <c r="DAO9" s="108"/>
      <c r="DAP9" s="108"/>
      <c r="DAQ9" s="108"/>
      <c r="DAR9" s="108"/>
      <c r="DAS9" s="108"/>
      <c r="DAT9" s="108"/>
      <c r="DAU9" s="108"/>
      <c r="DAV9" s="108"/>
      <c r="DAW9" s="108"/>
      <c r="DAX9" s="108"/>
      <c r="DAY9" s="108"/>
      <c r="DAZ9" s="108"/>
      <c r="DBA9" s="108"/>
      <c r="DBB9" s="108"/>
      <c r="DBC9" s="108"/>
      <c r="DBD9" s="108"/>
      <c r="DBE9" s="108"/>
      <c r="DBF9" s="108"/>
      <c r="DBG9" s="108"/>
      <c r="DBH9" s="108"/>
      <c r="DBI9" s="108"/>
      <c r="DBJ9" s="108"/>
      <c r="DBK9" s="108"/>
      <c r="DBL9" s="108"/>
      <c r="DBM9" s="108"/>
      <c r="DBN9" s="108"/>
      <c r="DBO9" s="108"/>
      <c r="DBP9" s="108"/>
      <c r="DBQ9" s="108"/>
      <c r="DBR9" s="108"/>
      <c r="DBS9" s="108"/>
      <c r="DBT9" s="108"/>
      <c r="DBU9" s="108"/>
      <c r="DBV9" s="108"/>
      <c r="DBW9" s="108"/>
      <c r="DBX9" s="108"/>
      <c r="DBY9" s="108"/>
      <c r="DBZ9" s="108"/>
      <c r="DCA9" s="108"/>
      <c r="DCB9" s="108"/>
      <c r="DCC9" s="108"/>
      <c r="DCD9" s="108"/>
      <c r="DCE9" s="108"/>
      <c r="DCF9" s="108"/>
      <c r="DCG9" s="108"/>
      <c r="DCH9" s="108"/>
      <c r="DCI9" s="108"/>
      <c r="DCJ9" s="108"/>
      <c r="DCK9" s="108"/>
      <c r="DCL9" s="108"/>
      <c r="DCM9" s="108"/>
      <c r="DCN9" s="108"/>
      <c r="DCO9" s="108"/>
      <c r="DCP9" s="108"/>
      <c r="DCQ9" s="108"/>
      <c r="DCR9" s="108"/>
      <c r="DCS9" s="108"/>
      <c r="DCT9" s="108"/>
      <c r="DCU9" s="108"/>
      <c r="DCV9" s="108"/>
      <c r="DCW9" s="108"/>
      <c r="DCX9" s="108"/>
      <c r="DCY9" s="108"/>
      <c r="DCZ9" s="108"/>
      <c r="DDA9" s="108"/>
      <c r="DDB9" s="108"/>
      <c r="DDC9" s="108"/>
      <c r="DDD9" s="108"/>
      <c r="DDE9" s="108"/>
      <c r="DDF9" s="108"/>
      <c r="DDG9" s="108"/>
      <c r="DDH9" s="108"/>
      <c r="DDI9" s="108"/>
      <c r="DDJ9" s="108"/>
      <c r="DDK9" s="108"/>
      <c r="DDL9" s="108"/>
      <c r="DDM9" s="108"/>
      <c r="DDN9" s="108"/>
      <c r="DDO9" s="108"/>
      <c r="DDP9" s="108"/>
      <c r="DDQ9" s="108"/>
      <c r="DDR9" s="108"/>
      <c r="DDS9" s="108"/>
      <c r="DDT9" s="108"/>
      <c r="DDU9" s="108"/>
      <c r="DDV9" s="108"/>
      <c r="DDW9" s="108"/>
      <c r="DDX9" s="108"/>
      <c r="DDY9" s="108"/>
      <c r="DDZ9" s="108"/>
      <c r="DEA9" s="108"/>
      <c r="DEB9" s="108"/>
      <c r="DEC9" s="108"/>
      <c r="DED9" s="108"/>
      <c r="DEE9" s="108"/>
      <c r="DEF9" s="108"/>
      <c r="DEG9" s="108"/>
      <c r="DEH9" s="108"/>
      <c r="DEI9" s="108"/>
      <c r="DEJ9" s="108"/>
      <c r="DEK9" s="108"/>
      <c r="DEL9" s="108"/>
      <c r="DEM9" s="108"/>
      <c r="DEN9" s="108"/>
      <c r="DEO9" s="108"/>
      <c r="DEP9" s="108"/>
      <c r="DEQ9" s="108"/>
      <c r="DER9" s="108"/>
      <c r="DES9" s="108"/>
      <c r="DET9" s="108"/>
      <c r="DEU9" s="108"/>
      <c r="DEV9" s="108"/>
      <c r="DEW9" s="108"/>
      <c r="DEX9" s="108"/>
      <c r="DEY9" s="108"/>
      <c r="DEZ9" s="108"/>
      <c r="DFA9" s="108"/>
      <c r="DFB9" s="108"/>
      <c r="DFC9" s="108"/>
      <c r="DFD9" s="108"/>
      <c r="DFE9" s="108"/>
      <c r="DFF9" s="108"/>
      <c r="DFG9" s="108"/>
      <c r="DFH9" s="108"/>
      <c r="DFI9" s="108"/>
      <c r="DFJ9" s="108"/>
      <c r="DFK9" s="108"/>
      <c r="DFL9" s="108"/>
      <c r="DFM9" s="108"/>
      <c r="DFN9" s="108"/>
      <c r="DFO9" s="108"/>
      <c r="DFP9" s="108"/>
      <c r="DFQ9" s="108"/>
      <c r="DFR9" s="108"/>
      <c r="DFS9" s="108"/>
      <c r="DFT9" s="108"/>
      <c r="DFU9" s="108"/>
      <c r="DFV9" s="108"/>
      <c r="DFW9" s="108"/>
      <c r="DFX9" s="108"/>
      <c r="DFY9" s="108"/>
      <c r="DFZ9" s="108"/>
      <c r="DGA9" s="108"/>
      <c r="DGB9" s="108"/>
      <c r="DGC9" s="108"/>
      <c r="DGD9" s="108"/>
      <c r="DGE9" s="108"/>
      <c r="DGF9" s="108"/>
      <c r="DGG9" s="108"/>
      <c r="DGH9" s="108"/>
      <c r="DGI9" s="108"/>
      <c r="DGJ9" s="108"/>
      <c r="DGK9" s="108"/>
      <c r="DGL9" s="108"/>
      <c r="DGM9" s="108"/>
      <c r="DGN9" s="108"/>
      <c r="DGO9" s="108"/>
      <c r="DGP9" s="108"/>
      <c r="DGQ9" s="108"/>
      <c r="DGR9" s="108"/>
      <c r="DGS9" s="108"/>
      <c r="DGT9" s="108"/>
      <c r="DGU9" s="108"/>
      <c r="DGV9" s="108"/>
      <c r="DGW9" s="108"/>
      <c r="DGX9" s="108"/>
      <c r="DGY9" s="108"/>
      <c r="DGZ9" s="108"/>
      <c r="DHA9" s="108"/>
      <c r="DHB9" s="108"/>
      <c r="DHC9" s="108"/>
      <c r="DHD9" s="108"/>
      <c r="DHE9" s="108"/>
      <c r="DHF9" s="108"/>
      <c r="DHG9" s="108"/>
      <c r="DHH9" s="108"/>
      <c r="DHI9" s="108"/>
      <c r="DHJ9" s="108"/>
      <c r="DHK9" s="108"/>
      <c r="DHL9" s="108"/>
      <c r="DHM9" s="108"/>
      <c r="DHN9" s="108"/>
      <c r="DHO9" s="108"/>
      <c r="DHP9" s="108"/>
      <c r="DHQ9" s="108"/>
      <c r="DHR9" s="108"/>
      <c r="DHS9" s="108"/>
      <c r="DHT9" s="108"/>
      <c r="DHU9" s="108"/>
      <c r="DHV9" s="108"/>
      <c r="DHW9" s="108"/>
      <c r="DHX9" s="108"/>
      <c r="DHY9" s="108"/>
      <c r="DHZ9" s="108"/>
      <c r="DIA9" s="108"/>
      <c r="DIB9" s="108"/>
      <c r="DIC9" s="108"/>
      <c r="DID9" s="108"/>
      <c r="DIE9" s="108"/>
      <c r="DIF9" s="108"/>
      <c r="DIG9" s="108"/>
      <c r="DIH9" s="108"/>
      <c r="DII9" s="108"/>
      <c r="DIJ9" s="108"/>
      <c r="DIK9" s="108"/>
      <c r="DIL9" s="108"/>
      <c r="DIM9" s="108"/>
      <c r="DIN9" s="108"/>
      <c r="DIO9" s="108"/>
      <c r="DIP9" s="108"/>
      <c r="DIQ9" s="108"/>
      <c r="DIR9" s="108"/>
      <c r="DIS9" s="108"/>
      <c r="DIT9" s="108"/>
      <c r="DIU9" s="108"/>
      <c r="DIV9" s="108"/>
      <c r="DIW9" s="108"/>
      <c r="DIX9" s="108"/>
      <c r="DIY9" s="108"/>
      <c r="DIZ9" s="108"/>
      <c r="DJA9" s="108"/>
      <c r="DJB9" s="108"/>
      <c r="DJC9" s="108"/>
      <c r="DJD9" s="108"/>
      <c r="DJE9" s="108"/>
      <c r="DJF9" s="108"/>
      <c r="DJG9" s="108"/>
      <c r="DJH9" s="108"/>
      <c r="DJI9" s="108"/>
      <c r="DJJ9" s="108"/>
      <c r="DJK9" s="108"/>
      <c r="DJL9" s="108"/>
      <c r="DJM9" s="108"/>
      <c r="DJN9" s="108"/>
      <c r="DJO9" s="108"/>
      <c r="DJP9" s="108"/>
      <c r="DJQ9" s="108"/>
      <c r="DJR9" s="108"/>
      <c r="DJS9" s="108"/>
      <c r="DJT9" s="108"/>
      <c r="DJU9" s="108"/>
      <c r="DJV9" s="108"/>
      <c r="DJW9" s="108"/>
      <c r="DJX9" s="108"/>
      <c r="DJY9" s="108"/>
      <c r="DJZ9" s="108"/>
      <c r="DKA9" s="108"/>
      <c r="DKB9" s="108"/>
      <c r="DKC9" s="108"/>
      <c r="DKD9" s="108"/>
      <c r="DKE9" s="108"/>
      <c r="DKF9" s="108"/>
      <c r="DKG9" s="108"/>
      <c r="DKH9" s="108"/>
      <c r="DKI9" s="108"/>
      <c r="DKJ9" s="108"/>
      <c r="DKK9" s="108"/>
      <c r="DKL9" s="108"/>
      <c r="DKM9" s="108"/>
      <c r="DKN9" s="108"/>
      <c r="DKO9" s="108"/>
      <c r="DKP9" s="108"/>
      <c r="DKQ9" s="108"/>
      <c r="DKR9" s="108"/>
      <c r="DKS9" s="108"/>
      <c r="DKT9" s="108"/>
      <c r="DKU9" s="108"/>
      <c r="DKV9" s="108"/>
      <c r="DKW9" s="108"/>
      <c r="DKX9" s="108"/>
      <c r="DKY9" s="108"/>
      <c r="DKZ9" s="108"/>
      <c r="DLA9" s="108"/>
      <c r="DLB9" s="108"/>
      <c r="DLC9" s="108"/>
      <c r="DLD9" s="108"/>
      <c r="DLE9" s="108"/>
      <c r="DLF9" s="108"/>
      <c r="DLG9" s="108"/>
      <c r="DLH9" s="108"/>
      <c r="DLI9" s="108"/>
      <c r="DLJ9" s="108"/>
      <c r="DLK9" s="108"/>
      <c r="DLL9" s="108"/>
      <c r="DLM9" s="108"/>
      <c r="DLN9" s="108"/>
      <c r="DLO9" s="108"/>
      <c r="DLP9" s="108"/>
      <c r="DLQ9" s="108"/>
      <c r="DLR9" s="108"/>
      <c r="DLS9" s="108"/>
      <c r="DLT9" s="108"/>
      <c r="DLU9" s="108"/>
      <c r="DLV9" s="108"/>
      <c r="DLW9" s="108"/>
      <c r="DLX9" s="108"/>
      <c r="DLY9" s="108"/>
      <c r="DLZ9" s="108"/>
      <c r="DMA9" s="108"/>
      <c r="DMB9" s="108"/>
      <c r="DMC9" s="108"/>
      <c r="DMD9" s="108"/>
      <c r="DME9" s="108"/>
      <c r="DMF9" s="108"/>
      <c r="DMG9" s="108"/>
      <c r="DMH9" s="108"/>
      <c r="DMI9" s="108"/>
      <c r="DMJ9" s="108"/>
      <c r="DMK9" s="108"/>
      <c r="DML9" s="108"/>
      <c r="DMM9" s="108"/>
      <c r="DMN9" s="108"/>
      <c r="DMO9" s="108"/>
      <c r="DMP9" s="108"/>
      <c r="DMQ9" s="108"/>
      <c r="DMR9" s="108"/>
      <c r="DMS9" s="108"/>
      <c r="DMT9" s="108"/>
      <c r="DMU9" s="108"/>
      <c r="DMV9" s="108"/>
      <c r="DMW9" s="108"/>
      <c r="DMX9" s="108"/>
      <c r="DMY9" s="108"/>
      <c r="DMZ9" s="108"/>
      <c r="DNA9" s="108"/>
      <c r="DNB9" s="108"/>
      <c r="DNC9" s="108"/>
      <c r="DND9" s="108"/>
      <c r="DNE9" s="108"/>
      <c r="DNF9" s="108"/>
      <c r="DNG9" s="108"/>
      <c r="DNH9" s="108"/>
      <c r="DNI9" s="108"/>
      <c r="DNJ9" s="108"/>
      <c r="DNK9" s="108"/>
      <c r="DNL9" s="108"/>
      <c r="DNM9" s="108"/>
      <c r="DNN9" s="108"/>
      <c r="DNO9" s="108"/>
      <c r="DNP9" s="108"/>
      <c r="DNQ9" s="108"/>
      <c r="DNR9" s="108"/>
      <c r="DNS9" s="108"/>
      <c r="DNT9" s="108"/>
      <c r="DNU9" s="108"/>
      <c r="DNV9" s="108"/>
      <c r="DNW9" s="108"/>
      <c r="DNX9" s="108"/>
      <c r="DNY9" s="108"/>
      <c r="DNZ9" s="108"/>
      <c r="DOA9" s="108"/>
      <c r="DOB9" s="108"/>
      <c r="DOC9" s="108"/>
      <c r="DOD9" s="108"/>
      <c r="DOE9" s="108"/>
      <c r="DOF9" s="108"/>
      <c r="DOG9" s="108"/>
      <c r="DOH9" s="108"/>
      <c r="DOI9" s="108"/>
      <c r="DOJ9" s="108"/>
      <c r="DOK9" s="108"/>
      <c r="DOL9" s="108"/>
      <c r="DOM9" s="108"/>
      <c r="DON9" s="108"/>
      <c r="DOO9" s="108"/>
      <c r="DOP9" s="108"/>
      <c r="DOQ9" s="108"/>
      <c r="DOR9" s="108"/>
      <c r="DOS9" s="108"/>
      <c r="DOT9" s="108"/>
      <c r="DOU9" s="108"/>
      <c r="DOV9" s="108"/>
      <c r="DOW9" s="108"/>
      <c r="DOX9" s="108"/>
      <c r="DOY9" s="108"/>
      <c r="DOZ9" s="108"/>
      <c r="DPA9" s="108"/>
      <c r="DPB9" s="108"/>
      <c r="DPC9" s="108"/>
      <c r="DPD9" s="108"/>
      <c r="DPE9" s="108"/>
      <c r="DPF9" s="108"/>
      <c r="DPG9" s="108"/>
      <c r="DPH9" s="108"/>
      <c r="DPI9" s="108"/>
      <c r="DPJ9" s="108"/>
      <c r="DPK9" s="108"/>
      <c r="DPL9" s="108"/>
      <c r="DPM9" s="108"/>
      <c r="DPN9" s="108"/>
      <c r="DPO9" s="108"/>
      <c r="DPP9" s="108"/>
      <c r="DPQ9" s="108"/>
      <c r="DPR9" s="108"/>
      <c r="DPS9" s="108"/>
      <c r="DPT9" s="108"/>
      <c r="DPU9" s="108"/>
      <c r="DPV9" s="108"/>
      <c r="DPW9" s="108"/>
      <c r="DPX9" s="108"/>
      <c r="DPY9" s="108"/>
      <c r="DPZ9" s="108"/>
      <c r="DQA9" s="108"/>
      <c r="DQB9" s="108"/>
      <c r="DQC9" s="108"/>
      <c r="DQD9" s="108"/>
      <c r="DQE9" s="108"/>
      <c r="DQF9" s="108"/>
      <c r="DQG9" s="108"/>
      <c r="DQH9" s="108"/>
      <c r="DQI9" s="108"/>
      <c r="DQJ9" s="108"/>
      <c r="DQK9" s="108"/>
      <c r="DQL9" s="108"/>
      <c r="DQM9" s="108"/>
      <c r="DQN9" s="108"/>
      <c r="DQO9" s="108"/>
      <c r="DQP9" s="108"/>
      <c r="DQQ9" s="108"/>
      <c r="DQR9" s="108"/>
      <c r="DQS9" s="108"/>
      <c r="DQT9" s="108"/>
      <c r="DQU9" s="108"/>
      <c r="DQV9" s="108"/>
      <c r="DQW9" s="108"/>
      <c r="DQX9" s="108"/>
      <c r="DQY9" s="108"/>
      <c r="DQZ9" s="108"/>
      <c r="DRA9" s="108"/>
      <c r="DRB9" s="108"/>
      <c r="DRC9" s="108"/>
      <c r="DRD9" s="108"/>
      <c r="DRE9" s="108"/>
      <c r="DRF9" s="108"/>
      <c r="DRG9" s="108"/>
      <c r="DRH9" s="108"/>
      <c r="DRI9" s="108"/>
      <c r="DRJ9" s="108"/>
      <c r="DRK9" s="108"/>
      <c r="DRL9" s="108"/>
      <c r="DRM9" s="108"/>
      <c r="DRN9" s="108"/>
      <c r="DRO9" s="108"/>
      <c r="DRP9" s="108"/>
      <c r="DRQ9" s="108"/>
      <c r="DRR9" s="108"/>
      <c r="DRS9" s="108"/>
      <c r="DRT9" s="108"/>
      <c r="DRU9" s="108"/>
      <c r="DRV9" s="108"/>
      <c r="DRW9" s="108"/>
      <c r="DRX9" s="108"/>
      <c r="DRY9" s="108"/>
      <c r="DRZ9" s="108"/>
      <c r="DSA9" s="108"/>
      <c r="DSB9" s="108"/>
      <c r="DSC9" s="108"/>
      <c r="DSD9" s="108"/>
      <c r="DSE9" s="108"/>
      <c r="DSF9" s="108"/>
      <c r="DSG9" s="108"/>
      <c r="DSH9" s="108"/>
      <c r="DSI9" s="108"/>
      <c r="DSJ9" s="108"/>
      <c r="DSK9" s="108"/>
      <c r="DSL9" s="108"/>
      <c r="DSM9" s="108"/>
      <c r="DSN9" s="108"/>
      <c r="DSO9" s="108"/>
      <c r="DSP9" s="108"/>
      <c r="DSQ9" s="108"/>
      <c r="DSR9" s="108"/>
      <c r="DSS9" s="108"/>
      <c r="DST9" s="108"/>
      <c r="DSU9" s="108"/>
      <c r="DSV9" s="108"/>
      <c r="DSW9" s="108"/>
      <c r="DSX9" s="108"/>
      <c r="DSY9" s="108"/>
      <c r="DSZ9" s="108"/>
      <c r="DTA9" s="108"/>
      <c r="DTB9" s="108"/>
      <c r="DTC9" s="108"/>
      <c r="DTD9" s="108"/>
      <c r="DTE9" s="108"/>
      <c r="DTF9" s="108"/>
      <c r="DTG9" s="108"/>
      <c r="DTH9" s="108"/>
      <c r="DTI9" s="108"/>
      <c r="DTJ9" s="108"/>
      <c r="DTK9" s="108"/>
      <c r="DTL9" s="108"/>
      <c r="DTM9" s="108"/>
      <c r="DTN9" s="108"/>
      <c r="DTO9" s="108"/>
      <c r="DTP9" s="108"/>
      <c r="DTQ9" s="108"/>
      <c r="DTR9" s="108"/>
      <c r="DTS9" s="108"/>
      <c r="DTT9" s="108"/>
      <c r="DTU9" s="108"/>
      <c r="DTV9" s="108"/>
      <c r="DTW9" s="108"/>
      <c r="DTX9" s="108"/>
      <c r="DTY9" s="108"/>
      <c r="DTZ9" s="108"/>
      <c r="DUA9" s="108"/>
      <c r="DUB9" s="108"/>
      <c r="DUC9" s="108"/>
      <c r="DUD9" s="108"/>
      <c r="DUE9" s="108"/>
      <c r="DUF9" s="108"/>
      <c r="DUG9" s="108"/>
      <c r="DUH9" s="108"/>
      <c r="DUI9" s="108"/>
      <c r="DUJ9" s="108"/>
      <c r="DUK9" s="108"/>
      <c r="DUL9" s="108"/>
      <c r="DUM9" s="108"/>
      <c r="DUN9" s="108"/>
      <c r="DUO9" s="108"/>
      <c r="DUP9" s="108"/>
      <c r="DUQ9" s="108"/>
      <c r="DUR9" s="108"/>
      <c r="DUS9" s="108"/>
      <c r="DUT9" s="108"/>
      <c r="DUU9" s="108"/>
      <c r="DUV9" s="108"/>
      <c r="DUW9" s="108"/>
      <c r="DUX9" s="108"/>
      <c r="DUY9" s="108"/>
      <c r="DUZ9" s="108"/>
      <c r="DVA9" s="108"/>
      <c r="DVB9" s="108"/>
      <c r="DVC9" s="108"/>
      <c r="DVD9" s="108"/>
      <c r="DVE9" s="108"/>
      <c r="DVF9" s="108"/>
      <c r="DVG9" s="108"/>
      <c r="DVH9" s="108"/>
      <c r="DVI9" s="108"/>
      <c r="DVJ9" s="108"/>
      <c r="DVK9" s="108"/>
      <c r="DVL9" s="108"/>
      <c r="DVM9" s="108"/>
      <c r="DVN9" s="108"/>
      <c r="DVO9" s="108"/>
      <c r="DVP9" s="108"/>
      <c r="DVQ9" s="108"/>
      <c r="DVR9" s="108"/>
      <c r="DVS9" s="108"/>
      <c r="DVT9" s="108"/>
      <c r="DVU9" s="108"/>
      <c r="DVV9" s="108"/>
      <c r="DVW9" s="108"/>
      <c r="DVX9" s="108"/>
      <c r="DVY9" s="108"/>
      <c r="DVZ9" s="108"/>
      <c r="DWA9" s="108"/>
      <c r="DWB9" s="108"/>
      <c r="DWC9" s="108"/>
      <c r="DWD9" s="108"/>
      <c r="DWE9" s="108"/>
      <c r="DWF9" s="108"/>
      <c r="DWG9" s="108"/>
      <c r="DWH9" s="108"/>
      <c r="DWI9" s="108"/>
      <c r="DWJ9" s="108"/>
      <c r="DWK9" s="108"/>
      <c r="DWL9" s="108"/>
      <c r="DWM9" s="108"/>
      <c r="DWN9" s="108"/>
      <c r="DWO9" s="108"/>
      <c r="DWP9" s="108"/>
      <c r="DWQ9" s="108"/>
      <c r="DWR9" s="108"/>
      <c r="DWS9" s="108"/>
      <c r="DWT9" s="108"/>
      <c r="DWU9" s="108"/>
      <c r="DWV9" s="108"/>
      <c r="DWW9" s="108"/>
      <c r="DWX9" s="108"/>
      <c r="DWY9" s="108"/>
      <c r="DWZ9" s="108"/>
      <c r="DXA9" s="108"/>
      <c r="DXB9" s="108"/>
      <c r="DXC9" s="108"/>
      <c r="DXD9" s="108"/>
      <c r="DXE9" s="108"/>
      <c r="DXF9" s="108"/>
      <c r="DXG9" s="108"/>
      <c r="DXH9" s="108"/>
      <c r="DXI9" s="108"/>
      <c r="DXJ9" s="108"/>
      <c r="DXK9" s="108"/>
      <c r="DXL9" s="108"/>
      <c r="DXM9" s="108"/>
      <c r="DXN9" s="108"/>
      <c r="DXO9" s="108"/>
      <c r="DXP9" s="108"/>
      <c r="DXQ9" s="108"/>
      <c r="DXR9" s="108"/>
      <c r="DXS9" s="108"/>
      <c r="DXT9" s="108"/>
      <c r="DXU9" s="108"/>
      <c r="DXV9" s="108"/>
      <c r="DXW9" s="108"/>
      <c r="DXX9" s="108"/>
      <c r="DXY9" s="108"/>
      <c r="DXZ9" s="108"/>
      <c r="DYA9" s="108"/>
      <c r="DYB9" s="108"/>
      <c r="DYC9" s="108"/>
      <c r="DYD9" s="108"/>
      <c r="DYE9" s="108"/>
      <c r="DYF9" s="108"/>
      <c r="DYG9" s="108"/>
      <c r="DYH9" s="108"/>
      <c r="DYI9" s="108"/>
      <c r="DYJ9" s="108"/>
      <c r="DYK9" s="108"/>
      <c r="DYL9" s="108"/>
      <c r="DYM9" s="108"/>
      <c r="DYN9" s="108"/>
      <c r="DYO9" s="108"/>
      <c r="DYP9" s="108"/>
      <c r="DYQ9" s="108"/>
      <c r="DYR9" s="108"/>
      <c r="DYS9" s="108"/>
      <c r="DYT9" s="108"/>
      <c r="DYU9" s="108"/>
      <c r="DYV9" s="108"/>
      <c r="DYW9" s="108"/>
      <c r="DYX9" s="108"/>
      <c r="DYY9" s="108"/>
      <c r="DYZ9" s="108"/>
      <c r="DZA9" s="108"/>
      <c r="DZB9" s="108"/>
      <c r="DZC9" s="108"/>
      <c r="DZD9" s="108"/>
      <c r="DZE9" s="108"/>
      <c r="DZF9" s="108"/>
      <c r="DZG9" s="108"/>
      <c r="DZH9" s="108"/>
      <c r="DZI9" s="108"/>
      <c r="DZJ9" s="108"/>
      <c r="DZK9" s="108"/>
      <c r="DZL9" s="108"/>
      <c r="DZM9" s="108"/>
      <c r="DZN9" s="108"/>
      <c r="DZO9" s="108"/>
      <c r="DZP9" s="108"/>
      <c r="DZQ9" s="108"/>
      <c r="DZR9" s="108"/>
      <c r="DZS9" s="108"/>
      <c r="DZT9" s="108"/>
      <c r="DZU9" s="108"/>
      <c r="DZV9" s="108"/>
      <c r="DZW9" s="108"/>
      <c r="DZX9" s="108"/>
      <c r="DZY9" s="108"/>
      <c r="DZZ9" s="108"/>
      <c r="EAA9" s="108"/>
      <c r="EAB9" s="108"/>
      <c r="EAC9" s="108"/>
      <c r="EAD9" s="108"/>
      <c r="EAE9" s="108"/>
      <c r="EAF9" s="108"/>
      <c r="EAG9" s="108"/>
      <c r="EAH9" s="108"/>
      <c r="EAI9" s="108"/>
      <c r="EAJ9" s="108"/>
      <c r="EAK9" s="108"/>
      <c r="EAL9" s="108"/>
      <c r="EAM9" s="108"/>
      <c r="EAN9" s="108"/>
      <c r="EAO9" s="108"/>
      <c r="EAP9" s="108"/>
      <c r="EAQ9" s="108"/>
      <c r="EAR9" s="108"/>
      <c r="EAS9" s="108"/>
      <c r="EAT9" s="108"/>
      <c r="EAU9" s="108"/>
      <c r="EAV9" s="108"/>
      <c r="EAW9" s="108"/>
      <c r="EAX9" s="108"/>
      <c r="EAY9" s="108"/>
      <c r="EAZ9" s="108"/>
      <c r="EBA9" s="108"/>
      <c r="EBB9" s="108"/>
      <c r="EBC9" s="108"/>
      <c r="EBD9" s="108"/>
      <c r="EBE9" s="108"/>
      <c r="EBF9" s="108"/>
      <c r="EBG9" s="108"/>
      <c r="EBH9" s="108"/>
      <c r="EBI9" s="108"/>
      <c r="EBJ9" s="108"/>
      <c r="EBK9" s="108"/>
      <c r="EBL9" s="108"/>
      <c r="EBM9" s="108"/>
      <c r="EBN9" s="108"/>
      <c r="EBO9" s="108"/>
      <c r="EBP9" s="108"/>
      <c r="EBQ9" s="108"/>
      <c r="EBR9" s="108"/>
      <c r="EBS9" s="108"/>
      <c r="EBT9" s="108"/>
      <c r="EBU9" s="108"/>
      <c r="EBV9" s="108"/>
      <c r="EBW9" s="108"/>
      <c r="EBX9" s="108"/>
      <c r="EBY9" s="108"/>
      <c r="EBZ9" s="108"/>
      <c r="ECA9" s="108"/>
      <c r="ECB9" s="108"/>
      <c r="ECC9" s="108"/>
      <c r="ECD9" s="108"/>
      <c r="ECE9" s="108"/>
      <c r="ECF9" s="108"/>
      <c r="ECG9" s="108"/>
      <c r="ECH9" s="108"/>
      <c r="ECI9" s="108"/>
      <c r="ECJ9" s="108"/>
      <c r="ECK9" s="108"/>
      <c r="ECL9" s="108"/>
      <c r="ECM9" s="108"/>
      <c r="ECN9" s="108"/>
      <c r="ECO9" s="108"/>
      <c r="ECP9" s="108"/>
      <c r="ECQ9" s="108"/>
      <c r="ECR9" s="108"/>
      <c r="ECS9" s="108"/>
      <c r="ECT9" s="108"/>
      <c r="ECU9" s="108"/>
      <c r="ECV9" s="108"/>
      <c r="ECW9" s="108"/>
      <c r="ECX9" s="108"/>
      <c r="ECY9" s="108"/>
      <c r="ECZ9" s="108"/>
      <c r="EDA9" s="108"/>
      <c r="EDB9" s="108"/>
      <c r="EDC9" s="108"/>
      <c r="EDD9" s="108"/>
      <c r="EDE9" s="108"/>
      <c r="EDF9" s="108"/>
      <c r="EDG9" s="108"/>
      <c r="EDH9" s="108"/>
      <c r="EDI9" s="108"/>
      <c r="EDJ9" s="108"/>
      <c r="EDK9" s="108"/>
      <c r="EDL9" s="108"/>
      <c r="EDM9" s="108"/>
      <c r="EDN9" s="108"/>
      <c r="EDO9" s="108"/>
      <c r="EDP9" s="108"/>
      <c r="EDQ9" s="108"/>
      <c r="EDR9" s="108"/>
      <c r="EDS9" s="108"/>
      <c r="EDT9" s="108"/>
      <c r="EDU9" s="108"/>
      <c r="EDV9" s="108"/>
      <c r="EDW9" s="108"/>
      <c r="EDX9" s="108"/>
      <c r="EDY9" s="108"/>
      <c r="EDZ9" s="108"/>
      <c r="EEA9" s="108"/>
      <c r="EEB9" s="108"/>
      <c r="EEC9" s="108"/>
      <c r="EED9" s="108"/>
      <c r="EEE9" s="108"/>
      <c r="EEF9" s="108"/>
      <c r="EEG9" s="108"/>
      <c r="EEH9" s="108"/>
      <c r="EEI9" s="108"/>
      <c r="EEJ9" s="108"/>
      <c r="EEK9" s="108"/>
      <c r="EEL9" s="108"/>
      <c r="EEM9" s="108"/>
      <c r="EEN9" s="108"/>
      <c r="EEO9" s="108"/>
      <c r="EEP9" s="108"/>
      <c r="EEQ9" s="108"/>
      <c r="EER9" s="108"/>
      <c r="EES9" s="108"/>
      <c r="EET9" s="108"/>
      <c r="EEU9" s="108"/>
      <c r="EEV9" s="108"/>
      <c r="EEW9" s="108"/>
      <c r="EEX9" s="108"/>
      <c r="EEY9" s="108"/>
      <c r="EEZ9" s="108"/>
      <c r="EFA9" s="108"/>
      <c r="EFB9" s="108"/>
      <c r="EFC9" s="108"/>
      <c r="EFD9" s="108"/>
      <c r="EFE9" s="108"/>
      <c r="EFF9" s="108"/>
      <c r="EFG9" s="108"/>
      <c r="EFH9" s="108"/>
      <c r="EFI9" s="108"/>
      <c r="EFJ9" s="108"/>
      <c r="EFK9" s="108"/>
      <c r="EFL9" s="108"/>
      <c r="EFM9" s="108"/>
      <c r="EFN9" s="108"/>
      <c r="EFO9" s="108"/>
      <c r="EFP9" s="108"/>
      <c r="EFQ9" s="108"/>
      <c r="EFR9" s="108"/>
      <c r="EFS9" s="108"/>
      <c r="EFT9" s="108"/>
      <c r="EFU9" s="108"/>
      <c r="EFV9" s="108"/>
      <c r="EFW9" s="108"/>
      <c r="EFX9" s="108"/>
      <c r="EFY9" s="108"/>
      <c r="EFZ9" s="108"/>
      <c r="EGA9" s="108"/>
      <c r="EGB9" s="108"/>
      <c r="EGC9" s="108"/>
      <c r="EGD9" s="108"/>
      <c r="EGE9" s="108"/>
      <c r="EGF9" s="108"/>
      <c r="EGG9" s="108"/>
      <c r="EGH9" s="108"/>
      <c r="EGI9" s="108"/>
      <c r="EGJ9" s="108"/>
      <c r="EGK9" s="108"/>
      <c r="EGL9" s="108"/>
      <c r="EGM9" s="108"/>
      <c r="EGN9" s="108"/>
      <c r="EGO9" s="108"/>
      <c r="EGP9" s="108"/>
      <c r="EGQ9" s="108"/>
      <c r="EGR9" s="108"/>
      <c r="EGS9" s="108"/>
      <c r="EGT9" s="108"/>
      <c r="EGU9" s="108"/>
      <c r="EGV9" s="108"/>
      <c r="EGW9" s="108"/>
      <c r="EGX9" s="108"/>
      <c r="EGY9" s="108"/>
      <c r="EGZ9" s="108"/>
      <c r="EHA9" s="108"/>
      <c r="EHB9" s="108"/>
      <c r="EHC9" s="108"/>
      <c r="EHD9" s="108"/>
      <c r="EHE9" s="108"/>
      <c r="EHF9" s="108"/>
      <c r="EHG9" s="108"/>
      <c r="EHH9" s="108"/>
      <c r="EHI9" s="108"/>
      <c r="EHJ9" s="108"/>
      <c r="EHK9" s="108"/>
      <c r="EHL9" s="108"/>
      <c r="EHM9" s="108"/>
      <c r="EHN9" s="108"/>
      <c r="EHO9" s="108"/>
      <c r="EHP9" s="108"/>
      <c r="EHQ9" s="108"/>
      <c r="EHR9" s="108"/>
      <c r="EHS9" s="108"/>
      <c r="EHT9" s="108"/>
      <c r="EHU9" s="108"/>
      <c r="EHV9" s="108"/>
      <c r="EHW9" s="108"/>
      <c r="EHX9" s="108"/>
      <c r="EHY9" s="108"/>
      <c r="EHZ9" s="108"/>
      <c r="EIA9" s="108"/>
      <c r="EIB9" s="108"/>
      <c r="EIC9" s="108"/>
      <c r="EID9" s="108"/>
      <c r="EIE9" s="108"/>
      <c r="EIF9" s="108"/>
      <c r="EIG9" s="108"/>
      <c r="EIH9" s="108"/>
      <c r="EII9" s="108"/>
      <c r="EIJ9" s="108"/>
      <c r="EIK9" s="108"/>
      <c r="EIL9" s="108"/>
      <c r="EIM9" s="108"/>
      <c r="EIN9" s="108"/>
      <c r="EIO9" s="108"/>
      <c r="EIP9" s="108"/>
      <c r="EIQ9" s="108"/>
      <c r="EIR9" s="108"/>
      <c r="EIS9" s="108"/>
      <c r="EIT9" s="108"/>
      <c r="EIU9" s="108"/>
      <c r="EIV9" s="108"/>
      <c r="EIW9" s="108"/>
      <c r="EIX9" s="108"/>
      <c r="EIY9" s="108"/>
      <c r="EIZ9" s="108"/>
      <c r="EJA9" s="108"/>
      <c r="EJB9" s="108"/>
      <c r="EJC9" s="108"/>
      <c r="EJD9" s="108"/>
      <c r="EJE9" s="108"/>
      <c r="EJF9" s="108"/>
      <c r="EJG9" s="108"/>
      <c r="EJH9" s="108"/>
      <c r="EJI9" s="108"/>
      <c r="EJJ9" s="108"/>
      <c r="EJK9" s="108"/>
      <c r="EJL9" s="108"/>
      <c r="EJM9" s="108"/>
      <c r="EJN9" s="108"/>
      <c r="EJO9" s="108"/>
      <c r="EJP9" s="108"/>
      <c r="EJQ9" s="108"/>
      <c r="EJR9" s="108"/>
      <c r="EJS9" s="108"/>
      <c r="EJT9" s="108"/>
      <c r="EJU9" s="108"/>
      <c r="EJV9" s="108"/>
      <c r="EJW9" s="108"/>
      <c r="EJX9" s="108"/>
      <c r="EJY9" s="108"/>
      <c r="EJZ9" s="108"/>
      <c r="EKA9" s="108"/>
      <c r="EKB9" s="108"/>
      <c r="EKC9" s="108"/>
      <c r="EKD9" s="108"/>
      <c r="EKE9" s="108"/>
      <c r="EKF9" s="108"/>
      <c r="EKG9" s="108"/>
      <c r="EKH9" s="108"/>
      <c r="EKI9" s="108"/>
      <c r="EKJ9" s="108"/>
      <c r="EKK9" s="108"/>
      <c r="EKL9" s="108"/>
      <c r="EKM9" s="108"/>
      <c r="EKN9" s="108"/>
      <c r="EKO9" s="108"/>
      <c r="EKP9" s="108"/>
      <c r="EKQ9" s="108"/>
      <c r="EKR9" s="108"/>
      <c r="EKS9" s="108"/>
      <c r="EKT9" s="108"/>
      <c r="EKU9" s="108"/>
      <c r="EKV9" s="108"/>
      <c r="EKW9" s="108"/>
      <c r="EKX9" s="108"/>
      <c r="EKY9" s="108"/>
      <c r="EKZ9" s="108"/>
      <c r="ELA9" s="108"/>
      <c r="ELB9" s="108"/>
      <c r="ELC9" s="108"/>
      <c r="ELD9" s="108"/>
      <c r="ELE9" s="108"/>
      <c r="ELF9" s="108"/>
      <c r="ELG9" s="108"/>
      <c r="ELH9" s="108"/>
      <c r="ELI9" s="108"/>
      <c r="ELJ9" s="108"/>
      <c r="ELK9" s="108"/>
      <c r="ELL9" s="108"/>
      <c r="ELM9" s="108"/>
      <c r="ELN9" s="108"/>
      <c r="ELO9" s="108"/>
      <c r="ELP9" s="108"/>
      <c r="ELQ9" s="108"/>
      <c r="ELR9" s="108"/>
      <c r="ELS9" s="108"/>
      <c r="ELT9" s="108"/>
      <c r="ELU9" s="108"/>
      <c r="ELV9" s="108"/>
      <c r="ELW9" s="108"/>
      <c r="ELX9" s="108"/>
      <c r="ELY9" s="108"/>
      <c r="ELZ9" s="108"/>
      <c r="EMA9" s="108"/>
      <c r="EMB9" s="108"/>
      <c r="EMC9" s="108"/>
      <c r="EMD9" s="108"/>
      <c r="EME9" s="108"/>
      <c r="EMF9" s="108"/>
      <c r="EMG9" s="108"/>
      <c r="EMH9" s="108"/>
      <c r="EMI9" s="108"/>
      <c r="EMJ9" s="108"/>
      <c r="EMK9" s="108"/>
      <c r="EML9" s="108"/>
      <c r="EMM9" s="108"/>
      <c r="EMN9" s="108"/>
      <c r="EMO9" s="108"/>
      <c r="EMP9" s="108"/>
      <c r="EMQ9" s="108"/>
      <c r="EMR9" s="108"/>
      <c r="EMS9" s="108"/>
      <c r="EMT9" s="108"/>
      <c r="EMU9" s="108"/>
      <c r="EMV9" s="108"/>
      <c r="EMW9" s="108"/>
      <c r="EMX9" s="108"/>
      <c r="EMY9" s="108"/>
      <c r="EMZ9" s="108"/>
      <c r="ENA9" s="108"/>
      <c r="ENB9" s="108"/>
      <c r="ENC9" s="108"/>
      <c r="END9" s="108"/>
      <c r="ENE9" s="108"/>
      <c r="ENF9" s="108"/>
      <c r="ENG9" s="108"/>
      <c r="ENH9" s="108"/>
      <c r="ENI9" s="108"/>
      <c r="ENJ9" s="108"/>
      <c r="ENK9" s="108"/>
      <c r="ENL9" s="108"/>
      <c r="ENM9" s="108"/>
      <c r="ENN9" s="108"/>
      <c r="ENO9" s="108"/>
      <c r="ENP9" s="108"/>
      <c r="ENQ9" s="108"/>
      <c r="ENR9" s="108"/>
      <c r="ENS9" s="108"/>
      <c r="ENT9" s="108"/>
      <c r="ENU9" s="108"/>
      <c r="ENV9" s="108"/>
      <c r="ENW9" s="108"/>
      <c r="ENX9" s="108"/>
      <c r="ENY9" s="108"/>
      <c r="ENZ9" s="108"/>
      <c r="EOA9" s="108"/>
      <c r="EOB9" s="108"/>
      <c r="EOC9" s="108"/>
      <c r="EOD9" s="108"/>
      <c r="EOE9" s="108"/>
      <c r="EOF9" s="108"/>
      <c r="EOG9" s="108"/>
      <c r="EOH9" s="108"/>
      <c r="EOI9" s="108"/>
      <c r="EOJ9" s="108"/>
      <c r="EOK9" s="108"/>
      <c r="EOL9" s="108"/>
      <c r="EOM9" s="108"/>
      <c r="EON9" s="108"/>
      <c r="EOO9" s="108"/>
      <c r="EOP9" s="108"/>
      <c r="EOQ9" s="108"/>
      <c r="EOR9" s="108"/>
      <c r="EOS9" s="108"/>
      <c r="EOT9" s="108"/>
      <c r="EOU9" s="108"/>
      <c r="EOV9" s="108"/>
      <c r="EOW9" s="108"/>
      <c r="EOX9" s="108"/>
      <c r="EOY9" s="108"/>
      <c r="EOZ9" s="108"/>
      <c r="EPA9" s="108"/>
      <c r="EPB9" s="108"/>
      <c r="EPC9" s="108"/>
      <c r="EPD9" s="108"/>
      <c r="EPE9" s="108"/>
      <c r="EPF9" s="108"/>
      <c r="EPG9" s="108"/>
      <c r="EPH9" s="108"/>
      <c r="EPI9" s="108"/>
      <c r="EPJ9" s="108"/>
      <c r="EPK9" s="108"/>
      <c r="EPL9" s="108"/>
      <c r="EPM9" s="108"/>
      <c r="EPN9" s="108"/>
      <c r="EPO9" s="108"/>
      <c r="EPP9" s="108"/>
      <c r="EPQ9" s="108"/>
      <c r="EPR9" s="108"/>
      <c r="EPS9" s="108"/>
      <c r="EPT9" s="108"/>
      <c r="EPU9" s="108"/>
      <c r="EPV9" s="108"/>
      <c r="EPW9" s="108"/>
      <c r="EPX9" s="108"/>
      <c r="EPY9" s="108"/>
      <c r="EPZ9" s="108"/>
      <c r="EQA9" s="108"/>
      <c r="EQB9" s="108"/>
      <c r="EQC9" s="108"/>
      <c r="EQD9" s="108"/>
      <c r="EQE9" s="108"/>
      <c r="EQF9" s="108"/>
      <c r="EQG9" s="108"/>
      <c r="EQH9" s="108"/>
      <c r="EQI9" s="108"/>
      <c r="EQJ9" s="108"/>
      <c r="EQK9" s="108"/>
      <c r="EQL9" s="108"/>
      <c r="EQM9" s="108"/>
      <c r="EQN9" s="108"/>
      <c r="EQO9" s="108"/>
      <c r="EQP9" s="108"/>
      <c r="EQQ9" s="108"/>
      <c r="EQR9" s="108"/>
      <c r="EQS9" s="108"/>
      <c r="EQT9" s="108"/>
      <c r="EQU9" s="108"/>
      <c r="EQV9" s="108"/>
      <c r="EQW9" s="108"/>
      <c r="EQX9" s="108"/>
      <c r="EQY9" s="108"/>
      <c r="EQZ9" s="108"/>
      <c r="ERA9" s="108"/>
      <c r="ERB9" s="108"/>
      <c r="ERC9" s="108"/>
      <c r="ERD9" s="108"/>
      <c r="ERE9" s="108"/>
      <c r="ERF9" s="108"/>
      <c r="ERG9" s="108"/>
      <c r="ERH9" s="108"/>
      <c r="ERI9" s="108"/>
      <c r="ERJ9" s="108"/>
      <c r="ERK9" s="108"/>
      <c r="ERL9" s="108"/>
      <c r="ERM9" s="108"/>
      <c r="ERN9" s="108"/>
      <c r="ERO9" s="108"/>
      <c r="ERP9" s="108"/>
      <c r="ERQ9" s="108"/>
      <c r="ERR9" s="108"/>
      <c r="ERS9" s="108"/>
      <c r="ERT9" s="108"/>
      <c r="ERU9" s="108"/>
      <c r="ERV9" s="108"/>
      <c r="ERW9" s="108"/>
      <c r="ERX9" s="108"/>
      <c r="ERY9" s="108"/>
      <c r="ERZ9" s="108"/>
      <c r="ESA9" s="108"/>
      <c r="ESB9" s="108"/>
      <c r="ESC9" s="108"/>
      <c r="ESD9" s="108"/>
      <c r="ESE9" s="108"/>
      <c r="ESF9" s="108"/>
      <c r="ESG9" s="108"/>
      <c r="ESH9" s="108"/>
      <c r="ESI9" s="108"/>
      <c r="ESJ9" s="108"/>
      <c r="ESK9" s="108"/>
      <c r="ESL9" s="108"/>
      <c r="ESM9" s="108"/>
      <c r="ESN9" s="108"/>
      <c r="ESO9" s="108"/>
      <c r="ESP9" s="108"/>
      <c r="ESQ9" s="108"/>
      <c r="ESR9" s="108"/>
      <c r="ESS9" s="108"/>
      <c r="EST9" s="108"/>
      <c r="ESU9" s="108"/>
      <c r="ESV9" s="108"/>
      <c r="ESW9" s="108"/>
      <c r="ESX9" s="108"/>
      <c r="ESY9" s="108"/>
      <c r="ESZ9" s="108"/>
      <c r="ETA9" s="108"/>
      <c r="ETB9" s="108"/>
      <c r="ETC9" s="108"/>
      <c r="ETD9" s="108"/>
      <c r="ETE9" s="108"/>
      <c r="ETF9" s="108"/>
      <c r="ETG9" s="108"/>
      <c r="ETH9" s="108"/>
      <c r="ETI9" s="108"/>
      <c r="ETJ9" s="108"/>
      <c r="ETK9" s="108"/>
      <c r="ETL9" s="108"/>
      <c r="ETM9" s="108"/>
      <c r="ETN9" s="108"/>
      <c r="ETO9" s="108"/>
      <c r="ETP9" s="108"/>
      <c r="ETQ9" s="108"/>
      <c r="ETR9" s="108"/>
      <c r="ETS9" s="108"/>
      <c r="ETT9" s="108"/>
      <c r="ETU9" s="108"/>
      <c r="ETV9" s="108"/>
      <c r="ETW9" s="108"/>
      <c r="ETX9" s="108"/>
      <c r="ETY9" s="108"/>
      <c r="ETZ9" s="108"/>
      <c r="EUA9" s="108"/>
      <c r="EUB9" s="108"/>
      <c r="EUC9" s="108"/>
      <c r="EUD9" s="108"/>
      <c r="EUE9" s="108"/>
      <c r="EUF9" s="108"/>
      <c r="EUG9" s="108"/>
      <c r="EUH9" s="108"/>
      <c r="EUI9" s="108"/>
      <c r="EUJ9" s="108"/>
      <c r="EUK9" s="108"/>
      <c r="EUL9" s="108"/>
      <c r="EUM9" s="108"/>
      <c r="EUN9" s="108"/>
      <c r="EUO9" s="108"/>
      <c r="EUP9" s="108"/>
      <c r="EUQ9" s="108"/>
      <c r="EUR9" s="108"/>
      <c r="EUS9" s="108"/>
      <c r="EUT9" s="108"/>
      <c r="EUU9" s="108"/>
      <c r="EUV9" s="108"/>
      <c r="EUW9" s="108"/>
      <c r="EUX9" s="108"/>
      <c r="EUY9" s="108"/>
      <c r="EUZ9" s="108"/>
      <c r="EVA9" s="108"/>
      <c r="EVB9" s="108"/>
      <c r="EVC9" s="108"/>
      <c r="EVD9" s="108"/>
      <c r="EVE9" s="108"/>
      <c r="EVF9" s="108"/>
      <c r="EVG9" s="108"/>
      <c r="EVH9" s="108"/>
      <c r="EVI9" s="108"/>
      <c r="EVJ9" s="108"/>
      <c r="EVK9" s="108"/>
      <c r="EVL9" s="108"/>
      <c r="EVM9" s="108"/>
      <c r="EVN9" s="108"/>
      <c r="EVO9" s="108"/>
      <c r="EVP9" s="108"/>
      <c r="EVQ9" s="108"/>
      <c r="EVR9" s="108"/>
      <c r="EVS9" s="108"/>
      <c r="EVT9" s="108"/>
      <c r="EVU9" s="108"/>
      <c r="EVV9" s="108"/>
      <c r="EVW9" s="108"/>
      <c r="EVX9" s="108"/>
      <c r="EVY9" s="108"/>
      <c r="EVZ9" s="108"/>
      <c r="EWA9" s="108"/>
      <c r="EWB9" s="108"/>
      <c r="EWC9" s="108"/>
      <c r="EWD9" s="108"/>
      <c r="EWE9" s="108"/>
      <c r="EWF9" s="108"/>
      <c r="EWG9" s="108"/>
      <c r="EWH9" s="108"/>
      <c r="EWI9" s="108"/>
      <c r="EWJ9" s="108"/>
      <c r="EWK9" s="108"/>
      <c r="EWL9" s="108"/>
      <c r="EWM9" s="108"/>
      <c r="EWN9" s="108"/>
      <c r="EWO9" s="108"/>
      <c r="EWP9" s="108"/>
      <c r="EWQ9" s="108"/>
      <c r="EWR9" s="108"/>
      <c r="EWS9" s="108"/>
      <c r="EWT9" s="108"/>
      <c r="EWU9" s="108"/>
      <c r="EWV9" s="108"/>
      <c r="EWW9" s="108"/>
      <c r="EWX9" s="108"/>
      <c r="EWY9" s="108"/>
      <c r="EWZ9" s="108"/>
      <c r="EXA9" s="108"/>
      <c r="EXB9" s="108"/>
      <c r="EXC9" s="108"/>
      <c r="EXD9" s="108"/>
      <c r="EXE9" s="108"/>
      <c r="EXF9" s="108"/>
      <c r="EXG9" s="108"/>
      <c r="EXH9" s="108"/>
      <c r="EXI9" s="108"/>
      <c r="EXJ9" s="108"/>
      <c r="EXK9" s="108"/>
      <c r="EXL9" s="108"/>
      <c r="EXM9" s="108"/>
      <c r="EXN9" s="108"/>
      <c r="EXO9" s="108"/>
      <c r="EXP9" s="108"/>
      <c r="EXQ9" s="108"/>
      <c r="EXR9" s="108"/>
      <c r="EXS9" s="108"/>
      <c r="EXT9" s="108"/>
      <c r="EXU9" s="108"/>
      <c r="EXV9" s="108"/>
      <c r="EXW9" s="108"/>
      <c r="EXX9" s="108"/>
      <c r="EXY9" s="108"/>
      <c r="EXZ9" s="108"/>
      <c r="EYA9" s="108"/>
      <c r="EYB9" s="108"/>
      <c r="EYC9" s="108"/>
      <c r="EYD9" s="108"/>
      <c r="EYE9" s="108"/>
      <c r="EYF9" s="108"/>
      <c r="EYG9" s="108"/>
      <c r="EYH9" s="108"/>
      <c r="EYI9" s="108"/>
      <c r="EYJ9" s="108"/>
      <c r="EYK9" s="108"/>
      <c r="EYL9" s="108"/>
      <c r="EYM9" s="108"/>
      <c r="EYN9" s="108"/>
      <c r="EYO9" s="108"/>
      <c r="EYP9" s="108"/>
      <c r="EYQ9" s="108"/>
      <c r="EYR9" s="108"/>
      <c r="EYS9" s="108"/>
      <c r="EYT9" s="108"/>
      <c r="EYU9" s="108"/>
      <c r="EYV9" s="108"/>
      <c r="EYW9" s="108"/>
      <c r="EYX9" s="108"/>
      <c r="EYY9" s="108"/>
      <c r="EYZ9" s="108"/>
      <c r="EZA9" s="108"/>
      <c r="EZB9" s="108"/>
      <c r="EZC9" s="108"/>
      <c r="EZD9" s="108"/>
      <c r="EZE9" s="108"/>
      <c r="EZF9" s="108"/>
      <c r="EZG9" s="108"/>
      <c r="EZH9" s="108"/>
      <c r="EZI9" s="108"/>
      <c r="EZJ9" s="108"/>
      <c r="EZK9" s="108"/>
      <c r="EZL9" s="108"/>
      <c r="EZM9" s="108"/>
      <c r="EZN9" s="108"/>
      <c r="EZO9" s="108"/>
      <c r="EZP9" s="108"/>
      <c r="EZQ9" s="108"/>
      <c r="EZR9" s="108"/>
      <c r="EZS9" s="108"/>
      <c r="EZT9" s="108"/>
      <c r="EZU9" s="108"/>
      <c r="EZV9" s="108"/>
      <c r="EZW9" s="108"/>
      <c r="EZX9" s="108"/>
      <c r="EZY9" s="108"/>
      <c r="EZZ9" s="108"/>
      <c r="FAA9" s="108"/>
      <c r="FAB9" s="108"/>
      <c r="FAC9" s="108"/>
      <c r="FAD9" s="108"/>
      <c r="FAE9" s="108"/>
      <c r="FAF9" s="108"/>
      <c r="FAG9" s="108"/>
      <c r="FAH9" s="108"/>
      <c r="FAI9" s="108"/>
      <c r="FAJ9" s="108"/>
      <c r="FAK9" s="108"/>
      <c r="FAL9" s="108"/>
      <c r="FAM9" s="108"/>
      <c r="FAN9" s="108"/>
      <c r="FAO9" s="108"/>
      <c r="FAP9" s="108"/>
      <c r="FAQ9" s="108"/>
      <c r="FAR9" s="108"/>
      <c r="FAS9" s="108"/>
      <c r="FAT9" s="108"/>
      <c r="FAU9" s="108"/>
      <c r="FAV9" s="108"/>
      <c r="FAW9" s="108"/>
      <c r="FAX9" s="108"/>
      <c r="FAY9" s="108"/>
      <c r="FAZ9" s="108"/>
      <c r="FBA9" s="108"/>
      <c r="FBB9" s="108"/>
      <c r="FBC9" s="108"/>
      <c r="FBD9" s="108"/>
      <c r="FBE9" s="108"/>
      <c r="FBF9" s="108"/>
      <c r="FBG9" s="108"/>
      <c r="FBH9" s="108"/>
      <c r="FBI9" s="108"/>
      <c r="FBJ9" s="108"/>
      <c r="FBK9" s="108"/>
      <c r="FBL9" s="108"/>
      <c r="FBM9" s="108"/>
      <c r="FBN9" s="108"/>
      <c r="FBO9" s="108"/>
      <c r="FBP9" s="108"/>
      <c r="FBQ9" s="108"/>
      <c r="FBR9" s="108"/>
      <c r="FBS9" s="108"/>
      <c r="FBT9" s="108"/>
      <c r="FBU9" s="108"/>
      <c r="FBV9" s="108"/>
      <c r="FBW9" s="108"/>
      <c r="FBX9" s="108"/>
      <c r="FBY9" s="108"/>
      <c r="FBZ9" s="108"/>
      <c r="FCA9" s="108"/>
      <c r="FCB9" s="108"/>
      <c r="FCC9" s="108"/>
      <c r="FCD9" s="108"/>
      <c r="FCE9" s="108"/>
      <c r="FCF9" s="108"/>
      <c r="FCG9" s="108"/>
      <c r="FCH9" s="108"/>
      <c r="FCI9" s="108"/>
      <c r="FCJ9" s="108"/>
      <c r="FCK9" s="108"/>
      <c r="FCL9" s="108"/>
      <c r="FCM9" s="108"/>
      <c r="FCN9" s="108"/>
      <c r="FCO9" s="108"/>
      <c r="FCP9" s="108"/>
      <c r="FCQ9" s="108"/>
      <c r="FCR9" s="108"/>
      <c r="FCS9" s="108"/>
      <c r="FCT9" s="108"/>
      <c r="FCU9" s="108"/>
      <c r="FCV9" s="108"/>
      <c r="FCW9" s="108"/>
      <c r="FCX9" s="108"/>
      <c r="FCY9" s="108"/>
      <c r="FCZ9" s="108"/>
      <c r="FDA9" s="108"/>
      <c r="FDB9" s="108"/>
      <c r="FDC9" s="108"/>
      <c r="FDD9" s="108"/>
      <c r="FDE9" s="108"/>
      <c r="FDF9" s="108"/>
      <c r="FDG9" s="108"/>
      <c r="FDH9" s="108"/>
      <c r="FDI9" s="108"/>
      <c r="FDJ9" s="108"/>
      <c r="FDK9" s="108"/>
      <c r="FDL9" s="108"/>
      <c r="FDM9" s="108"/>
      <c r="FDN9" s="108"/>
      <c r="FDO9" s="108"/>
      <c r="FDP9" s="108"/>
      <c r="FDQ9" s="108"/>
      <c r="FDR9" s="108"/>
      <c r="FDS9" s="108"/>
      <c r="FDT9" s="108"/>
      <c r="FDU9" s="108"/>
      <c r="FDV9" s="108"/>
      <c r="FDW9" s="108"/>
      <c r="FDX9" s="108"/>
      <c r="FDY9" s="108"/>
      <c r="FDZ9" s="108"/>
      <c r="FEA9" s="108"/>
      <c r="FEB9" s="108"/>
      <c r="FEC9" s="108"/>
      <c r="FED9" s="108"/>
      <c r="FEE9" s="108"/>
      <c r="FEF9" s="108"/>
      <c r="FEG9" s="108"/>
      <c r="FEH9" s="108"/>
      <c r="FEI9" s="108"/>
      <c r="FEJ9" s="108"/>
      <c r="FEK9" s="108"/>
      <c r="FEL9" s="108"/>
      <c r="FEM9" s="108"/>
      <c r="FEN9" s="108"/>
      <c r="FEO9" s="108"/>
      <c r="FEP9" s="108"/>
      <c r="FEQ9" s="108"/>
      <c r="FER9" s="108"/>
      <c r="FES9" s="108"/>
      <c r="FET9" s="108"/>
      <c r="FEU9" s="108"/>
      <c r="FEV9" s="108"/>
      <c r="FEW9" s="108"/>
      <c r="FEX9" s="108"/>
      <c r="FEY9" s="108"/>
      <c r="FEZ9" s="108"/>
      <c r="FFA9" s="108"/>
      <c r="FFB9" s="108"/>
      <c r="FFC9" s="108"/>
      <c r="FFD9" s="108"/>
      <c r="FFE9" s="108"/>
      <c r="FFF9" s="108"/>
      <c r="FFG9" s="108"/>
      <c r="FFH9" s="108"/>
      <c r="FFI9" s="108"/>
      <c r="FFJ9" s="108"/>
      <c r="FFK9" s="108"/>
      <c r="FFL9" s="108"/>
      <c r="FFM9" s="108"/>
      <c r="FFN9" s="108"/>
      <c r="FFO9" s="108"/>
      <c r="FFP9" s="108"/>
      <c r="FFQ9" s="108"/>
      <c r="FFR9" s="108"/>
      <c r="FFS9" s="108"/>
      <c r="FFT9" s="108"/>
      <c r="FFU9" s="108"/>
      <c r="FFV9" s="108"/>
      <c r="FFW9" s="108"/>
      <c r="FFX9" s="108"/>
      <c r="FFY9" s="108"/>
      <c r="FFZ9" s="108"/>
      <c r="FGA9" s="108"/>
      <c r="FGB9" s="108"/>
      <c r="FGC9" s="108"/>
      <c r="FGD9" s="108"/>
      <c r="FGE9" s="108"/>
      <c r="FGF9" s="108"/>
      <c r="FGG9" s="108"/>
      <c r="FGH9" s="108"/>
      <c r="FGI9" s="108"/>
      <c r="FGJ9" s="108"/>
      <c r="FGK9" s="108"/>
      <c r="FGL9" s="108"/>
      <c r="FGM9" s="108"/>
      <c r="FGN9" s="108"/>
      <c r="FGO9" s="108"/>
      <c r="FGP9" s="108"/>
      <c r="FGQ9" s="108"/>
      <c r="FGR9" s="108"/>
      <c r="FGS9" s="108"/>
      <c r="FGT9" s="108"/>
      <c r="FGU9" s="108"/>
      <c r="FGV9" s="108"/>
      <c r="FGW9" s="108"/>
      <c r="FGX9" s="108"/>
      <c r="FGY9" s="108"/>
      <c r="FGZ9" s="108"/>
      <c r="FHA9" s="108"/>
      <c r="FHB9" s="108"/>
      <c r="FHC9" s="108"/>
      <c r="FHD9" s="108"/>
      <c r="FHE9" s="108"/>
      <c r="FHF9" s="108"/>
      <c r="FHG9" s="108"/>
      <c r="FHH9" s="108"/>
      <c r="FHI9" s="108"/>
      <c r="FHJ9" s="108"/>
      <c r="FHK9" s="108"/>
      <c r="FHL9" s="108"/>
      <c r="FHM9" s="108"/>
      <c r="FHN9" s="108"/>
      <c r="FHO9" s="108"/>
      <c r="FHP9" s="108"/>
      <c r="FHQ9" s="108"/>
      <c r="FHR9" s="108"/>
      <c r="FHS9" s="108"/>
      <c r="FHT9" s="108"/>
      <c r="FHU9" s="108"/>
      <c r="FHV9" s="108"/>
      <c r="FHW9" s="108"/>
      <c r="FHX9" s="108"/>
      <c r="FHY9" s="108"/>
      <c r="FHZ9" s="108"/>
      <c r="FIA9" s="108"/>
      <c r="FIB9" s="108"/>
      <c r="FIC9" s="108"/>
      <c r="FID9" s="108"/>
      <c r="FIE9" s="108"/>
      <c r="FIF9" s="108"/>
      <c r="FIG9" s="108"/>
      <c r="FIH9" s="108"/>
      <c r="FII9" s="108"/>
      <c r="FIJ9" s="108"/>
      <c r="FIK9" s="108"/>
      <c r="FIL9" s="108"/>
      <c r="FIM9" s="108"/>
      <c r="FIN9" s="108"/>
      <c r="FIO9" s="108"/>
      <c r="FIP9" s="108"/>
      <c r="FIQ9" s="108"/>
      <c r="FIR9" s="108"/>
      <c r="FIS9" s="108"/>
      <c r="FIT9" s="108"/>
      <c r="FIU9" s="108"/>
      <c r="FIV9" s="108"/>
      <c r="FIW9" s="108"/>
      <c r="FIX9" s="108"/>
      <c r="FIY9" s="108"/>
      <c r="FIZ9" s="108"/>
      <c r="FJA9" s="108"/>
      <c r="FJB9" s="108"/>
      <c r="FJC9" s="108"/>
      <c r="FJD9" s="108"/>
      <c r="FJE9" s="108"/>
      <c r="FJF9" s="108"/>
      <c r="FJG9" s="108"/>
      <c r="FJH9" s="108"/>
      <c r="FJI9" s="108"/>
      <c r="FJJ9" s="108"/>
      <c r="FJK9" s="108"/>
      <c r="FJL9" s="108"/>
      <c r="FJM9" s="108"/>
      <c r="FJN9" s="108"/>
      <c r="FJO9" s="108"/>
      <c r="FJP9" s="108"/>
      <c r="FJQ9" s="108"/>
      <c r="FJR9" s="108"/>
      <c r="FJS9" s="108"/>
      <c r="FJT9" s="108"/>
      <c r="FJU9" s="108"/>
      <c r="FJV9" s="108"/>
      <c r="FJW9" s="108"/>
      <c r="FJX9" s="108"/>
      <c r="FJY9" s="108"/>
      <c r="FJZ9" s="108"/>
      <c r="FKA9" s="108"/>
      <c r="FKB9" s="108"/>
      <c r="FKC9" s="108"/>
      <c r="FKD9" s="108"/>
      <c r="FKE9" s="108"/>
      <c r="FKF9" s="108"/>
      <c r="FKG9" s="108"/>
      <c r="FKH9" s="108"/>
      <c r="FKI9" s="108"/>
      <c r="FKJ9" s="108"/>
      <c r="FKK9" s="108"/>
      <c r="FKL9" s="108"/>
      <c r="FKM9" s="108"/>
      <c r="FKN9" s="108"/>
      <c r="FKO9" s="108"/>
      <c r="FKP9" s="108"/>
      <c r="FKQ9" s="108"/>
      <c r="FKR9" s="108"/>
      <c r="FKS9" s="108"/>
      <c r="FKT9" s="108"/>
      <c r="FKU9" s="108"/>
      <c r="FKV9" s="108"/>
      <c r="FKW9" s="108"/>
      <c r="FKX9" s="108"/>
      <c r="FKY9" s="108"/>
      <c r="FKZ9" s="108"/>
      <c r="FLA9" s="108"/>
      <c r="FLB9" s="108"/>
      <c r="FLC9" s="108"/>
      <c r="FLD9" s="108"/>
      <c r="FLE9" s="108"/>
      <c r="FLF9" s="108"/>
      <c r="FLG9" s="108"/>
      <c r="FLH9" s="108"/>
      <c r="FLI9" s="108"/>
      <c r="FLJ9" s="108"/>
      <c r="FLK9" s="108"/>
      <c r="FLL9" s="108"/>
      <c r="FLM9" s="108"/>
      <c r="FLN9" s="108"/>
      <c r="FLO9" s="108"/>
      <c r="FLP9" s="108"/>
      <c r="FLQ9" s="108"/>
      <c r="FLR9" s="108"/>
      <c r="FLS9" s="108"/>
      <c r="FLT9" s="108"/>
      <c r="FLU9" s="108"/>
      <c r="FLV9" s="108"/>
      <c r="FLW9" s="108"/>
      <c r="FLX9" s="108"/>
      <c r="FLY9" s="108"/>
      <c r="FLZ9" s="108"/>
      <c r="FMA9" s="108"/>
      <c r="FMB9" s="108"/>
      <c r="FMC9" s="108"/>
      <c r="FMD9" s="108"/>
      <c r="FME9" s="108"/>
      <c r="FMF9" s="108"/>
      <c r="FMG9" s="108"/>
      <c r="FMH9" s="108"/>
      <c r="FMI9" s="108"/>
      <c r="FMJ9" s="108"/>
      <c r="FMK9" s="108"/>
      <c r="FML9" s="108"/>
      <c r="FMM9" s="108"/>
      <c r="FMN9" s="108"/>
      <c r="FMO9" s="108"/>
      <c r="FMP9" s="108"/>
      <c r="FMQ9" s="108"/>
      <c r="FMR9" s="108"/>
      <c r="FMS9" s="108"/>
      <c r="FMT9" s="108"/>
      <c r="FMU9" s="108"/>
      <c r="FMV9" s="108"/>
      <c r="FMW9" s="108"/>
      <c r="FMX9" s="108"/>
      <c r="FMY9" s="108"/>
      <c r="FMZ9" s="108"/>
      <c r="FNA9" s="108"/>
      <c r="FNB9" s="108"/>
      <c r="FNC9" s="108"/>
      <c r="FND9" s="108"/>
      <c r="FNE9" s="108"/>
      <c r="FNF9" s="108"/>
      <c r="FNG9" s="108"/>
      <c r="FNH9" s="108"/>
      <c r="FNI9" s="108"/>
      <c r="FNJ9" s="108"/>
      <c r="FNK9" s="108"/>
      <c r="FNL9" s="108"/>
      <c r="FNM9" s="108"/>
      <c r="FNN9" s="108"/>
      <c r="FNO9" s="108"/>
      <c r="FNP9" s="108"/>
      <c r="FNQ9" s="108"/>
      <c r="FNR9" s="108"/>
      <c r="FNS9" s="108"/>
      <c r="FNT9" s="108"/>
      <c r="FNU9" s="108"/>
      <c r="FNV9" s="108"/>
      <c r="FNW9" s="108"/>
      <c r="FNX9" s="108"/>
      <c r="FNY9" s="108"/>
      <c r="FNZ9" s="108"/>
      <c r="FOA9" s="108"/>
      <c r="FOB9" s="108"/>
      <c r="FOC9" s="108"/>
      <c r="FOD9" s="108"/>
      <c r="FOE9" s="108"/>
      <c r="FOF9" s="108"/>
      <c r="FOG9" s="108"/>
      <c r="FOH9" s="108"/>
      <c r="FOI9" s="108"/>
      <c r="FOJ9" s="108"/>
      <c r="FOK9" s="108"/>
      <c r="FOL9" s="108"/>
      <c r="FOM9" s="108"/>
      <c r="FON9" s="108"/>
      <c r="FOO9" s="108"/>
      <c r="FOP9" s="108"/>
      <c r="FOQ9" s="108"/>
      <c r="FOR9" s="108"/>
      <c r="FOS9" s="108"/>
      <c r="FOT9" s="108"/>
      <c r="FOU9" s="108"/>
      <c r="FOV9" s="108"/>
      <c r="FOW9" s="108"/>
      <c r="FOX9" s="108"/>
      <c r="FOY9" s="108"/>
      <c r="FOZ9" s="108"/>
      <c r="FPA9" s="108"/>
      <c r="FPB9" s="108"/>
      <c r="FPC9" s="108"/>
      <c r="FPD9" s="108"/>
      <c r="FPE9" s="108"/>
      <c r="FPF9" s="108"/>
      <c r="FPG9" s="108"/>
      <c r="FPH9" s="108"/>
      <c r="FPI9" s="108"/>
      <c r="FPJ9" s="108"/>
      <c r="FPK9" s="108"/>
      <c r="FPL9" s="108"/>
      <c r="FPM9" s="108"/>
      <c r="FPN9" s="108"/>
      <c r="FPO9" s="108"/>
      <c r="FPP9" s="108"/>
      <c r="FPQ9" s="108"/>
      <c r="FPR9" s="108"/>
      <c r="FPS9" s="108"/>
      <c r="FPT9" s="108"/>
      <c r="FPU9" s="108"/>
      <c r="FPV9" s="108"/>
      <c r="FPW9" s="108"/>
      <c r="FPX9" s="108"/>
      <c r="FPY9" s="108"/>
      <c r="FPZ9" s="108"/>
      <c r="FQA9" s="108"/>
      <c r="FQB9" s="108"/>
      <c r="FQC9" s="108"/>
      <c r="FQD9" s="108"/>
      <c r="FQE9" s="108"/>
      <c r="FQF9" s="108"/>
      <c r="FQG9" s="108"/>
      <c r="FQH9" s="108"/>
      <c r="FQI9" s="108"/>
      <c r="FQJ9" s="108"/>
      <c r="FQK9" s="108"/>
      <c r="FQL9" s="108"/>
      <c r="FQM9" s="108"/>
      <c r="FQN9" s="108"/>
      <c r="FQO9" s="108"/>
      <c r="FQP9" s="108"/>
      <c r="FQQ9" s="108"/>
      <c r="FQR9" s="108"/>
      <c r="FQS9" s="108"/>
      <c r="FQT9" s="108"/>
      <c r="FQU9" s="108"/>
      <c r="FQV9" s="108"/>
      <c r="FQW9" s="108"/>
      <c r="FQX9" s="108"/>
      <c r="FQY9" s="108"/>
      <c r="FQZ9" s="108"/>
      <c r="FRA9" s="108"/>
      <c r="FRB9" s="108"/>
      <c r="FRC9" s="108"/>
      <c r="FRD9" s="108"/>
      <c r="FRE9" s="108"/>
      <c r="FRF9" s="108"/>
      <c r="FRG9" s="108"/>
      <c r="FRH9" s="108"/>
      <c r="FRI9" s="108"/>
      <c r="FRJ9" s="108"/>
      <c r="FRK9" s="108"/>
      <c r="FRL9" s="108"/>
      <c r="FRM9" s="108"/>
      <c r="FRN9" s="108"/>
      <c r="FRO9" s="108"/>
      <c r="FRP9" s="108"/>
      <c r="FRQ9" s="108"/>
      <c r="FRR9" s="108"/>
      <c r="FRS9" s="108"/>
      <c r="FRT9" s="108"/>
      <c r="FRU9" s="108"/>
      <c r="FRV9" s="108"/>
      <c r="FRW9" s="108"/>
      <c r="FRX9" s="108"/>
      <c r="FRY9" s="108"/>
      <c r="FRZ9" s="108"/>
      <c r="FSA9" s="108"/>
      <c r="FSB9" s="108"/>
      <c r="FSC9" s="108"/>
      <c r="FSD9" s="108"/>
      <c r="FSE9" s="108"/>
      <c r="FSF9" s="108"/>
      <c r="FSG9" s="108"/>
      <c r="FSH9" s="108"/>
      <c r="FSI9" s="108"/>
      <c r="FSJ9" s="108"/>
      <c r="FSK9" s="108"/>
      <c r="FSL9" s="108"/>
      <c r="FSM9" s="108"/>
      <c r="FSN9" s="108"/>
      <c r="FSO9" s="108"/>
      <c r="FSP9" s="108"/>
      <c r="FSQ9" s="108"/>
      <c r="FSR9" s="108"/>
      <c r="FSS9" s="108"/>
      <c r="FST9" s="108"/>
      <c r="FSU9" s="108"/>
      <c r="FSV9" s="108"/>
      <c r="FSW9" s="108"/>
      <c r="FSX9" s="108"/>
      <c r="FSY9" s="108"/>
      <c r="FSZ9" s="108"/>
      <c r="FTA9" s="108"/>
      <c r="FTB9" s="108"/>
      <c r="FTC9" s="108"/>
      <c r="FTD9" s="108"/>
      <c r="FTE9" s="108"/>
      <c r="FTF9" s="108"/>
      <c r="FTG9" s="108"/>
      <c r="FTH9" s="108"/>
      <c r="FTI9" s="108"/>
      <c r="FTJ9" s="108"/>
      <c r="FTK9" s="108"/>
      <c r="FTL9" s="108"/>
      <c r="FTM9" s="108"/>
      <c r="FTN9" s="108"/>
      <c r="FTO9" s="108"/>
      <c r="FTP9" s="108"/>
      <c r="FTQ9" s="108"/>
      <c r="FTR9" s="108"/>
      <c r="FTS9" s="108"/>
      <c r="FTT9" s="108"/>
      <c r="FTU9" s="108"/>
      <c r="FTV9" s="108"/>
      <c r="FTW9" s="108"/>
      <c r="FTX9" s="108"/>
      <c r="FTY9" s="108"/>
      <c r="FTZ9" s="108"/>
      <c r="FUA9" s="108"/>
      <c r="FUB9" s="108"/>
      <c r="FUC9" s="108"/>
      <c r="FUD9" s="108"/>
      <c r="FUE9" s="108"/>
      <c r="FUF9" s="108"/>
      <c r="FUG9" s="108"/>
      <c r="FUH9" s="108"/>
      <c r="FUI9" s="108"/>
      <c r="FUJ9" s="108"/>
      <c r="FUK9" s="108"/>
      <c r="FUL9" s="108"/>
      <c r="FUM9" s="108"/>
      <c r="FUN9" s="108"/>
      <c r="FUO9" s="108"/>
      <c r="FUP9" s="108"/>
      <c r="FUQ9" s="108"/>
      <c r="FUR9" s="108"/>
      <c r="FUS9" s="108"/>
      <c r="FUT9" s="108"/>
      <c r="FUU9" s="108"/>
      <c r="FUV9" s="108"/>
      <c r="FUW9" s="108"/>
      <c r="FUX9" s="108"/>
      <c r="FUY9" s="108"/>
      <c r="FUZ9" s="108"/>
      <c r="FVA9" s="108"/>
      <c r="FVB9" s="108"/>
      <c r="FVC9" s="108"/>
      <c r="FVD9" s="108"/>
      <c r="FVE9" s="108"/>
      <c r="FVF9" s="108"/>
      <c r="FVG9" s="108"/>
      <c r="FVH9" s="108"/>
      <c r="FVI9" s="108"/>
      <c r="FVJ9" s="108"/>
      <c r="FVK9" s="108"/>
      <c r="FVL9" s="108"/>
      <c r="FVM9" s="108"/>
      <c r="FVN9" s="108"/>
      <c r="FVO9" s="108"/>
      <c r="FVP9" s="108"/>
      <c r="FVQ9" s="108"/>
      <c r="FVR9" s="108"/>
      <c r="FVS9" s="108"/>
      <c r="FVT9" s="108"/>
      <c r="FVU9" s="108"/>
      <c r="FVV9" s="108"/>
      <c r="FVW9" s="108"/>
      <c r="FVX9" s="108"/>
      <c r="FVY9" s="108"/>
      <c r="FVZ9" s="108"/>
      <c r="FWA9" s="108"/>
      <c r="FWB9" s="108"/>
      <c r="FWC9" s="108"/>
      <c r="FWD9" s="108"/>
      <c r="FWE9" s="108"/>
      <c r="FWF9" s="108"/>
      <c r="FWG9" s="108"/>
      <c r="FWH9" s="108"/>
      <c r="FWI9" s="108"/>
      <c r="FWJ9" s="108"/>
      <c r="FWK9" s="108"/>
      <c r="FWL9" s="108"/>
      <c r="FWM9" s="108"/>
      <c r="FWN9" s="108"/>
      <c r="FWO9" s="108"/>
      <c r="FWP9" s="108"/>
      <c r="FWQ9" s="108"/>
      <c r="FWR9" s="108"/>
      <c r="FWS9" s="108"/>
      <c r="FWT9" s="108"/>
      <c r="FWU9" s="108"/>
      <c r="FWV9" s="108"/>
      <c r="FWW9" s="108"/>
      <c r="FWX9" s="108"/>
      <c r="FWY9" s="108"/>
      <c r="FWZ9" s="108"/>
      <c r="FXA9" s="108"/>
      <c r="FXB9" s="108"/>
      <c r="FXC9" s="108"/>
      <c r="FXD9" s="108"/>
      <c r="FXE9" s="108"/>
      <c r="FXF9" s="108"/>
      <c r="FXG9" s="108"/>
      <c r="FXH9" s="108"/>
      <c r="FXI9" s="108"/>
      <c r="FXJ9" s="108"/>
      <c r="FXK9" s="108"/>
      <c r="FXL9" s="108"/>
      <c r="FXM9" s="108"/>
      <c r="FXN9" s="108"/>
      <c r="FXO9" s="108"/>
      <c r="FXP9" s="108"/>
      <c r="FXQ9" s="108"/>
      <c r="FXR9" s="108"/>
      <c r="FXS9" s="108"/>
      <c r="FXT9" s="108"/>
      <c r="FXU9" s="108"/>
      <c r="FXV9" s="108"/>
      <c r="FXW9" s="108"/>
      <c r="FXX9" s="108"/>
      <c r="FXY9" s="108"/>
      <c r="FXZ9" s="108"/>
      <c r="FYA9" s="108"/>
      <c r="FYB9" s="108"/>
      <c r="FYC9" s="108"/>
      <c r="FYD9" s="108"/>
      <c r="FYE9" s="108"/>
      <c r="FYF9" s="108"/>
      <c r="FYG9" s="108"/>
      <c r="FYH9" s="108"/>
      <c r="FYI9" s="108"/>
      <c r="FYJ9" s="108"/>
      <c r="FYK9" s="108"/>
      <c r="FYL9" s="108"/>
      <c r="FYM9" s="108"/>
      <c r="FYN9" s="108"/>
      <c r="FYO9" s="108"/>
      <c r="FYP9" s="108"/>
      <c r="FYQ9" s="108"/>
      <c r="FYR9" s="108"/>
      <c r="FYS9" s="108"/>
      <c r="FYT9" s="108"/>
      <c r="FYU9" s="108"/>
      <c r="FYV9" s="108"/>
      <c r="FYW9" s="108"/>
      <c r="FYX9" s="108"/>
      <c r="FYY9" s="108"/>
      <c r="FYZ9" s="108"/>
      <c r="FZA9" s="108"/>
      <c r="FZB9" s="108"/>
      <c r="FZC9" s="108"/>
      <c r="FZD9" s="108"/>
      <c r="FZE9" s="108"/>
      <c r="FZF9" s="108"/>
      <c r="FZG9" s="108"/>
      <c r="FZH9" s="108"/>
      <c r="FZI9" s="108"/>
      <c r="FZJ9" s="108"/>
      <c r="FZK9" s="108"/>
      <c r="FZL9" s="108"/>
      <c r="FZM9" s="108"/>
      <c r="FZN9" s="108"/>
      <c r="FZO9" s="108"/>
      <c r="FZP9" s="108"/>
      <c r="FZQ9" s="108"/>
      <c r="FZR9" s="108"/>
      <c r="FZS9" s="108"/>
      <c r="FZT9" s="108"/>
      <c r="FZU9" s="108"/>
      <c r="FZV9" s="108"/>
      <c r="FZW9" s="108"/>
      <c r="FZX9" s="108"/>
      <c r="FZY9" s="108"/>
      <c r="FZZ9" s="108"/>
      <c r="GAA9" s="108"/>
      <c r="GAB9" s="108"/>
      <c r="GAC9" s="108"/>
      <c r="GAD9" s="108"/>
      <c r="GAE9" s="108"/>
      <c r="GAF9" s="108"/>
      <c r="GAG9" s="108"/>
      <c r="GAH9" s="108"/>
      <c r="GAI9" s="108"/>
      <c r="GAJ9" s="108"/>
      <c r="GAK9" s="108"/>
      <c r="GAL9" s="108"/>
      <c r="GAM9" s="108"/>
      <c r="GAN9" s="108"/>
      <c r="GAO9" s="108"/>
      <c r="GAP9" s="108"/>
      <c r="GAQ9" s="108"/>
      <c r="GAR9" s="108"/>
      <c r="GAS9" s="108"/>
      <c r="GAT9" s="108"/>
      <c r="GAU9" s="108"/>
      <c r="GAV9" s="108"/>
      <c r="GAW9" s="108"/>
      <c r="GAX9" s="108"/>
      <c r="GAY9" s="108"/>
      <c r="GAZ9" s="108"/>
      <c r="GBA9" s="108"/>
      <c r="GBB9" s="108"/>
      <c r="GBC9" s="108"/>
      <c r="GBD9" s="108"/>
      <c r="GBE9" s="108"/>
      <c r="GBF9" s="108"/>
      <c r="GBG9" s="108"/>
      <c r="GBH9" s="108"/>
      <c r="GBI9" s="108"/>
      <c r="GBJ9" s="108"/>
      <c r="GBK9" s="108"/>
      <c r="GBL9" s="108"/>
      <c r="GBM9" s="108"/>
      <c r="GBN9" s="108"/>
      <c r="GBO9" s="108"/>
      <c r="GBP9" s="108"/>
      <c r="GBQ9" s="108"/>
      <c r="GBR9" s="108"/>
      <c r="GBS9" s="108"/>
      <c r="GBT9" s="108"/>
      <c r="GBU9" s="108"/>
      <c r="GBV9" s="108"/>
      <c r="GBW9" s="108"/>
      <c r="GBX9" s="108"/>
      <c r="GBY9" s="108"/>
      <c r="GBZ9" s="108"/>
      <c r="GCA9" s="108"/>
      <c r="GCB9" s="108"/>
      <c r="GCC9" s="108"/>
      <c r="GCD9" s="108"/>
      <c r="GCE9" s="108"/>
      <c r="GCF9" s="108"/>
      <c r="GCG9" s="108"/>
      <c r="GCH9" s="108"/>
      <c r="GCI9" s="108"/>
      <c r="GCJ9" s="108"/>
      <c r="GCK9" s="108"/>
      <c r="GCL9" s="108"/>
      <c r="GCM9" s="108"/>
      <c r="GCN9" s="108"/>
      <c r="GCO9" s="108"/>
      <c r="GCP9" s="108"/>
      <c r="GCQ9" s="108"/>
      <c r="GCR9" s="108"/>
      <c r="GCS9" s="108"/>
      <c r="GCT9" s="108"/>
      <c r="GCU9" s="108"/>
      <c r="GCV9" s="108"/>
      <c r="GCW9" s="108"/>
      <c r="GCX9" s="108"/>
      <c r="GCY9" s="108"/>
      <c r="GCZ9" s="108"/>
      <c r="GDA9" s="108"/>
      <c r="GDB9" s="108"/>
      <c r="GDC9" s="108"/>
      <c r="GDD9" s="108"/>
      <c r="GDE9" s="108"/>
      <c r="GDF9" s="108"/>
      <c r="GDG9" s="108"/>
      <c r="GDH9" s="108"/>
      <c r="GDI9" s="108"/>
      <c r="GDJ9" s="108"/>
      <c r="GDK9" s="108"/>
      <c r="GDL9" s="108"/>
      <c r="GDM9" s="108"/>
      <c r="GDN9" s="108"/>
      <c r="GDO9" s="108"/>
      <c r="GDP9" s="108"/>
      <c r="GDQ9" s="108"/>
      <c r="GDR9" s="108"/>
      <c r="GDS9" s="108"/>
      <c r="GDT9" s="108"/>
      <c r="GDU9" s="108"/>
      <c r="GDV9" s="108"/>
      <c r="GDW9" s="108"/>
      <c r="GDX9" s="108"/>
      <c r="GDY9" s="108"/>
      <c r="GDZ9" s="108"/>
      <c r="GEA9" s="108"/>
      <c r="GEB9" s="108"/>
      <c r="GEC9" s="108"/>
      <c r="GED9" s="108"/>
      <c r="GEE9" s="108"/>
      <c r="GEF9" s="108"/>
      <c r="GEG9" s="108"/>
      <c r="GEH9" s="108"/>
      <c r="GEI9" s="108"/>
      <c r="GEJ9" s="108"/>
      <c r="GEK9" s="108"/>
      <c r="GEL9" s="108"/>
      <c r="GEM9" s="108"/>
      <c r="GEN9" s="108"/>
      <c r="GEO9" s="108"/>
      <c r="GEP9" s="108"/>
      <c r="GEQ9" s="108"/>
      <c r="GER9" s="108"/>
      <c r="GES9" s="108"/>
      <c r="GET9" s="108"/>
      <c r="GEU9" s="108"/>
      <c r="GEV9" s="108"/>
      <c r="GEW9" s="108"/>
      <c r="GEX9" s="108"/>
      <c r="GEY9" s="108"/>
      <c r="GEZ9" s="108"/>
      <c r="GFA9" s="108"/>
      <c r="GFB9" s="108"/>
      <c r="GFC9" s="108"/>
      <c r="GFD9" s="108"/>
      <c r="GFE9" s="108"/>
      <c r="GFF9" s="108"/>
      <c r="GFG9" s="108"/>
      <c r="GFH9" s="108"/>
      <c r="GFI9" s="108"/>
      <c r="GFJ9" s="108"/>
      <c r="GFK9" s="108"/>
      <c r="GFL9" s="108"/>
      <c r="GFM9" s="108"/>
      <c r="GFN9" s="108"/>
      <c r="GFO9" s="108"/>
      <c r="GFP9" s="108"/>
      <c r="GFQ9" s="108"/>
      <c r="GFR9" s="108"/>
      <c r="GFS9" s="108"/>
      <c r="GFT9" s="108"/>
      <c r="GFU9" s="108"/>
      <c r="GFV9" s="108"/>
      <c r="GFW9" s="108"/>
      <c r="GFX9" s="108"/>
      <c r="GFY9" s="108"/>
      <c r="GFZ9" s="108"/>
      <c r="GGA9" s="108"/>
      <c r="GGB9" s="108"/>
      <c r="GGC9" s="108"/>
      <c r="GGD9" s="108"/>
      <c r="GGE9" s="108"/>
      <c r="GGF9" s="108"/>
      <c r="GGG9" s="108"/>
      <c r="GGH9" s="108"/>
      <c r="GGI9" s="108"/>
      <c r="GGJ9" s="108"/>
      <c r="GGK9" s="108"/>
      <c r="GGL9" s="108"/>
      <c r="GGM9" s="108"/>
      <c r="GGN9" s="108"/>
      <c r="GGO9" s="108"/>
      <c r="GGP9" s="108"/>
      <c r="GGQ9" s="108"/>
      <c r="GGR9" s="108"/>
      <c r="GGS9" s="108"/>
      <c r="GGT9" s="108"/>
      <c r="GGU9" s="108"/>
      <c r="GGV9" s="108"/>
      <c r="GGW9" s="108"/>
      <c r="GGX9" s="108"/>
      <c r="GGY9" s="108"/>
      <c r="GGZ9" s="108"/>
      <c r="GHA9" s="108"/>
      <c r="GHB9" s="108"/>
      <c r="GHC9" s="108"/>
      <c r="GHD9" s="108"/>
      <c r="GHE9" s="108"/>
      <c r="GHF9" s="108"/>
      <c r="GHG9" s="108"/>
      <c r="GHH9" s="108"/>
      <c r="GHI9" s="108"/>
      <c r="GHJ9" s="108"/>
      <c r="GHK9" s="108"/>
      <c r="GHL9" s="108"/>
      <c r="GHM9" s="108"/>
      <c r="GHN9" s="108"/>
      <c r="GHO9" s="108"/>
      <c r="GHP9" s="108"/>
      <c r="GHQ9" s="108"/>
      <c r="GHR9" s="108"/>
      <c r="GHS9" s="108"/>
      <c r="GHT9" s="108"/>
      <c r="GHU9" s="108"/>
      <c r="GHV9" s="108"/>
      <c r="GHW9" s="108"/>
      <c r="GHX9" s="108"/>
      <c r="GHY9" s="108"/>
      <c r="GHZ9" s="108"/>
      <c r="GIA9" s="108"/>
      <c r="GIB9" s="108"/>
      <c r="GIC9" s="108"/>
      <c r="GID9" s="108"/>
      <c r="GIE9" s="108"/>
      <c r="GIF9" s="108"/>
      <c r="GIG9" s="108"/>
      <c r="GIH9" s="108"/>
      <c r="GII9" s="108"/>
      <c r="GIJ9" s="108"/>
      <c r="GIK9" s="108"/>
      <c r="GIL9" s="108"/>
      <c r="GIM9" s="108"/>
      <c r="GIN9" s="108"/>
      <c r="GIO9" s="108"/>
      <c r="GIP9" s="108"/>
      <c r="GIQ9" s="108"/>
      <c r="GIR9" s="108"/>
      <c r="GIS9" s="108"/>
      <c r="GIT9" s="108"/>
      <c r="GIU9" s="108"/>
      <c r="GIV9" s="108"/>
      <c r="GIW9" s="108"/>
      <c r="GIX9" s="108"/>
      <c r="GIY9" s="108"/>
      <c r="GIZ9" s="108"/>
      <c r="GJA9" s="108"/>
      <c r="GJB9" s="108"/>
      <c r="GJC9" s="108"/>
      <c r="GJD9" s="108"/>
      <c r="GJE9" s="108"/>
      <c r="GJF9" s="108"/>
      <c r="GJG9" s="108"/>
      <c r="GJH9" s="108"/>
      <c r="GJI9" s="108"/>
      <c r="GJJ9" s="108"/>
      <c r="GJK9" s="108"/>
      <c r="GJL9" s="108"/>
      <c r="GJM9" s="108"/>
      <c r="GJN9" s="108"/>
      <c r="GJO9" s="108"/>
      <c r="GJP9" s="108"/>
      <c r="GJQ9" s="108"/>
      <c r="GJR9" s="108"/>
      <c r="GJS9" s="108"/>
      <c r="GJT9" s="108"/>
      <c r="GJU9" s="108"/>
      <c r="GJV9" s="108"/>
      <c r="GJW9" s="108"/>
      <c r="GJX9" s="108"/>
      <c r="GJY9" s="108"/>
      <c r="GJZ9" s="108"/>
      <c r="GKA9" s="108"/>
      <c r="GKB9" s="108"/>
      <c r="GKC9" s="108"/>
      <c r="GKD9" s="108"/>
      <c r="GKE9" s="108"/>
      <c r="GKF9" s="108"/>
      <c r="GKG9" s="108"/>
      <c r="GKH9" s="108"/>
      <c r="GKI9" s="108"/>
      <c r="GKJ9" s="108"/>
      <c r="GKK9" s="108"/>
      <c r="GKL9" s="108"/>
      <c r="GKM9" s="108"/>
      <c r="GKN9" s="108"/>
      <c r="GKO9" s="108"/>
      <c r="GKP9" s="108"/>
      <c r="GKQ9" s="108"/>
      <c r="GKR9" s="108"/>
      <c r="GKS9" s="108"/>
      <c r="GKT9" s="108"/>
      <c r="GKU9" s="108"/>
      <c r="GKV9" s="108"/>
      <c r="GKW9" s="108"/>
      <c r="GKX9" s="108"/>
      <c r="GKY9" s="108"/>
      <c r="GKZ9" s="108"/>
      <c r="GLA9" s="108"/>
      <c r="GLB9" s="108"/>
      <c r="GLC9" s="108"/>
      <c r="GLD9" s="108"/>
      <c r="GLE9" s="108"/>
      <c r="GLF9" s="108"/>
      <c r="GLG9" s="108"/>
      <c r="GLH9" s="108"/>
      <c r="GLI9" s="108"/>
      <c r="GLJ9" s="108"/>
      <c r="GLK9" s="108"/>
      <c r="GLL9" s="108"/>
      <c r="GLM9" s="108"/>
      <c r="GLN9" s="108"/>
      <c r="GLO9" s="108"/>
      <c r="GLP9" s="108"/>
      <c r="GLQ9" s="108"/>
      <c r="GLR9" s="108"/>
      <c r="GLS9" s="108"/>
      <c r="GLT9" s="108"/>
      <c r="GLU9" s="108"/>
      <c r="GLV9" s="108"/>
      <c r="GLW9" s="108"/>
      <c r="GLX9" s="108"/>
      <c r="GLY9" s="108"/>
      <c r="GLZ9" s="108"/>
      <c r="GMA9" s="108"/>
      <c r="GMB9" s="108"/>
      <c r="GMC9" s="108"/>
      <c r="GMD9" s="108"/>
      <c r="GME9" s="108"/>
      <c r="GMF9" s="108"/>
      <c r="GMG9" s="108"/>
      <c r="GMH9" s="108"/>
      <c r="GMI9" s="108"/>
      <c r="GMJ9" s="108"/>
      <c r="GMK9" s="108"/>
      <c r="GML9" s="108"/>
      <c r="GMM9" s="108"/>
      <c r="GMN9" s="108"/>
      <c r="GMO9" s="108"/>
      <c r="GMP9" s="108"/>
      <c r="GMQ9" s="108"/>
      <c r="GMR9" s="108"/>
      <c r="GMS9" s="108"/>
      <c r="GMT9" s="108"/>
      <c r="GMU9" s="108"/>
      <c r="GMV9" s="108"/>
      <c r="GMW9" s="108"/>
      <c r="GMX9" s="108"/>
      <c r="GMY9" s="108"/>
      <c r="GMZ9" s="108"/>
      <c r="GNA9" s="108"/>
      <c r="GNB9" s="108"/>
      <c r="GNC9" s="108"/>
      <c r="GND9" s="108"/>
      <c r="GNE9" s="108"/>
      <c r="GNF9" s="108"/>
      <c r="GNG9" s="108"/>
      <c r="GNH9" s="108"/>
      <c r="GNI9" s="108"/>
      <c r="GNJ9" s="108"/>
      <c r="GNK9" s="108"/>
      <c r="GNL9" s="108"/>
      <c r="GNM9" s="108"/>
      <c r="GNN9" s="108"/>
      <c r="GNO9" s="108"/>
      <c r="GNP9" s="108"/>
      <c r="GNQ9" s="108"/>
      <c r="GNR9" s="108"/>
      <c r="GNS9" s="108"/>
      <c r="GNT9" s="108"/>
      <c r="GNU9" s="108"/>
      <c r="GNV9" s="108"/>
      <c r="GNW9" s="108"/>
      <c r="GNX9" s="108"/>
      <c r="GNY9" s="108"/>
      <c r="GNZ9" s="108"/>
      <c r="GOA9" s="108"/>
      <c r="GOB9" s="108"/>
      <c r="GOC9" s="108"/>
      <c r="GOD9" s="108"/>
      <c r="GOE9" s="108"/>
      <c r="GOF9" s="108"/>
      <c r="GOG9" s="108"/>
      <c r="GOH9" s="108"/>
      <c r="GOI9" s="108"/>
      <c r="GOJ9" s="108"/>
      <c r="GOK9" s="108"/>
      <c r="GOL9" s="108"/>
      <c r="GOM9" s="108"/>
      <c r="GON9" s="108"/>
      <c r="GOO9" s="108"/>
      <c r="GOP9" s="108"/>
      <c r="GOQ9" s="108"/>
      <c r="GOR9" s="108"/>
      <c r="GOS9" s="108"/>
      <c r="GOT9" s="108"/>
      <c r="GOU9" s="108"/>
      <c r="GOV9" s="108"/>
      <c r="GOW9" s="108"/>
      <c r="GOX9" s="108"/>
      <c r="GOY9" s="108"/>
      <c r="GOZ9" s="108"/>
      <c r="GPA9" s="108"/>
      <c r="GPB9" s="108"/>
      <c r="GPC9" s="108"/>
      <c r="GPD9" s="108"/>
      <c r="GPE9" s="108"/>
      <c r="GPF9" s="108"/>
      <c r="GPG9" s="108"/>
      <c r="GPH9" s="108"/>
      <c r="GPI9" s="108"/>
      <c r="GPJ9" s="108"/>
      <c r="GPK9" s="108"/>
      <c r="GPL9" s="108"/>
      <c r="GPM9" s="108"/>
      <c r="GPN9" s="108"/>
      <c r="GPO9" s="108"/>
      <c r="GPP9" s="108"/>
      <c r="GPQ9" s="108"/>
      <c r="GPR9" s="108"/>
      <c r="GPS9" s="108"/>
      <c r="GPT9" s="108"/>
      <c r="GPU9" s="108"/>
      <c r="GPV9" s="108"/>
      <c r="GPW9" s="108"/>
      <c r="GPX9" s="108"/>
      <c r="GPY9" s="108"/>
      <c r="GPZ9" s="108"/>
      <c r="GQA9" s="108"/>
      <c r="GQB9" s="108"/>
      <c r="GQC9" s="108"/>
      <c r="GQD9" s="108"/>
      <c r="GQE9" s="108"/>
      <c r="GQF9" s="108"/>
      <c r="GQG9" s="108"/>
      <c r="GQH9" s="108"/>
      <c r="GQI9" s="108"/>
      <c r="GQJ9" s="108"/>
      <c r="GQK9" s="108"/>
      <c r="GQL9" s="108"/>
      <c r="GQM9" s="108"/>
      <c r="GQN9" s="108"/>
      <c r="GQO9" s="108"/>
      <c r="GQP9" s="108"/>
      <c r="GQQ9" s="108"/>
      <c r="GQR9" s="108"/>
      <c r="GQS9" s="108"/>
      <c r="GQT9" s="108"/>
      <c r="GQU9" s="108"/>
      <c r="GQV9" s="108"/>
      <c r="GQW9" s="108"/>
      <c r="GQX9" s="108"/>
      <c r="GQY9" s="108"/>
      <c r="GQZ9" s="108"/>
      <c r="GRA9" s="108"/>
      <c r="GRB9" s="108"/>
      <c r="GRC9" s="108"/>
      <c r="GRD9" s="108"/>
      <c r="GRE9" s="108"/>
      <c r="GRF9" s="108"/>
      <c r="GRG9" s="108"/>
      <c r="GRH9" s="108"/>
      <c r="GRI9" s="108"/>
      <c r="GRJ9" s="108"/>
      <c r="GRK9" s="108"/>
      <c r="GRL9" s="108"/>
      <c r="GRM9" s="108"/>
      <c r="GRN9" s="108"/>
      <c r="GRO9" s="108"/>
      <c r="GRP9" s="108"/>
      <c r="GRQ9" s="108"/>
      <c r="GRR9" s="108"/>
      <c r="GRS9" s="108"/>
      <c r="GRT9" s="108"/>
      <c r="GRU9" s="108"/>
      <c r="GRV9" s="108"/>
      <c r="GRW9" s="108"/>
      <c r="GRX9" s="108"/>
      <c r="GRY9" s="108"/>
      <c r="GRZ9" s="108"/>
      <c r="GSA9" s="108"/>
      <c r="GSB9" s="108"/>
      <c r="GSC9" s="108"/>
      <c r="GSD9" s="108"/>
      <c r="GSE9" s="108"/>
      <c r="GSF9" s="108"/>
      <c r="GSG9" s="108"/>
      <c r="GSH9" s="108"/>
      <c r="GSI9" s="108"/>
      <c r="GSJ9" s="108"/>
      <c r="GSK9" s="108"/>
      <c r="GSL9" s="108"/>
      <c r="GSM9" s="108"/>
      <c r="GSN9" s="108"/>
      <c r="GSO9" s="108"/>
      <c r="GSP9" s="108"/>
      <c r="GSQ9" s="108"/>
      <c r="GSR9" s="108"/>
      <c r="GSS9" s="108"/>
      <c r="GST9" s="108"/>
      <c r="GSU9" s="108"/>
      <c r="GSV9" s="108"/>
      <c r="GSW9" s="108"/>
      <c r="GSX9" s="108"/>
      <c r="GSY9" s="108"/>
      <c r="GSZ9" s="108"/>
      <c r="GTA9" s="108"/>
      <c r="GTB9" s="108"/>
      <c r="GTC9" s="108"/>
      <c r="GTD9" s="108"/>
      <c r="GTE9" s="108"/>
      <c r="GTF9" s="108"/>
      <c r="GTG9" s="108"/>
      <c r="GTH9" s="108"/>
      <c r="GTI9" s="108"/>
      <c r="GTJ9" s="108"/>
      <c r="GTK9" s="108"/>
      <c r="GTL9" s="108"/>
      <c r="GTM9" s="108"/>
      <c r="GTN9" s="108"/>
      <c r="GTO9" s="108"/>
      <c r="GTP9" s="108"/>
      <c r="GTQ9" s="108"/>
      <c r="GTR9" s="108"/>
      <c r="GTS9" s="108"/>
      <c r="GTT9" s="108"/>
      <c r="GTU9" s="108"/>
      <c r="GTV9" s="108"/>
      <c r="GTW9" s="108"/>
      <c r="GTX9" s="108"/>
      <c r="GTY9" s="108"/>
      <c r="GTZ9" s="108"/>
      <c r="GUA9" s="108"/>
      <c r="GUB9" s="108"/>
      <c r="GUC9" s="108"/>
      <c r="GUD9" s="108"/>
      <c r="GUE9" s="108"/>
      <c r="GUF9" s="108"/>
      <c r="GUG9" s="108"/>
      <c r="GUH9" s="108"/>
      <c r="GUI9" s="108"/>
      <c r="GUJ9" s="108"/>
      <c r="GUK9" s="108"/>
      <c r="GUL9" s="108"/>
      <c r="GUM9" s="108"/>
      <c r="GUN9" s="108"/>
      <c r="GUO9" s="108"/>
      <c r="GUP9" s="108"/>
      <c r="GUQ9" s="108"/>
      <c r="GUR9" s="108"/>
      <c r="GUS9" s="108"/>
      <c r="GUT9" s="108"/>
      <c r="GUU9" s="108"/>
      <c r="GUV9" s="108"/>
      <c r="GUW9" s="108"/>
      <c r="GUX9" s="108"/>
      <c r="GUY9" s="108"/>
      <c r="GUZ9" s="108"/>
      <c r="GVA9" s="108"/>
      <c r="GVB9" s="108"/>
      <c r="GVC9" s="108"/>
      <c r="GVD9" s="108"/>
      <c r="GVE9" s="108"/>
      <c r="GVF9" s="108"/>
      <c r="GVG9" s="108"/>
      <c r="GVH9" s="108"/>
      <c r="GVI9" s="108"/>
      <c r="GVJ9" s="108"/>
      <c r="GVK9" s="108"/>
      <c r="GVL9" s="108"/>
      <c r="GVM9" s="108"/>
      <c r="GVN9" s="108"/>
      <c r="GVO9" s="108"/>
      <c r="GVP9" s="108"/>
      <c r="GVQ9" s="108"/>
      <c r="GVR9" s="108"/>
      <c r="GVS9" s="108"/>
      <c r="GVT9" s="108"/>
      <c r="GVU9" s="108"/>
      <c r="GVV9" s="108"/>
      <c r="GVW9" s="108"/>
      <c r="GVX9" s="108"/>
      <c r="GVY9" s="108"/>
      <c r="GVZ9" s="108"/>
      <c r="GWA9" s="108"/>
      <c r="GWB9" s="108"/>
      <c r="GWC9" s="108"/>
      <c r="GWD9" s="108"/>
      <c r="GWE9" s="108"/>
      <c r="GWF9" s="108"/>
      <c r="GWG9" s="108"/>
      <c r="GWH9" s="108"/>
      <c r="GWI9" s="108"/>
      <c r="GWJ9" s="108"/>
      <c r="GWK9" s="108"/>
      <c r="GWL9" s="108"/>
      <c r="GWM9" s="108"/>
      <c r="GWN9" s="108"/>
      <c r="GWO9" s="108"/>
      <c r="GWP9" s="108"/>
      <c r="GWQ9" s="108"/>
      <c r="GWR9" s="108"/>
      <c r="GWS9" s="108"/>
      <c r="GWT9" s="108"/>
      <c r="GWU9" s="108"/>
      <c r="GWV9" s="108"/>
      <c r="GWW9" s="108"/>
      <c r="GWX9" s="108"/>
      <c r="GWY9" s="108"/>
      <c r="GWZ9" s="108"/>
      <c r="GXA9" s="108"/>
      <c r="GXB9" s="108"/>
      <c r="GXC9" s="108"/>
      <c r="GXD9" s="108"/>
      <c r="GXE9" s="108"/>
      <c r="GXF9" s="108"/>
      <c r="GXG9" s="108"/>
      <c r="GXH9" s="108"/>
      <c r="GXI9" s="108"/>
      <c r="GXJ9" s="108"/>
      <c r="GXK9" s="108"/>
      <c r="GXL9" s="108"/>
      <c r="GXM9" s="108"/>
      <c r="GXN9" s="108"/>
      <c r="GXO9" s="108"/>
      <c r="GXP9" s="108"/>
      <c r="GXQ9" s="108"/>
      <c r="GXR9" s="108"/>
      <c r="GXS9" s="108"/>
      <c r="GXT9" s="108"/>
      <c r="GXU9" s="108"/>
      <c r="GXV9" s="108"/>
      <c r="GXW9" s="108"/>
      <c r="GXX9" s="108"/>
      <c r="GXY9" s="108"/>
      <c r="GXZ9" s="108"/>
      <c r="GYA9" s="108"/>
      <c r="GYB9" s="108"/>
      <c r="GYC9" s="108"/>
      <c r="GYD9" s="108"/>
      <c r="GYE9" s="108"/>
      <c r="GYF9" s="108"/>
      <c r="GYG9" s="108"/>
      <c r="GYH9" s="108"/>
      <c r="GYI9" s="108"/>
      <c r="GYJ9" s="108"/>
      <c r="GYK9" s="108"/>
      <c r="GYL9" s="108"/>
      <c r="GYM9" s="108"/>
      <c r="GYN9" s="108"/>
      <c r="GYO9" s="108"/>
      <c r="GYP9" s="108"/>
      <c r="GYQ9" s="108"/>
      <c r="GYR9" s="108"/>
      <c r="GYS9" s="108"/>
      <c r="GYT9" s="108"/>
      <c r="GYU9" s="108"/>
      <c r="GYV9" s="108"/>
      <c r="GYW9" s="108"/>
      <c r="GYX9" s="108"/>
      <c r="GYY9" s="108"/>
      <c r="GYZ9" s="108"/>
      <c r="GZA9" s="108"/>
      <c r="GZB9" s="108"/>
      <c r="GZC9" s="108"/>
      <c r="GZD9" s="108"/>
      <c r="GZE9" s="108"/>
      <c r="GZF9" s="108"/>
      <c r="GZG9" s="108"/>
      <c r="GZH9" s="108"/>
      <c r="GZI9" s="108"/>
      <c r="GZJ9" s="108"/>
      <c r="GZK9" s="108"/>
      <c r="GZL9" s="108"/>
      <c r="GZM9" s="108"/>
      <c r="GZN9" s="108"/>
      <c r="GZO9" s="108"/>
      <c r="GZP9" s="108"/>
      <c r="GZQ9" s="108"/>
      <c r="GZR9" s="108"/>
      <c r="GZS9" s="108"/>
      <c r="GZT9" s="108"/>
      <c r="GZU9" s="108"/>
      <c r="GZV9" s="108"/>
      <c r="GZW9" s="108"/>
      <c r="GZX9" s="108"/>
      <c r="GZY9" s="108"/>
      <c r="GZZ9" s="108"/>
      <c r="HAA9" s="108"/>
      <c r="HAB9" s="108"/>
      <c r="HAC9" s="108"/>
      <c r="HAD9" s="108"/>
      <c r="HAE9" s="108"/>
      <c r="HAF9" s="108"/>
      <c r="HAG9" s="108"/>
      <c r="HAH9" s="108"/>
      <c r="HAI9" s="108"/>
      <c r="HAJ9" s="108"/>
      <c r="HAK9" s="108"/>
      <c r="HAL9" s="108"/>
      <c r="HAM9" s="108"/>
      <c r="HAN9" s="108"/>
      <c r="HAO9" s="108"/>
      <c r="HAP9" s="108"/>
      <c r="HAQ9" s="108"/>
      <c r="HAR9" s="108"/>
      <c r="HAS9" s="108"/>
      <c r="HAT9" s="108"/>
      <c r="HAU9" s="108"/>
      <c r="HAV9" s="108"/>
      <c r="HAW9" s="108"/>
      <c r="HAX9" s="108"/>
      <c r="HAY9" s="108"/>
      <c r="HAZ9" s="108"/>
      <c r="HBA9" s="108"/>
      <c r="HBB9" s="108"/>
      <c r="HBC9" s="108"/>
      <c r="HBD9" s="108"/>
      <c r="HBE9" s="108"/>
      <c r="HBF9" s="108"/>
      <c r="HBG9" s="108"/>
      <c r="HBH9" s="108"/>
      <c r="HBI9" s="108"/>
      <c r="HBJ9" s="108"/>
      <c r="HBK9" s="108"/>
      <c r="HBL9" s="108"/>
      <c r="HBM9" s="108"/>
      <c r="HBN9" s="108"/>
      <c r="HBO9" s="108"/>
      <c r="HBP9" s="108"/>
      <c r="HBQ9" s="108"/>
      <c r="HBR9" s="108"/>
      <c r="HBS9" s="108"/>
      <c r="HBT9" s="108"/>
      <c r="HBU9" s="108"/>
      <c r="HBV9" s="108"/>
      <c r="HBW9" s="108"/>
      <c r="HBX9" s="108"/>
      <c r="HBY9" s="108"/>
      <c r="HBZ9" s="108"/>
      <c r="HCA9" s="108"/>
      <c r="HCB9" s="108"/>
      <c r="HCC9" s="108"/>
      <c r="HCD9" s="108"/>
      <c r="HCE9" s="108"/>
      <c r="HCF9" s="108"/>
      <c r="HCG9" s="108"/>
      <c r="HCH9" s="108"/>
      <c r="HCI9" s="108"/>
      <c r="HCJ9" s="108"/>
      <c r="HCK9" s="108"/>
      <c r="HCL9" s="108"/>
      <c r="HCM9" s="108"/>
      <c r="HCN9" s="108"/>
      <c r="HCO9" s="108"/>
      <c r="HCP9" s="108"/>
      <c r="HCQ9" s="108"/>
      <c r="HCR9" s="108"/>
      <c r="HCS9" s="108"/>
      <c r="HCT9" s="108"/>
      <c r="HCU9" s="108"/>
      <c r="HCV9" s="108"/>
      <c r="HCW9" s="108"/>
      <c r="HCX9" s="108"/>
      <c r="HCY9" s="108"/>
      <c r="HCZ9" s="108"/>
      <c r="HDA9" s="108"/>
      <c r="HDB9" s="108"/>
      <c r="HDC9" s="108"/>
      <c r="HDD9" s="108"/>
      <c r="HDE9" s="108"/>
      <c r="HDF9" s="108"/>
      <c r="HDG9" s="108"/>
      <c r="HDH9" s="108"/>
      <c r="HDI9" s="108"/>
      <c r="HDJ9" s="108"/>
      <c r="HDK9" s="108"/>
      <c r="HDL9" s="108"/>
      <c r="HDM9" s="108"/>
      <c r="HDN9" s="108"/>
      <c r="HDO9" s="108"/>
      <c r="HDP9" s="108"/>
      <c r="HDQ9" s="108"/>
      <c r="HDR9" s="108"/>
      <c r="HDS9" s="108"/>
      <c r="HDT9" s="108"/>
      <c r="HDU9" s="108"/>
      <c r="HDV9" s="108"/>
      <c r="HDW9" s="108"/>
      <c r="HDX9" s="108"/>
      <c r="HDY9" s="108"/>
      <c r="HDZ9" s="108"/>
      <c r="HEA9" s="108"/>
      <c r="HEB9" s="108"/>
      <c r="HEC9" s="108"/>
      <c r="HED9" s="108"/>
      <c r="HEE9" s="108"/>
      <c r="HEF9" s="108"/>
      <c r="HEG9" s="108"/>
      <c r="HEH9" s="108"/>
      <c r="HEI9" s="108"/>
      <c r="HEJ9" s="108"/>
      <c r="HEK9" s="108"/>
      <c r="HEL9" s="108"/>
      <c r="HEM9" s="108"/>
      <c r="HEN9" s="108"/>
      <c r="HEO9" s="108"/>
      <c r="HEP9" s="108"/>
      <c r="HEQ9" s="108"/>
      <c r="HER9" s="108"/>
      <c r="HES9" s="108"/>
      <c r="HET9" s="108"/>
      <c r="HEU9" s="108"/>
      <c r="HEV9" s="108"/>
      <c r="HEW9" s="108"/>
      <c r="HEX9" s="108"/>
      <c r="HEY9" s="108"/>
      <c r="HEZ9" s="108"/>
      <c r="HFA9" s="108"/>
      <c r="HFB9" s="108"/>
      <c r="HFC9" s="108"/>
      <c r="HFD9" s="108"/>
      <c r="HFE9" s="108"/>
      <c r="HFF9" s="108"/>
      <c r="HFG9" s="108"/>
      <c r="HFH9" s="108"/>
      <c r="HFI9" s="108"/>
      <c r="HFJ9" s="108"/>
      <c r="HFK9" s="108"/>
      <c r="HFL9" s="108"/>
      <c r="HFM9" s="108"/>
      <c r="HFN9" s="108"/>
      <c r="HFO9" s="108"/>
      <c r="HFP9" s="108"/>
      <c r="HFQ9" s="108"/>
      <c r="HFR9" s="108"/>
      <c r="HFS9" s="108"/>
      <c r="HFT9" s="108"/>
      <c r="HFU9" s="108"/>
      <c r="HFV9" s="108"/>
      <c r="HFW9" s="108"/>
      <c r="HFX9" s="108"/>
      <c r="HFY9" s="108"/>
      <c r="HFZ9" s="108"/>
      <c r="HGA9" s="108"/>
      <c r="HGB9" s="108"/>
      <c r="HGC9" s="108"/>
      <c r="HGD9" s="108"/>
      <c r="HGE9" s="108"/>
      <c r="HGF9" s="108"/>
      <c r="HGG9" s="108"/>
      <c r="HGH9" s="108"/>
      <c r="HGI9" s="108"/>
      <c r="HGJ9" s="108"/>
      <c r="HGK9" s="108"/>
      <c r="HGL9" s="108"/>
      <c r="HGM9" s="108"/>
      <c r="HGN9" s="108"/>
      <c r="HGO9" s="108"/>
      <c r="HGP9" s="108"/>
      <c r="HGQ9" s="108"/>
      <c r="HGR9" s="108"/>
      <c r="HGS9" s="108"/>
      <c r="HGT9" s="108"/>
      <c r="HGU9" s="108"/>
      <c r="HGV9" s="108"/>
      <c r="HGW9" s="108"/>
      <c r="HGX9" s="108"/>
      <c r="HGY9" s="108"/>
      <c r="HGZ9" s="108"/>
      <c r="HHA9" s="108"/>
      <c r="HHB9" s="108"/>
      <c r="HHC9" s="108"/>
      <c r="HHD9" s="108"/>
      <c r="HHE9" s="108"/>
      <c r="HHF9" s="108"/>
      <c r="HHG9" s="108"/>
      <c r="HHH9" s="108"/>
      <c r="HHI9" s="108"/>
      <c r="HHJ9" s="108"/>
      <c r="HHK9" s="108"/>
      <c r="HHL9" s="108"/>
      <c r="HHM9" s="108"/>
      <c r="HHN9" s="108"/>
      <c r="HHO9" s="108"/>
      <c r="HHP9" s="108"/>
      <c r="HHQ9" s="108"/>
      <c r="HHR9" s="108"/>
      <c r="HHS9" s="108"/>
      <c r="HHT9" s="108"/>
      <c r="HHU9" s="108"/>
      <c r="HHV9" s="108"/>
      <c r="HHW9" s="108"/>
      <c r="HHX9" s="108"/>
      <c r="HHY9" s="108"/>
      <c r="HHZ9" s="108"/>
      <c r="HIA9" s="108"/>
      <c r="HIB9" s="108"/>
      <c r="HIC9" s="108"/>
      <c r="HID9" s="108"/>
      <c r="HIE9" s="108"/>
      <c r="HIF9" s="108"/>
      <c r="HIG9" s="108"/>
      <c r="HIH9" s="108"/>
      <c r="HII9" s="108"/>
      <c r="HIJ9" s="108"/>
      <c r="HIK9" s="108"/>
      <c r="HIL9" s="108"/>
      <c r="HIM9" s="108"/>
      <c r="HIN9" s="108"/>
      <c r="HIO9" s="108"/>
      <c r="HIP9" s="108"/>
      <c r="HIQ9" s="108"/>
      <c r="HIR9" s="108"/>
      <c r="HIS9" s="108"/>
      <c r="HIT9" s="108"/>
      <c r="HIU9" s="108"/>
      <c r="HIV9" s="108"/>
      <c r="HIW9" s="108"/>
      <c r="HIX9" s="108"/>
      <c r="HIY9" s="108"/>
      <c r="HIZ9" s="108"/>
      <c r="HJA9" s="108"/>
      <c r="HJB9" s="108"/>
      <c r="HJC9" s="108"/>
      <c r="HJD9" s="108"/>
      <c r="HJE9" s="108"/>
      <c r="HJF9" s="108"/>
      <c r="HJG9" s="108"/>
      <c r="HJH9" s="108"/>
      <c r="HJI9" s="108"/>
      <c r="HJJ9" s="108"/>
      <c r="HJK9" s="108"/>
      <c r="HJL9" s="108"/>
      <c r="HJM9" s="108"/>
      <c r="HJN9" s="108"/>
      <c r="HJO9" s="108"/>
      <c r="HJP9" s="108"/>
      <c r="HJQ9" s="108"/>
      <c r="HJR9" s="108"/>
      <c r="HJS9" s="108"/>
      <c r="HJT9" s="108"/>
      <c r="HJU9" s="108"/>
      <c r="HJV9" s="108"/>
      <c r="HJW9" s="108"/>
      <c r="HJX9" s="108"/>
      <c r="HJY9" s="108"/>
      <c r="HJZ9" s="108"/>
      <c r="HKA9" s="108"/>
      <c r="HKB9" s="108"/>
      <c r="HKC9" s="108"/>
      <c r="HKD9" s="108"/>
      <c r="HKE9" s="108"/>
      <c r="HKF9" s="108"/>
      <c r="HKG9" s="108"/>
      <c r="HKH9" s="108"/>
      <c r="HKI9" s="108"/>
      <c r="HKJ9" s="108"/>
      <c r="HKK9" s="108"/>
      <c r="HKL9" s="108"/>
      <c r="HKM9" s="108"/>
      <c r="HKN9" s="108"/>
      <c r="HKO9" s="108"/>
      <c r="HKP9" s="108"/>
      <c r="HKQ9" s="108"/>
      <c r="HKR9" s="108"/>
      <c r="HKS9" s="108"/>
      <c r="HKT9" s="108"/>
      <c r="HKU9" s="108"/>
      <c r="HKV9" s="108"/>
      <c r="HKW9" s="108"/>
      <c r="HKX9" s="108"/>
      <c r="HKY9" s="108"/>
      <c r="HKZ9" s="108"/>
      <c r="HLA9" s="108"/>
      <c r="HLB9" s="108"/>
      <c r="HLC9" s="108"/>
      <c r="HLD9" s="108"/>
      <c r="HLE9" s="108"/>
      <c r="HLF9" s="108"/>
      <c r="HLG9" s="108"/>
      <c r="HLH9" s="108"/>
      <c r="HLI9" s="108"/>
      <c r="HLJ9" s="108"/>
      <c r="HLK9" s="108"/>
      <c r="HLL9" s="108"/>
      <c r="HLM9" s="108"/>
      <c r="HLN9" s="108"/>
      <c r="HLO9" s="108"/>
      <c r="HLP9" s="108"/>
      <c r="HLQ9" s="108"/>
      <c r="HLR9" s="108"/>
      <c r="HLS9" s="108"/>
      <c r="HLT9" s="108"/>
      <c r="HLU9" s="108"/>
      <c r="HLV9" s="108"/>
      <c r="HLW9" s="108"/>
      <c r="HLX9" s="108"/>
      <c r="HLY9" s="108"/>
      <c r="HLZ9" s="108"/>
      <c r="HMA9" s="108"/>
      <c r="HMB9" s="108"/>
      <c r="HMC9" s="108"/>
      <c r="HMD9" s="108"/>
      <c r="HME9" s="108"/>
      <c r="HMF9" s="108"/>
      <c r="HMG9" s="108"/>
      <c r="HMH9" s="108"/>
      <c r="HMI9" s="108"/>
      <c r="HMJ9" s="108"/>
      <c r="HMK9" s="108"/>
      <c r="HML9" s="108"/>
      <c r="HMM9" s="108"/>
      <c r="HMN9" s="108"/>
      <c r="HMO9" s="108"/>
      <c r="HMP9" s="108"/>
      <c r="HMQ9" s="108"/>
      <c r="HMR9" s="108"/>
      <c r="HMS9" s="108"/>
      <c r="HMT9" s="108"/>
      <c r="HMU9" s="108"/>
      <c r="HMV9" s="108"/>
      <c r="HMW9" s="108"/>
      <c r="HMX9" s="108"/>
      <c r="HMY9" s="108"/>
      <c r="HMZ9" s="108"/>
      <c r="HNA9" s="108"/>
      <c r="HNB9" s="108"/>
      <c r="HNC9" s="108"/>
      <c r="HND9" s="108"/>
      <c r="HNE9" s="108"/>
      <c r="HNF9" s="108"/>
      <c r="HNG9" s="108"/>
      <c r="HNH9" s="108"/>
      <c r="HNI9" s="108"/>
      <c r="HNJ9" s="108"/>
      <c r="HNK9" s="108"/>
      <c r="HNL9" s="108"/>
      <c r="HNM9" s="108"/>
      <c r="HNN9" s="108"/>
      <c r="HNO9" s="108"/>
      <c r="HNP9" s="108"/>
      <c r="HNQ9" s="108"/>
      <c r="HNR9" s="108"/>
      <c r="HNS9" s="108"/>
      <c r="HNT9" s="108"/>
      <c r="HNU9" s="108"/>
      <c r="HNV9" s="108"/>
      <c r="HNW9" s="108"/>
      <c r="HNX9" s="108"/>
      <c r="HNY9" s="108"/>
      <c r="HNZ9" s="108"/>
      <c r="HOA9" s="108"/>
      <c r="HOB9" s="108"/>
      <c r="HOC9" s="108"/>
      <c r="HOD9" s="108"/>
      <c r="HOE9" s="108"/>
      <c r="HOF9" s="108"/>
      <c r="HOG9" s="108"/>
      <c r="HOH9" s="108"/>
      <c r="HOI9" s="108"/>
      <c r="HOJ9" s="108"/>
      <c r="HOK9" s="108"/>
      <c r="HOL9" s="108"/>
      <c r="HOM9" s="108"/>
      <c r="HON9" s="108"/>
      <c r="HOO9" s="108"/>
      <c r="HOP9" s="108"/>
      <c r="HOQ9" s="108"/>
      <c r="HOR9" s="108"/>
      <c r="HOS9" s="108"/>
      <c r="HOT9" s="108"/>
      <c r="HOU9" s="108"/>
      <c r="HOV9" s="108"/>
      <c r="HOW9" s="108"/>
      <c r="HOX9" s="108"/>
      <c r="HOY9" s="108"/>
      <c r="HOZ9" s="108"/>
      <c r="HPA9" s="108"/>
      <c r="HPB9" s="108"/>
      <c r="HPC9" s="108"/>
      <c r="HPD9" s="108"/>
      <c r="HPE9" s="108"/>
      <c r="HPF9" s="108"/>
      <c r="HPG9" s="108"/>
      <c r="HPH9" s="108"/>
      <c r="HPI9" s="108"/>
      <c r="HPJ9" s="108"/>
      <c r="HPK9" s="108"/>
      <c r="HPL9" s="108"/>
      <c r="HPM9" s="108"/>
      <c r="HPN9" s="108"/>
      <c r="HPO9" s="108"/>
      <c r="HPP9" s="108"/>
      <c r="HPQ9" s="108"/>
      <c r="HPR9" s="108"/>
      <c r="HPS9" s="108"/>
      <c r="HPT9" s="108"/>
      <c r="HPU9" s="108"/>
      <c r="HPV9" s="108"/>
      <c r="HPW9" s="108"/>
      <c r="HPX9" s="108"/>
      <c r="HPY9" s="108"/>
      <c r="HPZ9" s="108"/>
      <c r="HQA9" s="108"/>
      <c r="HQB9" s="108"/>
      <c r="HQC9" s="108"/>
      <c r="HQD9" s="108"/>
      <c r="HQE9" s="108"/>
      <c r="HQF9" s="108"/>
      <c r="HQG9" s="108"/>
      <c r="HQH9" s="108"/>
      <c r="HQI9" s="108"/>
      <c r="HQJ9" s="108"/>
      <c r="HQK9" s="108"/>
      <c r="HQL9" s="108"/>
      <c r="HQM9" s="108"/>
      <c r="HQN9" s="108"/>
      <c r="HQO9" s="108"/>
      <c r="HQP9" s="108"/>
      <c r="HQQ9" s="108"/>
      <c r="HQR9" s="108"/>
      <c r="HQS9" s="108"/>
      <c r="HQT9" s="108"/>
      <c r="HQU9" s="108"/>
      <c r="HQV9" s="108"/>
      <c r="HQW9" s="108"/>
      <c r="HQX9" s="108"/>
      <c r="HQY9" s="108"/>
      <c r="HQZ9" s="108"/>
      <c r="HRA9" s="108"/>
      <c r="HRB9" s="108"/>
      <c r="HRC9" s="108"/>
      <c r="HRD9" s="108"/>
      <c r="HRE9" s="108"/>
      <c r="HRF9" s="108"/>
      <c r="HRG9" s="108"/>
      <c r="HRH9" s="108"/>
      <c r="HRI9" s="108"/>
      <c r="HRJ9" s="108"/>
      <c r="HRK9" s="108"/>
      <c r="HRL9" s="108"/>
      <c r="HRM9" s="108"/>
      <c r="HRN9" s="108"/>
      <c r="HRO9" s="108"/>
      <c r="HRP9" s="108"/>
      <c r="HRQ9" s="108"/>
      <c r="HRR9" s="108"/>
      <c r="HRS9" s="108"/>
      <c r="HRT9" s="108"/>
      <c r="HRU9" s="108"/>
      <c r="HRV9" s="108"/>
      <c r="HRW9" s="108"/>
      <c r="HRX9" s="108"/>
      <c r="HRY9" s="108"/>
      <c r="HRZ9" s="108"/>
      <c r="HSA9" s="108"/>
      <c r="HSB9" s="108"/>
      <c r="HSC9" s="108"/>
      <c r="HSD9" s="108"/>
      <c r="HSE9" s="108"/>
      <c r="HSF9" s="108"/>
      <c r="HSG9" s="108"/>
      <c r="HSH9" s="108"/>
      <c r="HSI9" s="108"/>
      <c r="HSJ9" s="108"/>
      <c r="HSK9" s="108"/>
      <c r="HSL9" s="108"/>
      <c r="HSM9" s="108"/>
      <c r="HSN9" s="108"/>
      <c r="HSO9" s="108"/>
      <c r="HSP9" s="108"/>
      <c r="HSQ9" s="108"/>
      <c r="HSR9" s="108"/>
      <c r="HSS9" s="108"/>
      <c r="HST9" s="108"/>
      <c r="HSU9" s="108"/>
      <c r="HSV9" s="108"/>
      <c r="HSW9" s="108"/>
      <c r="HSX9" s="108"/>
      <c r="HSY9" s="108"/>
      <c r="HSZ9" s="108"/>
      <c r="HTA9" s="108"/>
      <c r="HTB9" s="108"/>
      <c r="HTC9" s="108"/>
      <c r="HTD9" s="108"/>
      <c r="HTE9" s="108"/>
      <c r="HTF9" s="108"/>
      <c r="HTG9" s="108"/>
      <c r="HTH9" s="108"/>
      <c r="HTI9" s="108"/>
      <c r="HTJ9" s="108"/>
      <c r="HTK9" s="108"/>
      <c r="HTL9" s="108"/>
      <c r="HTM9" s="108"/>
      <c r="HTN9" s="108"/>
      <c r="HTO9" s="108"/>
      <c r="HTP9" s="108"/>
      <c r="HTQ9" s="108"/>
      <c r="HTR9" s="108"/>
      <c r="HTS9" s="108"/>
      <c r="HTT9" s="108"/>
      <c r="HTU9" s="108"/>
      <c r="HTV9" s="108"/>
      <c r="HTW9" s="108"/>
      <c r="HTX9" s="108"/>
      <c r="HTY9" s="108"/>
      <c r="HTZ9" s="108"/>
      <c r="HUA9" s="108"/>
      <c r="HUB9" s="108"/>
      <c r="HUC9" s="108"/>
      <c r="HUD9" s="108"/>
      <c r="HUE9" s="108"/>
      <c r="HUF9" s="108"/>
      <c r="HUG9" s="108"/>
      <c r="HUH9" s="108"/>
      <c r="HUI9" s="108"/>
      <c r="HUJ9" s="108"/>
      <c r="HUK9" s="108"/>
      <c r="HUL9" s="108"/>
      <c r="HUM9" s="108"/>
      <c r="HUN9" s="108"/>
      <c r="HUO9" s="108"/>
      <c r="HUP9" s="108"/>
      <c r="HUQ9" s="108"/>
      <c r="HUR9" s="108"/>
      <c r="HUS9" s="108"/>
      <c r="HUT9" s="108"/>
      <c r="HUU9" s="108"/>
      <c r="HUV9" s="108"/>
      <c r="HUW9" s="108"/>
      <c r="HUX9" s="108"/>
      <c r="HUY9" s="108"/>
      <c r="HUZ9" s="108"/>
      <c r="HVA9" s="108"/>
      <c r="HVB9" s="108"/>
      <c r="HVC9" s="108"/>
      <c r="HVD9" s="108"/>
      <c r="HVE9" s="108"/>
      <c r="HVF9" s="108"/>
      <c r="HVG9" s="108"/>
      <c r="HVH9" s="108"/>
      <c r="HVI9" s="108"/>
      <c r="HVJ9" s="108"/>
      <c r="HVK9" s="108"/>
      <c r="HVL9" s="108"/>
      <c r="HVM9" s="108"/>
      <c r="HVN9" s="108"/>
      <c r="HVO9" s="108"/>
      <c r="HVP9" s="108"/>
      <c r="HVQ9" s="108"/>
      <c r="HVR9" s="108"/>
      <c r="HVS9" s="108"/>
      <c r="HVT9" s="108"/>
      <c r="HVU9" s="108"/>
      <c r="HVV9" s="108"/>
      <c r="HVW9" s="108"/>
      <c r="HVX9" s="108"/>
      <c r="HVY9" s="108"/>
      <c r="HVZ9" s="108"/>
      <c r="HWA9" s="108"/>
      <c r="HWB9" s="108"/>
      <c r="HWC9" s="108"/>
      <c r="HWD9" s="108"/>
      <c r="HWE9" s="108"/>
      <c r="HWF9" s="108"/>
      <c r="HWG9" s="108"/>
      <c r="HWH9" s="108"/>
      <c r="HWI9" s="108"/>
      <c r="HWJ9" s="108"/>
      <c r="HWK9" s="108"/>
      <c r="HWL9" s="108"/>
      <c r="HWM9" s="108"/>
      <c r="HWN9" s="108"/>
      <c r="HWO9" s="108"/>
      <c r="HWP9" s="108"/>
      <c r="HWQ9" s="108"/>
      <c r="HWR9" s="108"/>
      <c r="HWS9" s="108"/>
      <c r="HWT9" s="108"/>
      <c r="HWU9" s="108"/>
      <c r="HWV9" s="108"/>
      <c r="HWW9" s="108"/>
      <c r="HWX9" s="108"/>
      <c r="HWY9" s="108"/>
      <c r="HWZ9" s="108"/>
      <c r="HXA9" s="108"/>
      <c r="HXB9" s="108"/>
      <c r="HXC9" s="108"/>
      <c r="HXD9" s="108"/>
      <c r="HXE9" s="108"/>
      <c r="HXF9" s="108"/>
      <c r="HXG9" s="108"/>
      <c r="HXH9" s="108"/>
      <c r="HXI9" s="108"/>
      <c r="HXJ9" s="108"/>
      <c r="HXK9" s="108"/>
      <c r="HXL9" s="108"/>
      <c r="HXM9" s="108"/>
      <c r="HXN9" s="108"/>
      <c r="HXO9" s="108"/>
      <c r="HXP9" s="108"/>
      <c r="HXQ9" s="108"/>
      <c r="HXR9" s="108"/>
      <c r="HXS9" s="108"/>
      <c r="HXT9" s="108"/>
      <c r="HXU9" s="108"/>
      <c r="HXV9" s="108"/>
      <c r="HXW9" s="108"/>
      <c r="HXX9" s="108"/>
      <c r="HXY9" s="108"/>
      <c r="HXZ9" s="108"/>
      <c r="HYA9" s="108"/>
      <c r="HYB9" s="108"/>
      <c r="HYC9" s="108"/>
      <c r="HYD9" s="108"/>
      <c r="HYE9" s="108"/>
      <c r="HYF9" s="108"/>
      <c r="HYG9" s="108"/>
      <c r="HYH9" s="108"/>
      <c r="HYI9" s="108"/>
      <c r="HYJ9" s="108"/>
      <c r="HYK9" s="108"/>
      <c r="HYL9" s="108"/>
      <c r="HYM9" s="108"/>
      <c r="HYN9" s="108"/>
      <c r="HYO9" s="108"/>
      <c r="HYP9" s="108"/>
      <c r="HYQ9" s="108"/>
      <c r="HYR9" s="108"/>
      <c r="HYS9" s="108"/>
      <c r="HYT9" s="108"/>
      <c r="HYU9" s="108"/>
      <c r="HYV9" s="108"/>
      <c r="HYW9" s="108"/>
      <c r="HYX9" s="108"/>
      <c r="HYY9" s="108"/>
      <c r="HYZ9" s="108"/>
      <c r="HZA9" s="108"/>
      <c r="HZB9" s="108"/>
      <c r="HZC9" s="108"/>
      <c r="HZD9" s="108"/>
      <c r="HZE9" s="108"/>
      <c r="HZF9" s="108"/>
      <c r="HZG9" s="108"/>
      <c r="HZH9" s="108"/>
      <c r="HZI9" s="108"/>
      <c r="HZJ9" s="108"/>
      <c r="HZK9" s="108"/>
      <c r="HZL9" s="108"/>
      <c r="HZM9" s="108"/>
      <c r="HZN9" s="108"/>
      <c r="HZO9" s="108"/>
      <c r="HZP9" s="108"/>
      <c r="HZQ9" s="108"/>
      <c r="HZR9" s="108"/>
      <c r="HZS9" s="108"/>
      <c r="HZT9" s="108"/>
      <c r="HZU9" s="108"/>
      <c r="HZV9" s="108"/>
      <c r="HZW9" s="108"/>
      <c r="HZX9" s="108"/>
      <c r="HZY9" s="108"/>
      <c r="HZZ9" s="108"/>
      <c r="IAA9" s="108"/>
      <c r="IAB9" s="108"/>
      <c r="IAC9" s="108"/>
      <c r="IAD9" s="108"/>
      <c r="IAE9" s="108"/>
      <c r="IAF9" s="108"/>
      <c r="IAG9" s="108"/>
      <c r="IAH9" s="108"/>
      <c r="IAI9" s="108"/>
      <c r="IAJ9" s="108"/>
      <c r="IAK9" s="108"/>
      <c r="IAL9" s="108"/>
      <c r="IAM9" s="108"/>
      <c r="IAN9" s="108"/>
      <c r="IAO9" s="108"/>
      <c r="IAP9" s="108"/>
      <c r="IAQ9" s="108"/>
      <c r="IAR9" s="108"/>
      <c r="IAS9" s="108"/>
      <c r="IAT9" s="108"/>
      <c r="IAU9" s="108"/>
      <c r="IAV9" s="108"/>
      <c r="IAW9" s="108"/>
      <c r="IAX9" s="108"/>
      <c r="IAY9" s="108"/>
      <c r="IAZ9" s="108"/>
      <c r="IBA9" s="108"/>
      <c r="IBB9" s="108"/>
      <c r="IBC9" s="108"/>
      <c r="IBD9" s="108"/>
      <c r="IBE9" s="108"/>
      <c r="IBF9" s="108"/>
      <c r="IBG9" s="108"/>
      <c r="IBH9" s="108"/>
      <c r="IBI9" s="108"/>
      <c r="IBJ9" s="108"/>
      <c r="IBK9" s="108"/>
      <c r="IBL9" s="108"/>
      <c r="IBM9" s="108"/>
      <c r="IBN9" s="108"/>
      <c r="IBO9" s="108"/>
      <c r="IBP9" s="108"/>
      <c r="IBQ9" s="108"/>
      <c r="IBR9" s="108"/>
      <c r="IBS9" s="108"/>
      <c r="IBT9" s="108"/>
      <c r="IBU9" s="108"/>
      <c r="IBV9" s="108"/>
      <c r="IBW9" s="108"/>
      <c r="IBX9" s="108"/>
      <c r="IBY9" s="108"/>
      <c r="IBZ9" s="108"/>
      <c r="ICA9" s="108"/>
      <c r="ICB9" s="108"/>
      <c r="ICC9" s="108"/>
      <c r="ICD9" s="108"/>
      <c r="ICE9" s="108"/>
      <c r="ICF9" s="108"/>
      <c r="ICG9" s="108"/>
      <c r="ICH9" s="108"/>
      <c r="ICI9" s="108"/>
      <c r="ICJ9" s="108"/>
      <c r="ICK9" s="108"/>
      <c r="ICL9" s="108"/>
      <c r="ICM9" s="108"/>
      <c r="ICN9" s="108"/>
      <c r="ICO9" s="108"/>
      <c r="ICP9" s="108"/>
      <c r="ICQ9" s="108"/>
      <c r="ICR9" s="108"/>
      <c r="ICS9" s="108"/>
      <c r="ICT9" s="108"/>
      <c r="ICU9" s="108"/>
      <c r="ICV9" s="108"/>
      <c r="ICW9" s="108"/>
      <c r="ICX9" s="108"/>
      <c r="ICY9" s="108"/>
      <c r="ICZ9" s="108"/>
      <c r="IDA9" s="108"/>
      <c r="IDB9" s="108"/>
      <c r="IDC9" s="108"/>
      <c r="IDD9" s="108"/>
      <c r="IDE9" s="108"/>
      <c r="IDF9" s="108"/>
      <c r="IDG9" s="108"/>
      <c r="IDH9" s="108"/>
      <c r="IDI9" s="108"/>
      <c r="IDJ9" s="108"/>
      <c r="IDK9" s="108"/>
      <c r="IDL9" s="108"/>
      <c r="IDM9" s="108"/>
      <c r="IDN9" s="108"/>
      <c r="IDO9" s="108"/>
      <c r="IDP9" s="108"/>
      <c r="IDQ9" s="108"/>
      <c r="IDR9" s="108"/>
      <c r="IDS9" s="108"/>
      <c r="IDT9" s="108"/>
      <c r="IDU9" s="108"/>
      <c r="IDV9" s="108"/>
      <c r="IDW9" s="108"/>
      <c r="IDX9" s="108"/>
      <c r="IDY9" s="108"/>
      <c r="IDZ9" s="108"/>
      <c r="IEA9" s="108"/>
      <c r="IEB9" s="108"/>
      <c r="IEC9" s="108"/>
      <c r="IED9" s="108"/>
      <c r="IEE9" s="108"/>
      <c r="IEF9" s="108"/>
      <c r="IEG9" s="108"/>
      <c r="IEH9" s="108"/>
      <c r="IEI9" s="108"/>
      <c r="IEJ9" s="108"/>
      <c r="IEK9" s="108"/>
      <c r="IEL9" s="108"/>
      <c r="IEM9" s="108"/>
      <c r="IEN9" s="108"/>
      <c r="IEO9" s="108"/>
      <c r="IEP9" s="108"/>
      <c r="IEQ9" s="108"/>
      <c r="IER9" s="108"/>
      <c r="IES9" s="108"/>
      <c r="IET9" s="108"/>
      <c r="IEU9" s="108"/>
      <c r="IEV9" s="108"/>
      <c r="IEW9" s="108"/>
      <c r="IEX9" s="108"/>
      <c r="IEY9" s="108"/>
      <c r="IEZ9" s="108"/>
      <c r="IFA9" s="108"/>
      <c r="IFB9" s="108"/>
      <c r="IFC9" s="108"/>
      <c r="IFD9" s="108"/>
      <c r="IFE9" s="108"/>
      <c r="IFF9" s="108"/>
      <c r="IFG9" s="108"/>
      <c r="IFH9" s="108"/>
      <c r="IFI9" s="108"/>
      <c r="IFJ9" s="108"/>
      <c r="IFK9" s="108"/>
      <c r="IFL9" s="108"/>
      <c r="IFM9" s="108"/>
      <c r="IFN9" s="108"/>
      <c r="IFO9" s="108"/>
      <c r="IFP9" s="108"/>
      <c r="IFQ9" s="108"/>
      <c r="IFR9" s="108"/>
      <c r="IFS9" s="108"/>
      <c r="IFT9" s="108"/>
      <c r="IFU9" s="108"/>
      <c r="IFV9" s="108"/>
      <c r="IFW9" s="108"/>
      <c r="IFX9" s="108"/>
      <c r="IFY9" s="108"/>
      <c r="IFZ9" s="108"/>
      <c r="IGA9" s="108"/>
      <c r="IGB9" s="108"/>
      <c r="IGC9" s="108"/>
      <c r="IGD9" s="108"/>
      <c r="IGE9" s="108"/>
      <c r="IGF9" s="108"/>
      <c r="IGG9" s="108"/>
      <c r="IGH9" s="108"/>
      <c r="IGI9" s="108"/>
      <c r="IGJ9" s="108"/>
      <c r="IGK9" s="108"/>
      <c r="IGL9" s="108"/>
      <c r="IGM9" s="108"/>
      <c r="IGN9" s="108"/>
      <c r="IGO9" s="108"/>
      <c r="IGP9" s="108"/>
      <c r="IGQ9" s="108"/>
      <c r="IGR9" s="108"/>
      <c r="IGS9" s="108"/>
      <c r="IGT9" s="108"/>
      <c r="IGU9" s="108"/>
      <c r="IGV9" s="108"/>
      <c r="IGW9" s="108"/>
      <c r="IGX9" s="108"/>
      <c r="IGY9" s="108"/>
      <c r="IGZ9" s="108"/>
      <c r="IHA9" s="108"/>
      <c r="IHB9" s="108"/>
      <c r="IHC9" s="108"/>
      <c r="IHD9" s="108"/>
      <c r="IHE9" s="108"/>
      <c r="IHF9" s="108"/>
      <c r="IHG9" s="108"/>
      <c r="IHH9" s="108"/>
      <c r="IHI9" s="108"/>
      <c r="IHJ9" s="108"/>
      <c r="IHK9" s="108"/>
      <c r="IHL9" s="108"/>
      <c r="IHM9" s="108"/>
      <c r="IHN9" s="108"/>
      <c r="IHO9" s="108"/>
      <c r="IHP9" s="108"/>
      <c r="IHQ9" s="108"/>
      <c r="IHR9" s="108"/>
      <c r="IHS9" s="108"/>
      <c r="IHT9" s="108"/>
      <c r="IHU9" s="108"/>
      <c r="IHV9" s="108"/>
      <c r="IHW9" s="108"/>
      <c r="IHX9" s="108"/>
      <c r="IHY9" s="108"/>
      <c r="IHZ9" s="108"/>
      <c r="IIA9" s="108"/>
      <c r="IIB9" s="108"/>
      <c r="IIC9" s="108"/>
      <c r="IID9" s="108"/>
      <c r="IIE9" s="108"/>
      <c r="IIF9" s="108"/>
      <c r="IIG9" s="108"/>
      <c r="IIH9" s="108"/>
      <c r="III9" s="108"/>
      <c r="IIJ9" s="108"/>
      <c r="IIK9" s="108"/>
      <c r="IIL9" s="108"/>
      <c r="IIM9" s="108"/>
      <c r="IIN9" s="108"/>
      <c r="IIO9" s="108"/>
      <c r="IIP9" s="108"/>
      <c r="IIQ9" s="108"/>
      <c r="IIR9" s="108"/>
      <c r="IIS9" s="108"/>
      <c r="IIT9" s="108"/>
      <c r="IIU9" s="108"/>
      <c r="IIV9" s="108"/>
      <c r="IIW9" s="108"/>
      <c r="IIX9" s="108"/>
      <c r="IIY9" s="108"/>
      <c r="IIZ9" s="108"/>
      <c r="IJA9" s="108"/>
      <c r="IJB9" s="108"/>
      <c r="IJC9" s="108"/>
      <c r="IJD9" s="108"/>
      <c r="IJE9" s="108"/>
      <c r="IJF9" s="108"/>
      <c r="IJG9" s="108"/>
      <c r="IJH9" s="108"/>
      <c r="IJI9" s="108"/>
      <c r="IJJ9" s="108"/>
      <c r="IJK9" s="108"/>
      <c r="IJL9" s="108"/>
      <c r="IJM9" s="108"/>
      <c r="IJN9" s="108"/>
      <c r="IJO9" s="108"/>
      <c r="IJP9" s="108"/>
      <c r="IJQ9" s="108"/>
      <c r="IJR9" s="108"/>
      <c r="IJS9" s="108"/>
      <c r="IJT9" s="108"/>
      <c r="IJU9" s="108"/>
      <c r="IJV9" s="108"/>
      <c r="IJW9" s="108"/>
      <c r="IJX9" s="108"/>
      <c r="IJY9" s="108"/>
      <c r="IJZ9" s="108"/>
      <c r="IKA9" s="108"/>
      <c r="IKB9" s="108"/>
      <c r="IKC9" s="108"/>
      <c r="IKD9" s="108"/>
      <c r="IKE9" s="108"/>
      <c r="IKF9" s="108"/>
      <c r="IKG9" s="108"/>
      <c r="IKH9" s="108"/>
      <c r="IKI9" s="108"/>
      <c r="IKJ9" s="108"/>
      <c r="IKK9" s="108"/>
      <c r="IKL9" s="108"/>
      <c r="IKM9" s="108"/>
      <c r="IKN9" s="108"/>
      <c r="IKO9" s="108"/>
      <c r="IKP9" s="108"/>
      <c r="IKQ9" s="108"/>
      <c r="IKR9" s="108"/>
      <c r="IKS9" s="108"/>
      <c r="IKT9" s="108"/>
      <c r="IKU9" s="108"/>
      <c r="IKV9" s="108"/>
      <c r="IKW9" s="108"/>
      <c r="IKX9" s="108"/>
      <c r="IKY9" s="108"/>
      <c r="IKZ9" s="108"/>
      <c r="ILA9" s="108"/>
      <c r="ILB9" s="108"/>
      <c r="ILC9" s="108"/>
      <c r="ILD9" s="108"/>
      <c r="ILE9" s="108"/>
      <c r="ILF9" s="108"/>
      <c r="ILG9" s="108"/>
      <c r="ILH9" s="108"/>
      <c r="ILI9" s="108"/>
      <c r="ILJ9" s="108"/>
      <c r="ILK9" s="108"/>
      <c r="ILL9" s="108"/>
      <c r="ILM9" s="108"/>
      <c r="ILN9" s="108"/>
      <c r="ILO9" s="108"/>
      <c r="ILP9" s="108"/>
      <c r="ILQ9" s="108"/>
      <c r="ILR9" s="108"/>
      <c r="ILS9" s="108"/>
      <c r="ILT9" s="108"/>
      <c r="ILU9" s="108"/>
      <c r="ILV9" s="108"/>
      <c r="ILW9" s="108"/>
      <c r="ILX9" s="108"/>
      <c r="ILY9" s="108"/>
      <c r="ILZ9" s="108"/>
      <c r="IMA9" s="108"/>
      <c r="IMB9" s="108"/>
      <c r="IMC9" s="108"/>
      <c r="IMD9" s="108"/>
      <c r="IME9" s="108"/>
      <c r="IMF9" s="108"/>
      <c r="IMG9" s="108"/>
      <c r="IMH9" s="108"/>
      <c r="IMI9" s="108"/>
      <c r="IMJ9" s="108"/>
      <c r="IMK9" s="108"/>
      <c r="IML9" s="108"/>
      <c r="IMM9" s="108"/>
      <c r="IMN9" s="108"/>
      <c r="IMO9" s="108"/>
      <c r="IMP9" s="108"/>
      <c r="IMQ9" s="108"/>
      <c r="IMR9" s="108"/>
      <c r="IMS9" s="108"/>
      <c r="IMT9" s="108"/>
      <c r="IMU9" s="108"/>
      <c r="IMV9" s="108"/>
      <c r="IMW9" s="108"/>
      <c r="IMX9" s="108"/>
      <c r="IMY9" s="108"/>
      <c r="IMZ9" s="108"/>
      <c r="INA9" s="108"/>
      <c r="INB9" s="108"/>
      <c r="INC9" s="108"/>
      <c r="IND9" s="108"/>
      <c r="INE9" s="108"/>
      <c r="INF9" s="108"/>
      <c r="ING9" s="108"/>
      <c r="INH9" s="108"/>
      <c r="INI9" s="108"/>
      <c r="INJ9" s="108"/>
      <c r="INK9" s="108"/>
      <c r="INL9" s="108"/>
      <c r="INM9" s="108"/>
      <c r="INN9" s="108"/>
      <c r="INO9" s="108"/>
      <c r="INP9" s="108"/>
      <c r="INQ9" s="108"/>
      <c r="INR9" s="108"/>
      <c r="INS9" s="108"/>
      <c r="INT9" s="108"/>
      <c r="INU9" s="108"/>
      <c r="INV9" s="108"/>
      <c r="INW9" s="108"/>
      <c r="INX9" s="108"/>
      <c r="INY9" s="108"/>
      <c r="INZ9" s="108"/>
      <c r="IOA9" s="108"/>
      <c r="IOB9" s="108"/>
      <c r="IOC9" s="108"/>
      <c r="IOD9" s="108"/>
      <c r="IOE9" s="108"/>
      <c r="IOF9" s="108"/>
      <c r="IOG9" s="108"/>
      <c r="IOH9" s="108"/>
      <c r="IOI9" s="108"/>
      <c r="IOJ9" s="108"/>
      <c r="IOK9" s="108"/>
      <c r="IOL9" s="108"/>
      <c r="IOM9" s="108"/>
      <c r="ION9" s="108"/>
      <c r="IOO9" s="108"/>
      <c r="IOP9" s="108"/>
      <c r="IOQ9" s="108"/>
      <c r="IOR9" s="108"/>
      <c r="IOS9" s="108"/>
      <c r="IOT9" s="108"/>
      <c r="IOU9" s="108"/>
      <c r="IOV9" s="108"/>
      <c r="IOW9" s="108"/>
      <c r="IOX9" s="108"/>
      <c r="IOY9" s="108"/>
      <c r="IOZ9" s="108"/>
      <c r="IPA9" s="108"/>
      <c r="IPB9" s="108"/>
      <c r="IPC9" s="108"/>
      <c r="IPD9" s="108"/>
      <c r="IPE9" s="108"/>
      <c r="IPF9" s="108"/>
      <c r="IPG9" s="108"/>
      <c r="IPH9" s="108"/>
      <c r="IPI9" s="108"/>
      <c r="IPJ9" s="108"/>
      <c r="IPK9" s="108"/>
      <c r="IPL9" s="108"/>
      <c r="IPM9" s="108"/>
      <c r="IPN9" s="108"/>
      <c r="IPO9" s="108"/>
      <c r="IPP9" s="108"/>
      <c r="IPQ9" s="108"/>
      <c r="IPR9" s="108"/>
      <c r="IPS9" s="108"/>
      <c r="IPT9" s="108"/>
      <c r="IPU9" s="108"/>
      <c r="IPV9" s="108"/>
      <c r="IPW9" s="108"/>
      <c r="IPX9" s="108"/>
      <c r="IPY9" s="108"/>
      <c r="IPZ9" s="108"/>
      <c r="IQA9" s="108"/>
      <c r="IQB9" s="108"/>
      <c r="IQC9" s="108"/>
      <c r="IQD9" s="108"/>
      <c r="IQE9" s="108"/>
      <c r="IQF9" s="108"/>
      <c r="IQG9" s="108"/>
      <c r="IQH9" s="108"/>
      <c r="IQI9" s="108"/>
      <c r="IQJ9" s="108"/>
      <c r="IQK9" s="108"/>
      <c r="IQL9" s="108"/>
      <c r="IQM9" s="108"/>
      <c r="IQN9" s="108"/>
      <c r="IQO9" s="108"/>
      <c r="IQP9" s="108"/>
      <c r="IQQ9" s="108"/>
      <c r="IQR9" s="108"/>
      <c r="IQS9" s="108"/>
      <c r="IQT9" s="108"/>
      <c r="IQU9" s="108"/>
      <c r="IQV9" s="108"/>
      <c r="IQW9" s="108"/>
      <c r="IQX9" s="108"/>
      <c r="IQY9" s="108"/>
      <c r="IQZ9" s="108"/>
      <c r="IRA9" s="108"/>
      <c r="IRB9" s="108"/>
      <c r="IRC9" s="108"/>
      <c r="IRD9" s="108"/>
      <c r="IRE9" s="108"/>
      <c r="IRF9" s="108"/>
      <c r="IRG9" s="108"/>
      <c r="IRH9" s="108"/>
      <c r="IRI9" s="108"/>
      <c r="IRJ9" s="108"/>
      <c r="IRK9" s="108"/>
      <c r="IRL9" s="108"/>
      <c r="IRM9" s="108"/>
      <c r="IRN9" s="108"/>
      <c r="IRO9" s="108"/>
      <c r="IRP9" s="108"/>
      <c r="IRQ9" s="108"/>
      <c r="IRR9" s="108"/>
      <c r="IRS9" s="108"/>
      <c r="IRT9" s="108"/>
      <c r="IRU9" s="108"/>
      <c r="IRV9" s="108"/>
      <c r="IRW9" s="108"/>
      <c r="IRX9" s="108"/>
      <c r="IRY9" s="108"/>
      <c r="IRZ9" s="108"/>
      <c r="ISA9" s="108"/>
      <c r="ISB9" s="108"/>
      <c r="ISC9" s="108"/>
      <c r="ISD9" s="108"/>
      <c r="ISE9" s="108"/>
      <c r="ISF9" s="108"/>
      <c r="ISG9" s="108"/>
      <c r="ISH9" s="108"/>
      <c r="ISI9" s="108"/>
      <c r="ISJ9" s="108"/>
      <c r="ISK9" s="108"/>
      <c r="ISL9" s="108"/>
      <c r="ISM9" s="108"/>
      <c r="ISN9" s="108"/>
      <c r="ISO9" s="108"/>
      <c r="ISP9" s="108"/>
      <c r="ISQ9" s="108"/>
      <c r="ISR9" s="108"/>
      <c r="ISS9" s="108"/>
      <c r="IST9" s="108"/>
      <c r="ISU9" s="108"/>
      <c r="ISV9" s="108"/>
      <c r="ISW9" s="108"/>
      <c r="ISX9" s="108"/>
      <c r="ISY9" s="108"/>
      <c r="ISZ9" s="108"/>
      <c r="ITA9" s="108"/>
      <c r="ITB9" s="108"/>
      <c r="ITC9" s="108"/>
      <c r="ITD9" s="108"/>
      <c r="ITE9" s="108"/>
      <c r="ITF9" s="108"/>
      <c r="ITG9" s="108"/>
      <c r="ITH9" s="108"/>
      <c r="ITI9" s="108"/>
      <c r="ITJ9" s="108"/>
      <c r="ITK9" s="108"/>
      <c r="ITL9" s="108"/>
      <c r="ITM9" s="108"/>
      <c r="ITN9" s="108"/>
      <c r="ITO9" s="108"/>
      <c r="ITP9" s="108"/>
      <c r="ITQ9" s="108"/>
      <c r="ITR9" s="108"/>
      <c r="ITS9" s="108"/>
      <c r="ITT9" s="108"/>
      <c r="ITU9" s="108"/>
      <c r="ITV9" s="108"/>
      <c r="ITW9" s="108"/>
      <c r="ITX9" s="108"/>
      <c r="ITY9" s="108"/>
      <c r="ITZ9" s="108"/>
      <c r="IUA9" s="108"/>
      <c r="IUB9" s="108"/>
      <c r="IUC9" s="108"/>
      <c r="IUD9" s="108"/>
      <c r="IUE9" s="108"/>
      <c r="IUF9" s="108"/>
      <c r="IUG9" s="108"/>
      <c r="IUH9" s="108"/>
      <c r="IUI9" s="108"/>
      <c r="IUJ9" s="108"/>
      <c r="IUK9" s="108"/>
      <c r="IUL9" s="108"/>
      <c r="IUM9" s="108"/>
      <c r="IUN9" s="108"/>
      <c r="IUO9" s="108"/>
      <c r="IUP9" s="108"/>
      <c r="IUQ9" s="108"/>
      <c r="IUR9" s="108"/>
      <c r="IUS9" s="108"/>
      <c r="IUT9" s="108"/>
      <c r="IUU9" s="108"/>
      <c r="IUV9" s="108"/>
      <c r="IUW9" s="108"/>
      <c r="IUX9" s="108"/>
      <c r="IUY9" s="108"/>
      <c r="IUZ9" s="108"/>
      <c r="IVA9" s="108"/>
      <c r="IVB9" s="108"/>
      <c r="IVC9" s="108"/>
      <c r="IVD9" s="108"/>
      <c r="IVE9" s="108"/>
      <c r="IVF9" s="108"/>
      <c r="IVG9" s="108"/>
      <c r="IVH9" s="108"/>
      <c r="IVI9" s="108"/>
      <c r="IVJ9" s="108"/>
      <c r="IVK9" s="108"/>
      <c r="IVL9" s="108"/>
      <c r="IVM9" s="108"/>
      <c r="IVN9" s="108"/>
      <c r="IVO9" s="108"/>
      <c r="IVP9" s="108"/>
      <c r="IVQ9" s="108"/>
      <c r="IVR9" s="108"/>
      <c r="IVS9" s="108"/>
      <c r="IVT9" s="108"/>
      <c r="IVU9" s="108"/>
      <c r="IVV9" s="108"/>
      <c r="IVW9" s="108"/>
      <c r="IVX9" s="108"/>
      <c r="IVY9" s="108"/>
      <c r="IVZ9" s="108"/>
      <c r="IWA9" s="108"/>
      <c r="IWB9" s="108"/>
      <c r="IWC9" s="108"/>
      <c r="IWD9" s="108"/>
      <c r="IWE9" s="108"/>
      <c r="IWF9" s="108"/>
      <c r="IWG9" s="108"/>
      <c r="IWH9" s="108"/>
      <c r="IWI9" s="108"/>
      <c r="IWJ9" s="108"/>
      <c r="IWK9" s="108"/>
      <c r="IWL9" s="108"/>
      <c r="IWM9" s="108"/>
      <c r="IWN9" s="108"/>
      <c r="IWO9" s="108"/>
      <c r="IWP9" s="108"/>
      <c r="IWQ9" s="108"/>
      <c r="IWR9" s="108"/>
      <c r="IWS9" s="108"/>
      <c r="IWT9" s="108"/>
      <c r="IWU9" s="108"/>
      <c r="IWV9" s="108"/>
      <c r="IWW9" s="108"/>
      <c r="IWX9" s="108"/>
      <c r="IWY9" s="108"/>
      <c r="IWZ9" s="108"/>
      <c r="IXA9" s="108"/>
      <c r="IXB9" s="108"/>
      <c r="IXC9" s="108"/>
      <c r="IXD9" s="108"/>
      <c r="IXE9" s="108"/>
      <c r="IXF9" s="108"/>
      <c r="IXG9" s="108"/>
      <c r="IXH9" s="108"/>
      <c r="IXI9" s="108"/>
      <c r="IXJ9" s="108"/>
      <c r="IXK9" s="108"/>
      <c r="IXL9" s="108"/>
      <c r="IXM9" s="108"/>
      <c r="IXN9" s="108"/>
      <c r="IXO9" s="108"/>
      <c r="IXP9" s="108"/>
      <c r="IXQ9" s="108"/>
      <c r="IXR9" s="108"/>
      <c r="IXS9" s="108"/>
      <c r="IXT9" s="108"/>
      <c r="IXU9" s="108"/>
      <c r="IXV9" s="108"/>
      <c r="IXW9" s="108"/>
      <c r="IXX9" s="108"/>
      <c r="IXY9" s="108"/>
      <c r="IXZ9" s="108"/>
      <c r="IYA9" s="108"/>
      <c r="IYB9" s="108"/>
      <c r="IYC9" s="108"/>
      <c r="IYD9" s="108"/>
      <c r="IYE9" s="108"/>
      <c r="IYF9" s="108"/>
      <c r="IYG9" s="108"/>
      <c r="IYH9" s="108"/>
      <c r="IYI9" s="108"/>
      <c r="IYJ9" s="108"/>
      <c r="IYK9" s="108"/>
      <c r="IYL9" s="108"/>
      <c r="IYM9" s="108"/>
      <c r="IYN9" s="108"/>
      <c r="IYO9" s="108"/>
      <c r="IYP9" s="108"/>
      <c r="IYQ9" s="108"/>
      <c r="IYR9" s="108"/>
      <c r="IYS9" s="108"/>
      <c r="IYT9" s="108"/>
      <c r="IYU9" s="108"/>
      <c r="IYV9" s="108"/>
      <c r="IYW9" s="108"/>
      <c r="IYX9" s="108"/>
      <c r="IYY9" s="108"/>
      <c r="IYZ9" s="108"/>
      <c r="IZA9" s="108"/>
      <c r="IZB9" s="108"/>
      <c r="IZC9" s="108"/>
      <c r="IZD9" s="108"/>
      <c r="IZE9" s="108"/>
      <c r="IZF9" s="108"/>
      <c r="IZG9" s="108"/>
      <c r="IZH9" s="108"/>
      <c r="IZI9" s="108"/>
      <c r="IZJ9" s="108"/>
      <c r="IZK9" s="108"/>
      <c r="IZL9" s="108"/>
      <c r="IZM9" s="108"/>
      <c r="IZN9" s="108"/>
      <c r="IZO9" s="108"/>
      <c r="IZP9" s="108"/>
      <c r="IZQ9" s="108"/>
      <c r="IZR9" s="108"/>
      <c r="IZS9" s="108"/>
      <c r="IZT9" s="108"/>
      <c r="IZU9" s="108"/>
      <c r="IZV9" s="108"/>
      <c r="IZW9" s="108"/>
      <c r="IZX9" s="108"/>
      <c r="IZY9" s="108"/>
      <c r="IZZ9" s="108"/>
      <c r="JAA9" s="108"/>
      <c r="JAB9" s="108"/>
      <c r="JAC9" s="108"/>
      <c r="JAD9" s="108"/>
      <c r="JAE9" s="108"/>
      <c r="JAF9" s="108"/>
      <c r="JAG9" s="108"/>
      <c r="JAH9" s="108"/>
      <c r="JAI9" s="108"/>
      <c r="JAJ9" s="108"/>
      <c r="JAK9" s="108"/>
      <c r="JAL9" s="108"/>
      <c r="JAM9" s="108"/>
      <c r="JAN9" s="108"/>
      <c r="JAO9" s="108"/>
      <c r="JAP9" s="108"/>
      <c r="JAQ9" s="108"/>
      <c r="JAR9" s="108"/>
      <c r="JAS9" s="108"/>
      <c r="JAT9" s="108"/>
      <c r="JAU9" s="108"/>
      <c r="JAV9" s="108"/>
      <c r="JAW9" s="108"/>
      <c r="JAX9" s="108"/>
      <c r="JAY9" s="108"/>
      <c r="JAZ9" s="108"/>
      <c r="JBA9" s="108"/>
      <c r="JBB9" s="108"/>
      <c r="JBC9" s="108"/>
      <c r="JBD9" s="108"/>
      <c r="JBE9" s="108"/>
      <c r="JBF9" s="108"/>
      <c r="JBG9" s="108"/>
      <c r="JBH9" s="108"/>
      <c r="JBI9" s="108"/>
      <c r="JBJ9" s="108"/>
      <c r="JBK9" s="108"/>
      <c r="JBL9" s="108"/>
      <c r="JBM9" s="108"/>
      <c r="JBN9" s="108"/>
      <c r="JBO9" s="108"/>
      <c r="JBP9" s="108"/>
      <c r="JBQ9" s="108"/>
      <c r="JBR9" s="108"/>
      <c r="JBS9" s="108"/>
      <c r="JBT9" s="108"/>
      <c r="JBU9" s="108"/>
      <c r="JBV9" s="108"/>
      <c r="JBW9" s="108"/>
      <c r="JBX9" s="108"/>
      <c r="JBY9" s="108"/>
      <c r="JBZ9" s="108"/>
      <c r="JCA9" s="108"/>
      <c r="JCB9" s="108"/>
      <c r="JCC9" s="108"/>
      <c r="JCD9" s="108"/>
      <c r="JCE9" s="108"/>
      <c r="JCF9" s="108"/>
      <c r="JCG9" s="108"/>
      <c r="JCH9" s="108"/>
      <c r="JCI9" s="108"/>
      <c r="JCJ9" s="108"/>
      <c r="JCK9" s="108"/>
      <c r="JCL9" s="108"/>
      <c r="JCM9" s="108"/>
      <c r="JCN9" s="108"/>
      <c r="JCO9" s="108"/>
      <c r="JCP9" s="108"/>
      <c r="JCQ9" s="108"/>
      <c r="JCR9" s="108"/>
      <c r="JCS9" s="108"/>
      <c r="JCT9" s="108"/>
      <c r="JCU9" s="108"/>
      <c r="JCV9" s="108"/>
      <c r="JCW9" s="108"/>
      <c r="JCX9" s="108"/>
      <c r="JCY9" s="108"/>
      <c r="JCZ9" s="108"/>
      <c r="JDA9" s="108"/>
      <c r="JDB9" s="108"/>
      <c r="JDC9" s="108"/>
      <c r="JDD9" s="108"/>
      <c r="JDE9" s="108"/>
      <c r="JDF9" s="108"/>
      <c r="JDG9" s="108"/>
      <c r="JDH9" s="108"/>
      <c r="JDI9" s="108"/>
      <c r="JDJ9" s="108"/>
      <c r="JDK9" s="108"/>
      <c r="JDL9" s="108"/>
      <c r="JDM9" s="108"/>
      <c r="JDN9" s="108"/>
      <c r="JDO9" s="108"/>
      <c r="JDP9" s="108"/>
      <c r="JDQ9" s="108"/>
      <c r="JDR9" s="108"/>
      <c r="JDS9" s="108"/>
      <c r="JDT9" s="108"/>
      <c r="JDU9" s="108"/>
      <c r="JDV9" s="108"/>
      <c r="JDW9" s="108"/>
      <c r="JDX9" s="108"/>
      <c r="JDY9" s="108"/>
      <c r="JDZ9" s="108"/>
      <c r="JEA9" s="108"/>
      <c r="JEB9" s="108"/>
      <c r="JEC9" s="108"/>
      <c r="JED9" s="108"/>
      <c r="JEE9" s="108"/>
      <c r="JEF9" s="108"/>
      <c r="JEG9" s="108"/>
      <c r="JEH9" s="108"/>
      <c r="JEI9" s="108"/>
      <c r="JEJ9" s="108"/>
      <c r="JEK9" s="108"/>
      <c r="JEL9" s="108"/>
      <c r="JEM9" s="108"/>
      <c r="JEN9" s="108"/>
      <c r="JEO9" s="108"/>
      <c r="JEP9" s="108"/>
      <c r="JEQ9" s="108"/>
      <c r="JER9" s="108"/>
      <c r="JES9" s="108"/>
      <c r="JET9" s="108"/>
      <c r="JEU9" s="108"/>
      <c r="JEV9" s="108"/>
      <c r="JEW9" s="108"/>
      <c r="JEX9" s="108"/>
      <c r="JEY9" s="108"/>
      <c r="JEZ9" s="108"/>
      <c r="JFA9" s="108"/>
      <c r="JFB9" s="108"/>
      <c r="JFC9" s="108"/>
      <c r="JFD9" s="108"/>
      <c r="JFE9" s="108"/>
      <c r="JFF9" s="108"/>
      <c r="JFG9" s="108"/>
      <c r="JFH9" s="108"/>
      <c r="JFI9" s="108"/>
      <c r="JFJ9" s="108"/>
      <c r="JFK9" s="108"/>
      <c r="JFL9" s="108"/>
      <c r="JFM9" s="108"/>
      <c r="JFN9" s="108"/>
      <c r="JFO9" s="108"/>
      <c r="JFP9" s="108"/>
      <c r="JFQ9" s="108"/>
      <c r="JFR9" s="108"/>
      <c r="JFS9" s="108"/>
      <c r="JFT9" s="108"/>
      <c r="JFU9" s="108"/>
      <c r="JFV9" s="108"/>
      <c r="JFW9" s="108"/>
      <c r="JFX9" s="108"/>
      <c r="JFY9" s="108"/>
      <c r="JFZ9" s="108"/>
      <c r="JGA9" s="108"/>
      <c r="JGB9" s="108"/>
      <c r="JGC9" s="108"/>
      <c r="JGD9" s="108"/>
      <c r="JGE9" s="108"/>
      <c r="JGF9" s="108"/>
      <c r="JGG9" s="108"/>
      <c r="JGH9" s="108"/>
      <c r="JGI9" s="108"/>
      <c r="JGJ9" s="108"/>
      <c r="JGK9" s="108"/>
      <c r="JGL9" s="108"/>
      <c r="JGM9" s="108"/>
      <c r="JGN9" s="108"/>
      <c r="JGO9" s="108"/>
      <c r="JGP9" s="108"/>
      <c r="JGQ9" s="108"/>
      <c r="JGR9" s="108"/>
      <c r="JGS9" s="108"/>
      <c r="JGT9" s="108"/>
      <c r="JGU9" s="108"/>
      <c r="JGV9" s="108"/>
      <c r="JGW9" s="108"/>
      <c r="JGX9" s="108"/>
      <c r="JGY9" s="108"/>
      <c r="JGZ9" s="108"/>
      <c r="JHA9" s="108"/>
      <c r="JHB9" s="108"/>
      <c r="JHC9" s="108"/>
      <c r="JHD9" s="108"/>
      <c r="JHE9" s="108"/>
      <c r="JHF9" s="108"/>
      <c r="JHG9" s="108"/>
      <c r="JHH9" s="108"/>
      <c r="JHI9" s="108"/>
      <c r="JHJ9" s="108"/>
      <c r="JHK9" s="108"/>
      <c r="JHL9" s="108"/>
      <c r="JHM9" s="108"/>
      <c r="JHN9" s="108"/>
      <c r="JHO9" s="108"/>
      <c r="JHP9" s="108"/>
      <c r="JHQ9" s="108"/>
      <c r="JHR9" s="108"/>
      <c r="JHS9" s="108"/>
      <c r="JHT9" s="108"/>
      <c r="JHU9" s="108"/>
      <c r="JHV9" s="108"/>
      <c r="JHW9" s="108"/>
      <c r="JHX9" s="108"/>
      <c r="JHY9" s="108"/>
      <c r="JHZ9" s="108"/>
      <c r="JIA9" s="108"/>
      <c r="JIB9" s="108"/>
      <c r="JIC9" s="108"/>
      <c r="JID9" s="108"/>
      <c r="JIE9" s="108"/>
      <c r="JIF9" s="108"/>
      <c r="JIG9" s="108"/>
      <c r="JIH9" s="108"/>
      <c r="JII9" s="108"/>
      <c r="JIJ9" s="108"/>
      <c r="JIK9" s="108"/>
      <c r="JIL9" s="108"/>
      <c r="JIM9" s="108"/>
      <c r="JIN9" s="108"/>
      <c r="JIO9" s="108"/>
      <c r="JIP9" s="108"/>
      <c r="JIQ9" s="108"/>
      <c r="JIR9" s="108"/>
      <c r="JIS9" s="108"/>
      <c r="JIT9" s="108"/>
      <c r="JIU9" s="108"/>
      <c r="JIV9" s="108"/>
      <c r="JIW9" s="108"/>
      <c r="JIX9" s="108"/>
      <c r="JIY9" s="108"/>
      <c r="JIZ9" s="108"/>
      <c r="JJA9" s="108"/>
      <c r="JJB9" s="108"/>
      <c r="JJC9" s="108"/>
      <c r="JJD9" s="108"/>
      <c r="JJE9" s="108"/>
      <c r="JJF9" s="108"/>
      <c r="JJG9" s="108"/>
      <c r="JJH9" s="108"/>
      <c r="JJI9" s="108"/>
      <c r="JJJ9" s="108"/>
      <c r="JJK9" s="108"/>
      <c r="JJL9" s="108"/>
      <c r="JJM9" s="108"/>
      <c r="JJN9" s="108"/>
      <c r="JJO9" s="108"/>
      <c r="JJP9" s="108"/>
      <c r="JJQ9" s="108"/>
      <c r="JJR9" s="108"/>
      <c r="JJS9" s="108"/>
      <c r="JJT9" s="108"/>
      <c r="JJU9" s="108"/>
      <c r="JJV9" s="108"/>
      <c r="JJW9" s="108"/>
      <c r="JJX9" s="108"/>
      <c r="JJY9" s="108"/>
      <c r="JJZ9" s="108"/>
      <c r="JKA9" s="108"/>
      <c r="JKB9" s="108"/>
      <c r="JKC9" s="108"/>
      <c r="JKD9" s="108"/>
      <c r="JKE9" s="108"/>
      <c r="JKF9" s="108"/>
      <c r="JKG9" s="108"/>
      <c r="JKH9" s="108"/>
      <c r="JKI9" s="108"/>
      <c r="JKJ9" s="108"/>
      <c r="JKK9" s="108"/>
      <c r="JKL9" s="108"/>
      <c r="JKM9" s="108"/>
      <c r="JKN9" s="108"/>
      <c r="JKO9" s="108"/>
      <c r="JKP9" s="108"/>
      <c r="JKQ9" s="108"/>
      <c r="JKR9" s="108"/>
      <c r="JKS9" s="108"/>
      <c r="JKT9" s="108"/>
      <c r="JKU9" s="108"/>
      <c r="JKV9" s="108"/>
      <c r="JKW9" s="108"/>
      <c r="JKX9" s="108"/>
      <c r="JKY9" s="108"/>
      <c r="JKZ9" s="108"/>
      <c r="JLA9" s="108"/>
      <c r="JLB9" s="108"/>
      <c r="JLC9" s="108"/>
      <c r="JLD9" s="108"/>
      <c r="JLE9" s="108"/>
      <c r="JLF9" s="108"/>
      <c r="JLG9" s="108"/>
      <c r="JLH9" s="108"/>
      <c r="JLI9" s="108"/>
      <c r="JLJ9" s="108"/>
      <c r="JLK9" s="108"/>
      <c r="JLL9" s="108"/>
      <c r="JLM9" s="108"/>
      <c r="JLN9" s="108"/>
      <c r="JLO9" s="108"/>
      <c r="JLP9" s="108"/>
      <c r="JLQ9" s="108"/>
      <c r="JLR9" s="108"/>
      <c r="JLS9" s="108"/>
      <c r="JLT9" s="108"/>
      <c r="JLU9" s="108"/>
      <c r="JLV9" s="108"/>
      <c r="JLW9" s="108"/>
      <c r="JLX9" s="108"/>
      <c r="JLY9" s="108"/>
      <c r="JLZ9" s="108"/>
      <c r="JMA9" s="108"/>
      <c r="JMB9" s="108"/>
      <c r="JMC9" s="108"/>
      <c r="JMD9" s="108"/>
      <c r="JME9" s="108"/>
      <c r="JMF9" s="108"/>
      <c r="JMG9" s="108"/>
      <c r="JMH9" s="108"/>
      <c r="JMI9" s="108"/>
      <c r="JMJ9" s="108"/>
      <c r="JMK9" s="108"/>
      <c r="JML9" s="108"/>
      <c r="JMM9" s="108"/>
      <c r="JMN9" s="108"/>
      <c r="JMO9" s="108"/>
      <c r="JMP9" s="108"/>
      <c r="JMQ9" s="108"/>
      <c r="JMR9" s="108"/>
      <c r="JMS9" s="108"/>
      <c r="JMT9" s="108"/>
      <c r="JMU9" s="108"/>
      <c r="JMV9" s="108"/>
      <c r="JMW9" s="108"/>
      <c r="JMX9" s="108"/>
      <c r="JMY9" s="108"/>
      <c r="JMZ9" s="108"/>
      <c r="JNA9" s="108"/>
      <c r="JNB9" s="108"/>
      <c r="JNC9" s="108"/>
      <c r="JND9" s="108"/>
      <c r="JNE9" s="108"/>
      <c r="JNF9" s="108"/>
      <c r="JNG9" s="108"/>
      <c r="JNH9" s="108"/>
      <c r="JNI9" s="108"/>
      <c r="JNJ9" s="108"/>
      <c r="JNK9" s="108"/>
      <c r="JNL9" s="108"/>
      <c r="JNM9" s="108"/>
      <c r="JNN9" s="108"/>
      <c r="JNO9" s="108"/>
      <c r="JNP9" s="108"/>
      <c r="JNQ9" s="108"/>
      <c r="JNR9" s="108"/>
      <c r="JNS9" s="108"/>
      <c r="JNT9" s="108"/>
      <c r="JNU9" s="108"/>
      <c r="JNV9" s="108"/>
      <c r="JNW9" s="108"/>
      <c r="JNX9" s="108"/>
      <c r="JNY9" s="108"/>
      <c r="JNZ9" s="108"/>
      <c r="JOA9" s="108"/>
      <c r="JOB9" s="108"/>
      <c r="JOC9" s="108"/>
      <c r="JOD9" s="108"/>
      <c r="JOE9" s="108"/>
      <c r="JOF9" s="108"/>
      <c r="JOG9" s="108"/>
      <c r="JOH9" s="108"/>
      <c r="JOI9" s="108"/>
      <c r="JOJ9" s="108"/>
      <c r="JOK9" s="108"/>
      <c r="JOL9" s="108"/>
      <c r="JOM9" s="108"/>
      <c r="JON9" s="108"/>
      <c r="JOO9" s="108"/>
      <c r="JOP9" s="108"/>
      <c r="JOQ9" s="108"/>
      <c r="JOR9" s="108"/>
      <c r="JOS9" s="108"/>
      <c r="JOT9" s="108"/>
      <c r="JOU9" s="108"/>
      <c r="JOV9" s="108"/>
      <c r="JOW9" s="108"/>
      <c r="JOX9" s="108"/>
      <c r="JOY9" s="108"/>
      <c r="JOZ9" s="108"/>
      <c r="JPA9" s="108"/>
      <c r="JPB9" s="108"/>
      <c r="JPC9" s="108"/>
      <c r="JPD9" s="108"/>
      <c r="JPE9" s="108"/>
      <c r="JPF9" s="108"/>
      <c r="JPG9" s="108"/>
      <c r="JPH9" s="108"/>
      <c r="JPI9" s="108"/>
      <c r="JPJ9" s="108"/>
      <c r="JPK9" s="108"/>
      <c r="JPL9" s="108"/>
      <c r="JPM9" s="108"/>
      <c r="JPN9" s="108"/>
      <c r="JPO9" s="108"/>
      <c r="JPP9" s="108"/>
      <c r="JPQ9" s="108"/>
      <c r="JPR9" s="108"/>
      <c r="JPS9" s="108"/>
      <c r="JPT9" s="108"/>
      <c r="JPU9" s="108"/>
      <c r="JPV9" s="108"/>
      <c r="JPW9" s="108"/>
      <c r="JPX9" s="108"/>
      <c r="JPY9" s="108"/>
      <c r="JPZ9" s="108"/>
      <c r="JQA9" s="108"/>
      <c r="JQB9" s="108"/>
      <c r="JQC9" s="108"/>
      <c r="JQD9" s="108"/>
      <c r="JQE9" s="108"/>
      <c r="JQF9" s="108"/>
      <c r="JQG9" s="108"/>
      <c r="JQH9" s="108"/>
      <c r="JQI9" s="108"/>
      <c r="JQJ9" s="108"/>
      <c r="JQK9" s="108"/>
      <c r="JQL9" s="108"/>
      <c r="JQM9" s="108"/>
      <c r="JQN9" s="108"/>
      <c r="JQO9" s="108"/>
      <c r="JQP9" s="108"/>
      <c r="JQQ9" s="108"/>
      <c r="JQR9" s="108"/>
      <c r="JQS9" s="108"/>
      <c r="JQT9" s="108"/>
      <c r="JQU9" s="108"/>
      <c r="JQV9" s="108"/>
      <c r="JQW9" s="108"/>
      <c r="JQX9" s="108"/>
      <c r="JQY9" s="108"/>
      <c r="JQZ9" s="108"/>
      <c r="JRA9" s="108"/>
      <c r="JRB9" s="108"/>
      <c r="JRC9" s="108"/>
      <c r="JRD9" s="108"/>
      <c r="JRE9" s="108"/>
      <c r="JRF9" s="108"/>
      <c r="JRG9" s="108"/>
      <c r="JRH9" s="108"/>
      <c r="JRI9" s="108"/>
      <c r="JRJ9" s="108"/>
      <c r="JRK9" s="108"/>
      <c r="JRL9" s="108"/>
      <c r="JRM9" s="108"/>
      <c r="JRN9" s="108"/>
      <c r="JRO9" s="108"/>
      <c r="JRP9" s="108"/>
      <c r="JRQ9" s="108"/>
      <c r="JRR9" s="108"/>
      <c r="JRS9" s="108"/>
      <c r="JRT9" s="108"/>
      <c r="JRU9" s="108"/>
      <c r="JRV9" s="108"/>
      <c r="JRW9" s="108"/>
      <c r="JRX9" s="108"/>
      <c r="JRY9" s="108"/>
      <c r="JRZ9" s="108"/>
      <c r="JSA9" s="108"/>
      <c r="JSB9" s="108"/>
      <c r="JSC9" s="108"/>
      <c r="JSD9" s="108"/>
      <c r="JSE9" s="108"/>
      <c r="JSF9" s="108"/>
      <c r="JSG9" s="108"/>
      <c r="JSH9" s="108"/>
      <c r="JSI9" s="108"/>
      <c r="JSJ9" s="108"/>
      <c r="JSK9" s="108"/>
      <c r="JSL9" s="108"/>
      <c r="JSM9" s="108"/>
      <c r="JSN9" s="108"/>
      <c r="JSO9" s="108"/>
      <c r="JSP9" s="108"/>
      <c r="JSQ9" s="108"/>
      <c r="JSR9" s="108"/>
      <c r="JSS9" s="108"/>
      <c r="JST9" s="108"/>
      <c r="JSU9" s="108"/>
      <c r="JSV9" s="108"/>
      <c r="JSW9" s="108"/>
      <c r="JSX9" s="108"/>
      <c r="JSY9" s="108"/>
      <c r="JSZ9" s="108"/>
      <c r="JTA9" s="108"/>
      <c r="JTB9" s="108"/>
      <c r="JTC9" s="108"/>
      <c r="JTD9" s="108"/>
      <c r="JTE9" s="108"/>
      <c r="JTF9" s="108"/>
      <c r="JTG9" s="108"/>
      <c r="JTH9" s="108"/>
      <c r="JTI9" s="108"/>
      <c r="JTJ9" s="108"/>
      <c r="JTK9" s="108"/>
      <c r="JTL9" s="108"/>
      <c r="JTM9" s="108"/>
      <c r="JTN9" s="108"/>
      <c r="JTO9" s="108"/>
      <c r="JTP9" s="108"/>
      <c r="JTQ9" s="108"/>
      <c r="JTR9" s="108"/>
      <c r="JTS9" s="108"/>
      <c r="JTT9" s="108"/>
      <c r="JTU9" s="108"/>
      <c r="JTV9" s="108"/>
      <c r="JTW9" s="108"/>
      <c r="JTX9" s="108"/>
      <c r="JTY9" s="108"/>
      <c r="JTZ9" s="108"/>
      <c r="JUA9" s="108"/>
      <c r="JUB9" s="108"/>
      <c r="JUC9" s="108"/>
      <c r="JUD9" s="108"/>
      <c r="JUE9" s="108"/>
      <c r="JUF9" s="108"/>
      <c r="JUG9" s="108"/>
      <c r="JUH9" s="108"/>
      <c r="JUI9" s="108"/>
      <c r="JUJ9" s="108"/>
      <c r="JUK9" s="108"/>
      <c r="JUL9" s="108"/>
      <c r="JUM9" s="108"/>
      <c r="JUN9" s="108"/>
      <c r="JUO9" s="108"/>
      <c r="JUP9" s="108"/>
      <c r="JUQ9" s="108"/>
      <c r="JUR9" s="108"/>
      <c r="JUS9" s="108"/>
      <c r="JUT9" s="108"/>
      <c r="JUU9" s="108"/>
      <c r="JUV9" s="108"/>
      <c r="JUW9" s="108"/>
      <c r="JUX9" s="108"/>
      <c r="JUY9" s="108"/>
      <c r="JUZ9" s="108"/>
      <c r="JVA9" s="108"/>
      <c r="JVB9" s="108"/>
      <c r="JVC9" s="108"/>
      <c r="JVD9" s="108"/>
      <c r="JVE9" s="108"/>
      <c r="JVF9" s="108"/>
      <c r="JVG9" s="108"/>
      <c r="JVH9" s="108"/>
      <c r="JVI9" s="108"/>
      <c r="JVJ9" s="108"/>
      <c r="JVK9" s="108"/>
      <c r="JVL9" s="108"/>
      <c r="JVM9" s="108"/>
      <c r="JVN9" s="108"/>
      <c r="JVO9" s="108"/>
      <c r="JVP9" s="108"/>
      <c r="JVQ9" s="108"/>
      <c r="JVR9" s="108"/>
      <c r="JVS9" s="108"/>
      <c r="JVT9" s="108"/>
      <c r="JVU9" s="108"/>
      <c r="JVV9" s="108"/>
      <c r="JVW9" s="108"/>
      <c r="JVX9" s="108"/>
      <c r="JVY9" s="108"/>
      <c r="JVZ9" s="108"/>
      <c r="JWA9" s="108"/>
      <c r="JWB9" s="108"/>
      <c r="JWC9" s="108"/>
      <c r="JWD9" s="108"/>
      <c r="JWE9" s="108"/>
      <c r="JWF9" s="108"/>
      <c r="JWG9" s="108"/>
      <c r="JWH9" s="108"/>
      <c r="JWI9" s="108"/>
      <c r="JWJ9" s="108"/>
      <c r="JWK9" s="108"/>
      <c r="JWL9" s="108"/>
      <c r="JWM9" s="108"/>
      <c r="JWN9" s="108"/>
      <c r="JWO9" s="108"/>
      <c r="JWP9" s="108"/>
      <c r="JWQ9" s="108"/>
      <c r="JWR9" s="108"/>
      <c r="JWS9" s="108"/>
      <c r="JWT9" s="108"/>
      <c r="JWU9" s="108"/>
      <c r="JWV9" s="108"/>
      <c r="JWW9" s="108"/>
      <c r="JWX9" s="108"/>
      <c r="JWY9" s="108"/>
      <c r="JWZ9" s="108"/>
      <c r="JXA9" s="108"/>
      <c r="JXB9" s="108"/>
      <c r="JXC9" s="108"/>
      <c r="JXD9" s="108"/>
      <c r="JXE9" s="108"/>
      <c r="JXF9" s="108"/>
      <c r="JXG9" s="108"/>
      <c r="JXH9" s="108"/>
      <c r="JXI9" s="108"/>
      <c r="JXJ9" s="108"/>
      <c r="JXK9" s="108"/>
      <c r="JXL9" s="108"/>
      <c r="JXM9" s="108"/>
      <c r="JXN9" s="108"/>
      <c r="JXO9" s="108"/>
      <c r="JXP9" s="108"/>
      <c r="JXQ9" s="108"/>
      <c r="JXR9" s="108"/>
      <c r="JXS9" s="108"/>
      <c r="JXT9" s="108"/>
      <c r="JXU9" s="108"/>
      <c r="JXV9" s="108"/>
      <c r="JXW9" s="108"/>
      <c r="JXX9" s="108"/>
      <c r="JXY9" s="108"/>
      <c r="JXZ9" s="108"/>
      <c r="JYA9" s="108"/>
      <c r="JYB9" s="108"/>
      <c r="JYC9" s="108"/>
      <c r="JYD9" s="108"/>
      <c r="JYE9" s="108"/>
      <c r="JYF9" s="108"/>
      <c r="JYG9" s="108"/>
      <c r="JYH9" s="108"/>
      <c r="JYI9" s="108"/>
      <c r="JYJ9" s="108"/>
      <c r="JYK9" s="108"/>
      <c r="JYL9" s="108"/>
      <c r="JYM9" s="108"/>
      <c r="JYN9" s="108"/>
      <c r="JYO9" s="108"/>
      <c r="JYP9" s="108"/>
      <c r="JYQ9" s="108"/>
      <c r="JYR9" s="108"/>
      <c r="JYS9" s="108"/>
      <c r="JYT9" s="108"/>
      <c r="JYU9" s="108"/>
      <c r="JYV9" s="108"/>
      <c r="JYW9" s="108"/>
      <c r="JYX9" s="108"/>
      <c r="JYY9" s="108"/>
      <c r="JYZ9" s="108"/>
      <c r="JZA9" s="108"/>
      <c r="JZB9" s="108"/>
      <c r="JZC9" s="108"/>
      <c r="JZD9" s="108"/>
      <c r="JZE9" s="108"/>
      <c r="JZF9" s="108"/>
      <c r="JZG9" s="108"/>
      <c r="JZH9" s="108"/>
      <c r="JZI9" s="108"/>
      <c r="JZJ9" s="108"/>
      <c r="JZK9" s="108"/>
      <c r="JZL9" s="108"/>
      <c r="JZM9" s="108"/>
      <c r="JZN9" s="108"/>
      <c r="JZO9" s="108"/>
      <c r="JZP9" s="108"/>
      <c r="JZQ9" s="108"/>
      <c r="JZR9" s="108"/>
      <c r="JZS9" s="108"/>
      <c r="JZT9" s="108"/>
      <c r="JZU9" s="108"/>
      <c r="JZV9" s="108"/>
      <c r="JZW9" s="108"/>
      <c r="JZX9" s="108"/>
      <c r="JZY9" s="108"/>
      <c r="JZZ9" s="108"/>
      <c r="KAA9" s="108"/>
      <c r="KAB9" s="108"/>
      <c r="KAC9" s="108"/>
      <c r="KAD9" s="108"/>
      <c r="KAE9" s="108"/>
      <c r="KAF9" s="108"/>
      <c r="KAG9" s="108"/>
      <c r="KAH9" s="108"/>
      <c r="KAI9" s="108"/>
      <c r="KAJ9" s="108"/>
      <c r="KAK9" s="108"/>
      <c r="KAL9" s="108"/>
      <c r="KAM9" s="108"/>
      <c r="KAN9" s="108"/>
      <c r="KAO9" s="108"/>
      <c r="KAP9" s="108"/>
      <c r="KAQ9" s="108"/>
      <c r="KAR9" s="108"/>
      <c r="KAS9" s="108"/>
      <c r="KAT9" s="108"/>
      <c r="KAU9" s="108"/>
      <c r="KAV9" s="108"/>
      <c r="KAW9" s="108"/>
      <c r="KAX9" s="108"/>
      <c r="KAY9" s="108"/>
      <c r="KAZ9" s="108"/>
      <c r="KBA9" s="108"/>
      <c r="KBB9" s="108"/>
      <c r="KBC9" s="108"/>
      <c r="KBD9" s="108"/>
      <c r="KBE9" s="108"/>
      <c r="KBF9" s="108"/>
      <c r="KBG9" s="108"/>
      <c r="KBH9" s="108"/>
      <c r="KBI9" s="108"/>
      <c r="KBJ9" s="108"/>
      <c r="KBK9" s="108"/>
      <c r="KBL9" s="108"/>
      <c r="KBM9" s="108"/>
      <c r="KBN9" s="108"/>
      <c r="KBO9" s="108"/>
      <c r="KBP9" s="108"/>
      <c r="KBQ9" s="108"/>
      <c r="KBR9" s="108"/>
      <c r="KBS9" s="108"/>
      <c r="KBT9" s="108"/>
      <c r="KBU9" s="108"/>
      <c r="KBV9" s="108"/>
      <c r="KBW9" s="108"/>
      <c r="KBX9" s="108"/>
      <c r="KBY9" s="108"/>
      <c r="KBZ9" s="108"/>
      <c r="KCA9" s="108"/>
      <c r="KCB9" s="108"/>
      <c r="KCC9" s="108"/>
      <c r="KCD9" s="108"/>
      <c r="KCE9" s="108"/>
      <c r="KCF9" s="108"/>
      <c r="KCG9" s="108"/>
      <c r="KCH9" s="108"/>
      <c r="KCI9" s="108"/>
      <c r="KCJ9" s="108"/>
      <c r="KCK9" s="108"/>
      <c r="KCL9" s="108"/>
      <c r="KCM9" s="108"/>
      <c r="KCN9" s="108"/>
      <c r="KCO9" s="108"/>
      <c r="KCP9" s="108"/>
      <c r="KCQ9" s="108"/>
      <c r="KCR9" s="108"/>
      <c r="KCS9" s="108"/>
      <c r="KCT9" s="108"/>
      <c r="KCU9" s="108"/>
      <c r="KCV9" s="108"/>
      <c r="KCW9" s="108"/>
      <c r="KCX9" s="108"/>
      <c r="KCY9" s="108"/>
      <c r="KCZ9" s="108"/>
      <c r="KDA9" s="108"/>
      <c r="KDB9" s="108"/>
      <c r="KDC9" s="108"/>
      <c r="KDD9" s="108"/>
      <c r="KDE9" s="108"/>
      <c r="KDF9" s="108"/>
      <c r="KDG9" s="108"/>
      <c r="KDH9" s="108"/>
      <c r="KDI9" s="108"/>
      <c r="KDJ9" s="108"/>
      <c r="KDK9" s="108"/>
      <c r="KDL9" s="108"/>
      <c r="KDM9" s="108"/>
      <c r="KDN9" s="108"/>
      <c r="KDO9" s="108"/>
      <c r="KDP9" s="108"/>
      <c r="KDQ9" s="108"/>
      <c r="KDR9" s="108"/>
      <c r="KDS9" s="108"/>
      <c r="KDT9" s="108"/>
      <c r="KDU9" s="108"/>
      <c r="KDV9" s="108"/>
      <c r="KDW9" s="108"/>
      <c r="KDX9" s="108"/>
      <c r="KDY9" s="108"/>
      <c r="KDZ9" s="108"/>
      <c r="KEA9" s="108"/>
      <c r="KEB9" s="108"/>
      <c r="KEC9" s="108"/>
      <c r="KED9" s="108"/>
      <c r="KEE9" s="108"/>
      <c r="KEF9" s="108"/>
      <c r="KEG9" s="108"/>
      <c r="KEH9" s="108"/>
      <c r="KEI9" s="108"/>
      <c r="KEJ9" s="108"/>
      <c r="KEK9" s="108"/>
      <c r="KEL9" s="108"/>
      <c r="KEM9" s="108"/>
      <c r="KEN9" s="108"/>
      <c r="KEO9" s="108"/>
      <c r="KEP9" s="108"/>
      <c r="KEQ9" s="108"/>
      <c r="KER9" s="108"/>
      <c r="KES9" s="108"/>
      <c r="KET9" s="108"/>
      <c r="KEU9" s="108"/>
      <c r="KEV9" s="108"/>
      <c r="KEW9" s="108"/>
      <c r="KEX9" s="108"/>
      <c r="KEY9" s="108"/>
      <c r="KEZ9" s="108"/>
      <c r="KFA9" s="108"/>
      <c r="KFB9" s="108"/>
      <c r="KFC9" s="108"/>
      <c r="KFD9" s="108"/>
      <c r="KFE9" s="108"/>
      <c r="KFF9" s="108"/>
      <c r="KFG9" s="108"/>
      <c r="KFH9" s="108"/>
      <c r="KFI9" s="108"/>
      <c r="KFJ9" s="108"/>
      <c r="KFK9" s="108"/>
      <c r="KFL9" s="108"/>
      <c r="KFM9" s="108"/>
      <c r="KFN9" s="108"/>
      <c r="KFO9" s="108"/>
      <c r="KFP9" s="108"/>
      <c r="KFQ9" s="108"/>
      <c r="KFR9" s="108"/>
      <c r="KFS9" s="108"/>
      <c r="KFT9" s="108"/>
      <c r="KFU9" s="108"/>
      <c r="KFV9" s="108"/>
      <c r="KFW9" s="108"/>
      <c r="KFX9" s="108"/>
      <c r="KFY9" s="108"/>
      <c r="KFZ9" s="108"/>
      <c r="KGA9" s="108"/>
      <c r="KGB9" s="108"/>
      <c r="KGC9" s="108"/>
      <c r="KGD9" s="108"/>
      <c r="KGE9" s="108"/>
      <c r="KGF9" s="108"/>
      <c r="KGG9" s="108"/>
      <c r="KGH9" s="108"/>
      <c r="KGI9" s="108"/>
      <c r="KGJ9" s="108"/>
      <c r="KGK9" s="108"/>
      <c r="KGL9" s="108"/>
      <c r="KGM9" s="108"/>
      <c r="KGN9" s="108"/>
      <c r="KGO9" s="108"/>
      <c r="KGP9" s="108"/>
      <c r="KGQ9" s="108"/>
      <c r="KGR9" s="108"/>
      <c r="KGS9" s="108"/>
      <c r="KGT9" s="108"/>
      <c r="KGU9" s="108"/>
      <c r="KGV9" s="108"/>
      <c r="KGW9" s="108"/>
      <c r="KGX9" s="108"/>
      <c r="KGY9" s="108"/>
      <c r="KGZ9" s="108"/>
      <c r="KHA9" s="108"/>
      <c r="KHB9" s="108"/>
      <c r="KHC9" s="108"/>
      <c r="KHD9" s="108"/>
      <c r="KHE9" s="108"/>
      <c r="KHF9" s="108"/>
      <c r="KHG9" s="108"/>
      <c r="KHH9" s="108"/>
      <c r="KHI9" s="108"/>
      <c r="KHJ9" s="108"/>
      <c r="KHK9" s="108"/>
      <c r="KHL9" s="108"/>
      <c r="KHM9" s="108"/>
      <c r="KHN9" s="108"/>
      <c r="KHO9" s="108"/>
      <c r="KHP9" s="108"/>
      <c r="KHQ9" s="108"/>
      <c r="KHR9" s="108"/>
      <c r="KHS9" s="108"/>
      <c r="KHT9" s="108"/>
      <c r="KHU9" s="108"/>
      <c r="KHV9" s="108"/>
      <c r="KHW9" s="108"/>
      <c r="KHX9" s="108"/>
      <c r="KHY9" s="108"/>
      <c r="KHZ9" s="108"/>
      <c r="KIA9" s="108"/>
      <c r="KIB9" s="108"/>
      <c r="KIC9" s="108"/>
      <c r="KID9" s="108"/>
      <c r="KIE9" s="108"/>
      <c r="KIF9" s="108"/>
      <c r="KIG9" s="108"/>
      <c r="KIH9" s="108"/>
      <c r="KII9" s="108"/>
      <c r="KIJ9" s="108"/>
      <c r="KIK9" s="108"/>
      <c r="KIL9" s="108"/>
      <c r="KIM9" s="108"/>
      <c r="KIN9" s="108"/>
      <c r="KIO9" s="108"/>
      <c r="KIP9" s="108"/>
      <c r="KIQ9" s="108"/>
      <c r="KIR9" s="108"/>
      <c r="KIS9" s="108"/>
      <c r="KIT9" s="108"/>
      <c r="KIU9" s="108"/>
      <c r="KIV9" s="108"/>
      <c r="KIW9" s="108"/>
      <c r="KIX9" s="108"/>
      <c r="KIY9" s="108"/>
      <c r="KIZ9" s="108"/>
      <c r="KJA9" s="108"/>
      <c r="KJB9" s="108"/>
      <c r="KJC9" s="108"/>
      <c r="KJD9" s="108"/>
      <c r="KJE9" s="108"/>
      <c r="KJF9" s="108"/>
      <c r="KJG9" s="108"/>
      <c r="KJH9" s="108"/>
      <c r="KJI9" s="108"/>
      <c r="KJJ9" s="108"/>
      <c r="KJK9" s="108"/>
      <c r="KJL9" s="108"/>
      <c r="KJM9" s="108"/>
      <c r="KJN9" s="108"/>
      <c r="KJO9" s="108"/>
      <c r="KJP9" s="108"/>
      <c r="KJQ9" s="108"/>
      <c r="KJR9" s="108"/>
      <c r="KJS9" s="108"/>
      <c r="KJT9" s="108"/>
      <c r="KJU9" s="108"/>
      <c r="KJV9" s="108"/>
      <c r="KJW9" s="108"/>
      <c r="KJX9" s="108"/>
      <c r="KJY9" s="108"/>
      <c r="KJZ9" s="108"/>
      <c r="KKA9" s="108"/>
      <c r="KKB9" s="108"/>
      <c r="KKC9" s="108"/>
      <c r="KKD9" s="108"/>
      <c r="KKE9" s="108"/>
      <c r="KKF9" s="108"/>
      <c r="KKG9" s="108"/>
      <c r="KKH9" s="108"/>
      <c r="KKI9" s="108"/>
      <c r="KKJ9" s="108"/>
      <c r="KKK9" s="108"/>
      <c r="KKL9" s="108"/>
      <c r="KKM9" s="108"/>
      <c r="KKN9" s="108"/>
      <c r="KKO9" s="108"/>
      <c r="KKP9" s="108"/>
      <c r="KKQ9" s="108"/>
      <c r="KKR9" s="108"/>
      <c r="KKS9" s="108"/>
      <c r="KKT9" s="108"/>
      <c r="KKU9" s="108"/>
      <c r="KKV9" s="108"/>
      <c r="KKW9" s="108"/>
      <c r="KKX9" s="108"/>
      <c r="KKY9" s="108"/>
      <c r="KKZ9" s="108"/>
      <c r="KLA9" s="108"/>
      <c r="KLB9" s="108"/>
      <c r="KLC9" s="108"/>
      <c r="KLD9" s="108"/>
      <c r="KLE9" s="108"/>
      <c r="KLF9" s="108"/>
      <c r="KLG9" s="108"/>
      <c r="KLH9" s="108"/>
      <c r="KLI9" s="108"/>
      <c r="KLJ9" s="108"/>
      <c r="KLK9" s="108"/>
      <c r="KLL9" s="108"/>
      <c r="KLM9" s="108"/>
      <c r="KLN9" s="108"/>
      <c r="KLO9" s="108"/>
      <c r="KLP9" s="108"/>
      <c r="KLQ9" s="108"/>
      <c r="KLR9" s="108"/>
      <c r="KLS9" s="108"/>
      <c r="KLT9" s="108"/>
      <c r="KLU9" s="108"/>
      <c r="KLV9" s="108"/>
      <c r="KLW9" s="108"/>
      <c r="KLX9" s="108"/>
      <c r="KLY9" s="108"/>
      <c r="KLZ9" s="108"/>
      <c r="KMA9" s="108"/>
      <c r="KMB9" s="108"/>
      <c r="KMC9" s="108"/>
      <c r="KMD9" s="108"/>
      <c r="KME9" s="108"/>
      <c r="KMF9" s="108"/>
      <c r="KMG9" s="108"/>
      <c r="KMH9" s="108"/>
      <c r="KMI9" s="108"/>
      <c r="KMJ9" s="108"/>
      <c r="KMK9" s="108"/>
      <c r="KML9" s="108"/>
      <c r="KMM9" s="108"/>
      <c r="KMN9" s="108"/>
      <c r="KMO9" s="108"/>
      <c r="KMP9" s="108"/>
      <c r="KMQ9" s="108"/>
      <c r="KMR9" s="108"/>
      <c r="KMS9" s="108"/>
      <c r="KMT9" s="108"/>
      <c r="KMU9" s="108"/>
      <c r="KMV9" s="108"/>
      <c r="KMW9" s="108"/>
      <c r="KMX9" s="108"/>
      <c r="KMY9" s="108"/>
      <c r="KMZ9" s="108"/>
      <c r="KNA9" s="108"/>
      <c r="KNB9" s="108"/>
      <c r="KNC9" s="108"/>
      <c r="KND9" s="108"/>
      <c r="KNE9" s="108"/>
      <c r="KNF9" s="108"/>
      <c r="KNG9" s="108"/>
      <c r="KNH9" s="108"/>
      <c r="KNI9" s="108"/>
      <c r="KNJ9" s="108"/>
      <c r="KNK9" s="108"/>
      <c r="KNL9" s="108"/>
      <c r="KNM9" s="108"/>
      <c r="KNN9" s="108"/>
      <c r="KNO9" s="108"/>
      <c r="KNP9" s="108"/>
      <c r="KNQ9" s="108"/>
      <c r="KNR9" s="108"/>
      <c r="KNS9" s="108"/>
      <c r="KNT9" s="108"/>
      <c r="KNU9" s="108"/>
      <c r="KNV9" s="108"/>
      <c r="KNW9" s="108"/>
      <c r="KNX9" s="108"/>
      <c r="KNY9" s="108"/>
      <c r="KNZ9" s="108"/>
      <c r="KOA9" s="108"/>
      <c r="KOB9" s="108"/>
      <c r="KOC9" s="108"/>
      <c r="KOD9" s="108"/>
      <c r="KOE9" s="108"/>
      <c r="KOF9" s="108"/>
      <c r="KOG9" s="108"/>
      <c r="KOH9" s="108"/>
      <c r="KOI9" s="108"/>
      <c r="KOJ9" s="108"/>
      <c r="KOK9" s="108"/>
      <c r="KOL9" s="108"/>
      <c r="KOM9" s="108"/>
      <c r="KON9" s="108"/>
      <c r="KOO9" s="108"/>
      <c r="KOP9" s="108"/>
      <c r="KOQ9" s="108"/>
      <c r="KOR9" s="108"/>
      <c r="KOS9" s="108"/>
      <c r="KOT9" s="108"/>
      <c r="KOU9" s="108"/>
      <c r="KOV9" s="108"/>
      <c r="KOW9" s="108"/>
      <c r="KOX9" s="108"/>
      <c r="KOY9" s="108"/>
      <c r="KOZ9" s="108"/>
      <c r="KPA9" s="108"/>
      <c r="KPB9" s="108"/>
      <c r="KPC9" s="108"/>
      <c r="KPD9" s="108"/>
      <c r="KPE9" s="108"/>
      <c r="KPF9" s="108"/>
      <c r="KPG9" s="108"/>
      <c r="KPH9" s="108"/>
      <c r="KPI9" s="108"/>
      <c r="KPJ9" s="108"/>
      <c r="KPK9" s="108"/>
      <c r="KPL9" s="108"/>
      <c r="KPM9" s="108"/>
      <c r="KPN9" s="108"/>
      <c r="KPO9" s="108"/>
      <c r="KPP9" s="108"/>
      <c r="KPQ9" s="108"/>
      <c r="KPR9" s="108"/>
      <c r="KPS9" s="108"/>
      <c r="KPT9" s="108"/>
      <c r="KPU9" s="108"/>
      <c r="KPV9" s="108"/>
      <c r="KPW9" s="108"/>
      <c r="KPX9" s="108"/>
      <c r="KPY9" s="108"/>
      <c r="KPZ9" s="108"/>
      <c r="KQA9" s="108"/>
      <c r="KQB9" s="108"/>
      <c r="KQC9" s="108"/>
      <c r="KQD9" s="108"/>
      <c r="KQE9" s="108"/>
      <c r="KQF9" s="108"/>
      <c r="KQG9" s="108"/>
      <c r="KQH9" s="108"/>
      <c r="KQI9" s="108"/>
      <c r="KQJ9" s="108"/>
      <c r="KQK9" s="108"/>
      <c r="KQL9" s="108"/>
      <c r="KQM9" s="108"/>
      <c r="KQN9" s="108"/>
      <c r="KQO9" s="108"/>
      <c r="KQP9" s="108"/>
      <c r="KQQ9" s="108"/>
      <c r="KQR9" s="108"/>
      <c r="KQS9" s="108"/>
      <c r="KQT9" s="108"/>
      <c r="KQU9" s="108"/>
      <c r="KQV9" s="108"/>
      <c r="KQW9" s="108"/>
      <c r="KQX9" s="108"/>
      <c r="KQY9" s="108"/>
      <c r="KQZ9" s="108"/>
      <c r="KRA9" s="108"/>
      <c r="KRB9" s="108"/>
      <c r="KRC9" s="108"/>
      <c r="KRD9" s="108"/>
      <c r="KRE9" s="108"/>
      <c r="KRF9" s="108"/>
      <c r="KRG9" s="108"/>
      <c r="KRH9" s="108"/>
      <c r="KRI9" s="108"/>
      <c r="KRJ9" s="108"/>
      <c r="KRK9" s="108"/>
      <c r="KRL9" s="108"/>
      <c r="KRM9" s="108"/>
      <c r="KRN9" s="108"/>
      <c r="KRO9" s="108"/>
      <c r="KRP9" s="108"/>
      <c r="KRQ9" s="108"/>
      <c r="KRR9" s="108"/>
      <c r="KRS9" s="108"/>
      <c r="KRT9" s="108"/>
      <c r="KRU9" s="108"/>
      <c r="KRV9" s="108"/>
      <c r="KRW9" s="108"/>
      <c r="KRX9" s="108"/>
      <c r="KRY9" s="108"/>
      <c r="KRZ9" s="108"/>
      <c r="KSA9" s="108"/>
      <c r="KSB9" s="108"/>
      <c r="KSC9" s="108"/>
      <c r="KSD9" s="108"/>
      <c r="KSE9" s="108"/>
      <c r="KSF9" s="108"/>
      <c r="KSG9" s="108"/>
      <c r="KSH9" s="108"/>
      <c r="KSI9" s="108"/>
      <c r="KSJ9" s="108"/>
      <c r="KSK9" s="108"/>
      <c r="KSL9" s="108"/>
      <c r="KSM9" s="108"/>
      <c r="KSN9" s="108"/>
      <c r="KSO9" s="108"/>
      <c r="KSP9" s="108"/>
      <c r="KSQ9" s="108"/>
      <c r="KSR9" s="108"/>
      <c r="KSS9" s="108"/>
      <c r="KST9" s="108"/>
      <c r="KSU9" s="108"/>
      <c r="KSV9" s="108"/>
      <c r="KSW9" s="108"/>
      <c r="KSX9" s="108"/>
      <c r="KSY9" s="108"/>
      <c r="KSZ9" s="108"/>
      <c r="KTA9" s="108"/>
      <c r="KTB9" s="108"/>
      <c r="KTC9" s="108"/>
      <c r="KTD9" s="108"/>
      <c r="KTE9" s="108"/>
      <c r="KTF9" s="108"/>
      <c r="KTG9" s="108"/>
      <c r="KTH9" s="108"/>
      <c r="KTI9" s="108"/>
      <c r="KTJ9" s="108"/>
      <c r="KTK9" s="108"/>
      <c r="KTL9" s="108"/>
      <c r="KTM9" s="108"/>
      <c r="KTN9" s="108"/>
      <c r="KTO9" s="108"/>
      <c r="KTP9" s="108"/>
      <c r="KTQ9" s="108"/>
      <c r="KTR9" s="108"/>
      <c r="KTS9" s="108"/>
      <c r="KTT9" s="108"/>
      <c r="KTU9" s="108"/>
      <c r="KTV9" s="108"/>
      <c r="KTW9" s="108"/>
      <c r="KTX9" s="108"/>
      <c r="KTY9" s="108"/>
      <c r="KTZ9" s="108"/>
      <c r="KUA9" s="108"/>
      <c r="KUB9" s="108"/>
      <c r="KUC9" s="108"/>
      <c r="KUD9" s="108"/>
      <c r="KUE9" s="108"/>
      <c r="KUF9" s="108"/>
      <c r="KUG9" s="108"/>
      <c r="KUH9" s="108"/>
      <c r="KUI9" s="108"/>
      <c r="KUJ9" s="108"/>
      <c r="KUK9" s="108"/>
      <c r="KUL9" s="108"/>
      <c r="KUM9" s="108"/>
      <c r="KUN9" s="108"/>
      <c r="KUO9" s="108"/>
      <c r="KUP9" s="108"/>
      <c r="KUQ9" s="108"/>
      <c r="KUR9" s="108"/>
      <c r="KUS9" s="108"/>
      <c r="KUT9" s="108"/>
      <c r="KUU9" s="108"/>
      <c r="KUV9" s="108"/>
      <c r="KUW9" s="108"/>
      <c r="KUX9" s="108"/>
      <c r="KUY9" s="108"/>
      <c r="KUZ9" s="108"/>
      <c r="KVA9" s="108"/>
      <c r="KVB9" s="108"/>
      <c r="KVC9" s="108"/>
      <c r="KVD9" s="108"/>
      <c r="KVE9" s="108"/>
      <c r="KVF9" s="108"/>
      <c r="KVG9" s="108"/>
      <c r="KVH9" s="108"/>
      <c r="KVI9" s="108"/>
      <c r="KVJ9" s="108"/>
      <c r="KVK9" s="108"/>
      <c r="KVL9" s="108"/>
      <c r="KVM9" s="108"/>
      <c r="KVN9" s="108"/>
      <c r="KVO9" s="108"/>
      <c r="KVP9" s="108"/>
      <c r="KVQ9" s="108"/>
      <c r="KVR9" s="108"/>
      <c r="KVS9" s="108"/>
      <c r="KVT9" s="108"/>
      <c r="KVU9" s="108"/>
      <c r="KVV9" s="108"/>
      <c r="KVW9" s="108"/>
      <c r="KVX9" s="108"/>
      <c r="KVY9" s="108"/>
      <c r="KVZ9" s="108"/>
      <c r="KWA9" s="108"/>
      <c r="KWB9" s="108"/>
      <c r="KWC9" s="108"/>
      <c r="KWD9" s="108"/>
      <c r="KWE9" s="108"/>
      <c r="KWF9" s="108"/>
      <c r="KWG9" s="108"/>
      <c r="KWH9" s="108"/>
      <c r="KWI9" s="108"/>
      <c r="KWJ9" s="108"/>
      <c r="KWK9" s="108"/>
      <c r="KWL9" s="108"/>
      <c r="KWM9" s="108"/>
      <c r="KWN9" s="108"/>
      <c r="KWO9" s="108"/>
      <c r="KWP9" s="108"/>
      <c r="KWQ9" s="108"/>
      <c r="KWR9" s="108"/>
      <c r="KWS9" s="108"/>
      <c r="KWT9" s="108"/>
      <c r="KWU9" s="108"/>
      <c r="KWV9" s="108"/>
      <c r="KWW9" s="108"/>
      <c r="KWX9" s="108"/>
      <c r="KWY9" s="108"/>
      <c r="KWZ9" s="108"/>
      <c r="KXA9" s="108"/>
      <c r="KXB9" s="108"/>
      <c r="KXC9" s="108"/>
      <c r="KXD9" s="108"/>
      <c r="KXE9" s="108"/>
      <c r="KXF9" s="108"/>
      <c r="KXG9" s="108"/>
      <c r="KXH9" s="108"/>
      <c r="KXI9" s="108"/>
      <c r="KXJ9" s="108"/>
      <c r="KXK9" s="108"/>
      <c r="KXL9" s="108"/>
      <c r="KXM9" s="108"/>
      <c r="KXN9" s="108"/>
      <c r="KXO9" s="108"/>
      <c r="KXP9" s="108"/>
      <c r="KXQ9" s="108"/>
      <c r="KXR9" s="108"/>
      <c r="KXS9" s="108"/>
      <c r="KXT9" s="108"/>
      <c r="KXU9" s="108"/>
      <c r="KXV9" s="108"/>
      <c r="KXW9" s="108"/>
      <c r="KXX9" s="108"/>
      <c r="KXY9" s="108"/>
      <c r="KXZ9" s="108"/>
      <c r="KYA9" s="108"/>
      <c r="KYB9" s="108"/>
      <c r="KYC9" s="108"/>
      <c r="KYD9" s="108"/>
      <c r="KYE9" s="108"/>
      <c r="KYF9" s="108"/>
      <c r="KYG9" s="108"/>
      <c r="KYH9" s="108"/>
      <c r="KYI9" s="108"/>
      <c r="KYJ9" s="108"/>
      <c r="KYK9" s="108"/>
      <c r="KYL9" s="108"/>
      <c r="KYM9" s="108"/>
      <c r="KYN9" s="108"/>
      <c r="KYO9" s="108"/>
      <c r="KYP9" s="108"/>
      <c r="KYQ9" s="108"/>
      <c r="KYR9" s="108"/>
      <c r="KYS9" s="108"/>
      <c r="KYT9" s="108"/>
      <c r="KYU9" s="108"/>
      <c r="KYV9" s="108"/>
      <c r="KYW9" s="108"/>
      <c r="KYX9" s="108"/>
      <c r="KYY9" s="108"/>
      <c r="KYZ9" s="108"/>
      <c r="KZA9" s="108"/>
      <c r="KZB9" s="108"/>
      <c r="KZC9" s="108"/>
      <c r="KZD9" s="108"/>
      <c r="KZE9" s="108"/>
      <c r="KZF9" s="108"/>
      <c r="KZG9" s="108"/>
      <c r="KZH9" s="108"/>
      <c r="KZI9" s="108"/>
      <c r="KZJ9" s="108"/>
      <c r="KZK9" s="108"/>
      <c r="KZL9" s="108"/>
      <c r="KZM9" s="108"/>
      <c r="KZN9" s="108"/>
      <c r="KZO9" s="108"/>
      <c r="KZP9" s="108"/>
      <c r="KZQ9" s="108"/>
      <c r="KZR9" s="108"/>
      <c r="KZS9" s="108"/>
      <c r="KZT9" s="108"/>
      <c r="KZU9" s="108"/>
      <c r="KZV9" s="108"/>
      <c r="KZW9" s="108"/>
      <c r="KZX9" s="108"/>
      <c r="KZY9" s="108"/>
      <c r="KZZ9" s="108"/>
      <c r="LAA9" s="108"/>
      <c r="LAB9" s="108"/>
      <c r="LAC9" s="108"/>
      <c r="LAD9" s="108"/>
      <c r="LAE9" s="108"/>
      <c r="LAF9" s="108"/>
      <c r="LAG9" s="108"/>
      <c r="LAH9" s="108"/>
      <c r="LAI9" s="108"/>
      <c r="LAJ9" s="108"/>
      <c r="LAK9" s="108"/>
      <c r="LAL9" s="108"/>
      <c r="LAM9" s="108"/>
      <c r="LAN9" s="108"/>
      <c r="LAO9" s="108"/>
      <c r="LAP9" s="108"/>
      <c r="LAQ9" s="108"/>
      <c r="LAR9" s="108"/>
      <c r="LAS9" s="108"/>
      <c r="LAT9" s="108"/>
      <c r="LAU9" s="108"/>
      <c r="LAV9" s="108"/>
      <c r="LAW9" s="108"/>
      <c r="LAX9" s="108"/>
      <c r="LAY9" s="108"/>
      <c r="LAZ9" s="108"/>
      <c r="LBA9" s="108"/>
      <c r="LBB9" s="108"/>
      <c r="LBC9" s="108"/>
      <c r="LBD9" s="108"/>
      <c r="LBE9" s="108"/>
      <c r="LBF9" s="108"/>
      <c r="LBG9" s="108"/>
      <c r="LBH9" s="108"/>
      <c r="LBI9" s="108"/>
      <c r="LBJ9" s="108"/>
      <c r="LBK9" s="108"/>
      <c r="LBL9" s="108"/>
      <c r="LBM9" s="108"/>
      <c r="LBN9" s="108"/>
      <c r="LBO9" s="108"/>
      <c r="LBP9" s="108"/>
      <c r="LBQ9" s="108"/>
      <c r="LBR9" s="108"/>
      <c r="LBS9" s="108"/>
      <c r="LBT9" s="108"/>
      <c r="LBU9" s="108"/>
      <c r="LBV9" s="108"/>
      <c r="LBW9" s="108"/>
      <c r="LBX9" s="108"/>
      <c r="LBY9" s="108"/>
      <c r="LBZ9" s="108"/>
      <c r="LCA9" s="108"/>
      <c r="LCB9" s="108"/>
      <c r="LCC9" s="108"/>
      <c r="LCD9" s="108"/>
      <c r="LCE9" s="108"/>
      <c r="LCF9" s="108"/>
      <c r="LCG9" s="108"/>
      <c r="LCH9" s="108"/>
      <c r="LCI9" s="108"/>
      <c r="LCJ9" s="108"/>
      <c r="LCK9" s="108"/>
      <c r="LCL9" s="108"/>
      <c r="LCM9" s="108"/>
      <c r="LCN9" s="108"/>
      <c r="LCO9" s="108"/>
      <c r="LCP9" s="108"/>
      <c r="LCQ9" s="108"/>
      <c r="LCR9" s="108"/>
      <c r="LCS9" s="108"/>
      <c r="LCT9" s="108"/>
      <c r="LCU9" s="108"/>
      <c r="LCV9" s="108"/>
      <c r="LCW9" s="108"/>
      <c r="LCX9" s="108"/>
      <c r="LCY9" s="108"/>
      <c r="LCZ9" s="108"/>
      <c r="LDA9" s="108"/>
      <c r="LDB9" s="108"/>
      <c r="LDC9" s="108"/>
      <c r="LDD9" s="108"/>
      <c r="LDE9" s="108"/>
      <c r="LDF9" s="108"/>
      <c r="LDG9" s="108"/>
      <c r="LDH9" s="108"/>
      <c r="LDI9" s="108"/>
      <c r="LDJ9" s="108"/>
      <c r="LDK9" s="108"/>
      <c r="LDL9" s="108"/>
      <c r="LDM9" s="108"/>
      <c r="LDN9" s="108"/>
      <c r="LDO9" s="108"/>
      <c r="LDP9" s="108"/>
      <c r="LDQ9" s="108"/>
      <c r="LDR9" s="108"/>
      <c r="LDS9" s="108"/>
      <c r="LDT9" s="108"/>
      <c r="LDU9" s="108"/>
      <c r="LDV9" s="108"/>
      <c r="LDW9" s="108"/>
      <c r="LDX9" s="108"/>
      <c r="LDY9" s="108"/>
      <c r="LDZ9" s="108"/>
      <c r="LEA9" s="108"/>
      <c r="LEB9" s="108"/>
      <c r="LEC9" s="108"/>
      <c r="LED9" s="108"/>
      <c r="LEE9" s="108"/>
      <c r="LEF9" s="108"/>
      <c r="LEG9" s="108"/>
      <c r="LEH9" s="108"/>
      <c r="LEI9" s="108"/>
      <c r="LEJ9" s="108"/>
      <c r="LEK9" s="108"/>
      <c r="LEL9" s="108"/>
      <c r="LEM9" s="108"/>
      <c r="LEN9" s="108"/>
      <c r="LEO9" s="108"/>
      <c r="LEP9" s="108"/>
      <c r="LEQ9" s="108"/>
      <c r="LER9" s="108"/>
      <c r="LES9" s="108"/>
      <c r="LET9" s="108"/>
      <c r="LEU9" s="108"/>
      <c r="LEV9" s="108"/>
      <c r="LEW9" s="108"/>
      <c r="LEX9" s="108"/>
      <c r="LEY9" s="108"/>
      <c r="LEZ9" s="108"/>
      <c r="LFA9" s="108"/>
      <c r="LFB9" s="108"/>
      <c r="LFC9" s="108"/>
      <c r="LFD9" s="108"/>
      <c r="LFE9" s="108"/>
      <c r="LFF9" s="108"/>
      <c r="LFG9" s="108"/>
      <c r="LFH9" s="108"/>
      <c r="LFI9" s="108"/>
      <c r="LFJ9" s="108"/>
      <c r="LFK9" s="108"/>
      <c r="LFL9" s="108"/>
      <c r="LFM9" s="108"/>
      <c r="LFN9" s="108"/>
      <c r="LFO9" s="108"/>
      <c r="LFP9" s="108"/>
      <c r="LFQ9" s="108"/>
      <c r="LFR9" s="108"/>
      <c r="LFS9" s="108"/>
      <c r="LFT9" s="108"/>
      <c r="LFU9" s="108"/>
      <c r="LFV9" s="108"/>
      <c r="LFW9" s="108"/>
      <c r="LFX9" s="108"/>
      <c r="LFY9" s="108"/>
      <c r="LFZ9" s="108"/>
      <c r="LGA9" s="108"/>
      <c r="LGB9" s="108"/>
      <c r="LGC9" s="108"/>
      <c r="LGD9" s="108"/>
      <c r="LGE9" s="108"/>
      <c r="LGF9" s="108"/>
      <c r="LGG9" s="108"/>
      <c r="LGH9" s="108"/>
      <c r="LGI9" s="108"/>
      <c r="LGJ9" s="108"/>
      <c r="LGK9" s="108"/>
      <c r="LGL9" s="108"/>
      <c r="LGM9" s="108"/>
      <c r="LGN9" s="108"/>
      <c r="LGO9" s="108"/>
      <c r="LGP9" s="108"/>
      <c r="LGQ9" s="108"/>
      <c r="LGR9" s="108"/>
      <c r="LGS9" s="108"/>
      <c r="LGT9" s="108"/>
      <c r="LGU9" s="108"/>
      <c r="LGV9" s="108"/>
      <c r="LGW9" s="108"/>
      <c r="LGX9" s="108"/>
      <c r="LGY9" s="108"/>
      <c r="LGZ9" s="108"/>
      <c r="LHA9" s="108"/>
      <c r="LHB9" s="108"/>
      <c r="LHC9" s="108"/>
      <c r="LHD9" s="108"/>
      <c r="LHE9" s="108"/>
      <c r="LHF9" s="108"/>
      <c r="LHG9" s="108"/>
      <c r="LHH9" s="108"/>
      <c r="LHI9" s="108"/>
      <c r="LHJ9" s="108"/>
      <c r="LHK9" s="108"/>
      <c r="LHL9" s="108"/>
      <c r="LHM9" s="108"/>
      <c r="LHN9" s="108"/>
      <c r="LHO9" s="108"/>
      <c r="LHP9" s="108"/>
      <c r="LHQ9" s="108"/>
      <c r="LHR9" s="108"/>
      <c r="LHS9" s="108"/>
      <c r="LHT9" s="108"/>
      <c r="LHU9" s="108"/>
      <c r="LHV9" s="108"/>
      <c r="LHW9" s="108"/>
      <c r="LHX9" s="108"/>
      <c r="LHY9" s="108"/>
      <c r="LHZ9" s="108"/>
      <c r="LIA9" s="108"/>
      <c r="LIB9" s="108"/>
      <c r="LIC9" s="108"/>
      <c r="LID9" s="108"/>
      <c r="LIE9" s="108"/>
      <c r="LIF9" s="108"/>
      <c r="LIG9" s="108"/>
      <c r="LIH9" s="108"/>
      <c r="LII9" s="108"/>
      <c r="LIJ9" s="108"/>
      <c r="LIK9" s="108"/>
      <c r="LIL9" s="108"/>
      <c r="LIM9" s="108"/>
      <c r="LIN9" s="108"/>
      <c r="LIO9" s="108"/>
      <c r="LIP9" s="108"/>
      <c r="LIQ9" s="108"/>
      <c r="LIR9" s="108"/>
      <c r="LIS9" s="108"/>
      <c r="LIT9" s="108"/>
      <c r="LIU9" s="108"/>
      <c r="LIV9" s="108"/>
      <c r="LIW9" s="108"/>
      <c r="LIX9" s="108"/>
      <c r="LIY9" s="108"/>
      <c r="LIZ9" s="108"/>
      <c r="LJA9" s="108"/>
      <c r="LJB9" s="108"/>
      <c r="LJC9" s="108"/>
      <c r="LJD9" s="108"/>
      <c r="LJE9" s="108"/>
      <c r="LJF9" s="108"/>
      <c r="LJG9" s="108"/>
      <c r="LJH9" s="108"/>
      <c r="LJI9" s="108"/>
      <c r="LJJ9" s="108"/>
      <c r="LJK9" s="108"/>
      <c r="LJL9" s="108"/>
      <c r="LJM9" s="108"/>
      <c r="LJN9" s="108"/>
      <c r="LJO9" s="108"/>
      <c r="LJP9" s="108"/>
      <c r="LJQ9" s="108"/>
      <c r="LJR9" s="108"/>
      <c r="LJS9" s="108"/>
      <c r="LJT9" s="108"/>
      <c r="LJU9" s="108"/>
      <c r="LJV9" s="108"/>
      <c r="LJW9" s="108"/>
      <c r="LJX9" s="108"/>
      <c r="LJY9" s="108"/>
      <c r="LJZ9" s="108"/>
      <c r="LKA9" s="108"/>
      <c r="LKB9" s="108"/>
      <c r="LKC9" s="108"/>
      <c r="LKD9" s="108"/>
      <c r="LKE9" s="108"/>
      <c r="LKF9" s="108"/>
      <c r="LKG9" s="108"/>
      <c r="LKH9" s="108"/>
      <c r="LKI9" s="108"/>
      <c r="LKJ9" s="108"/>
      <c r="LKK9" s="108"/>
      <c r="LKL9" s="108"/>
      <c r="LKM9" s="108"/>
      <c r="LKN9" s="108"/>
      <c r="LKO9" s="108"/>
      <c r="LKP9" s="108"/>
      <c r="LKQ9" s="108"/>
      <c r="LKR9" s="108"/>
      <c r="LKS9" s="108"/>
      <c r="LKT9" s="108"/>
      <c r="LKU9" s="108"/>
      <c r="LKV9" s="108"/>
      <c r="LKW9" s="108"/>
      <c r="LKX9" s="108"/>
      <c r="LKY9" s="108"/>
      <c r="LKZ9" s="108"/>
      <c r="LLA9" s="108"/>
      <c r="LLB9" s="108"/>
      <c r="LLC9" s="108"/>
      <c r="LLD9" s="108"/>
      <c r="LLE9" s="108"/>
      <c r="LLF9" s="108"/>
      <c r="LLG9" s="108"/>
      <c r="LLH9" s="108"/>
      <c r="LLI9" s="108"/>
      <c r="LLJ9" s="108"/>
      <c r="LLK9" s="108"/>
      <c r="LLL9" s="108"/>
      <c r="LLM9" s="108"/>
      <c r="LLN9" s="108"/>
      <c r="LLO9" s="108"/>
      <c r="LLP9" s="108"/>
      <c r="LLQ9" s="108"/>
      <c r="LLR9" s="108"/>
      <c r="LLS9" s="108"/>
      <c r="LLT9" s="108"/>
      <c r="LLU9" s="108"/>
      <c r="LLV9" s="108"/>
      <c r="LLW9" s="108"/>
      <c r="LLX9" s="108"/>
      <c r="LLY9" s="108"/>
      <c r="LLZ9" s="108"/>
      <c r="LMA9" s="108"/>
      <c r="LMB9" s="108"/>
      <c r="LMC9" s="108"/>
      <c r="LMD9" s="108"/>
      <c r="LME9" s="108"/>
      <c r="LMF9" s="108"/>
      <c r="LMG9" s="108"/>
      <c r="LMH9" s="108"/>
      <c r="LMI9" s="108"/>
      <c r="LMJ9" s="108"/>
      <c r="LMK9" s="108"/>
      <c r="LML9" s="108"/>
      <c r="LMM9" s="108"/>
      <c r="LMN9" s="108"/>
      <c r="LMO9" s="108"/>
      <c r="LMP9" s="108"/>
      <c r="LMQ9" s="108"/>
      <c r="LMR9" s="108"/>
      <c r="LMS9" s="108"/>
      <c r="LMT9" s="108"/>
      <c r="LMU9" s="108"/>
      <c r="LMV9" s="108"/>
      <c r="LMW9" s="108"/>
      <c r="LMX9" s="108"/>
      <c r="LMY9" s="108"/>
      <c r="LMZ9" s="108"/>
      <c r="LNA9" s="108"/>
      <c r="LNB9" s="108"/>
      <c r="LNC9" s="108"/>
      <c r="LND9" s="108"/>
      <c r="LNE9" s="108"/>
      <c r="LNF9" s="108"/>
      <c r="LNG9" s="108"/>
      <c r="LNH9" s="108"/>
      <c r="LNI9" s="108"/>
      <c r="LNJ9" s="108"/>
      <c r="LNK9" s="108"/>
      <c r="LNL9" s="108"/>
      <c r="LNM9" s="108"/>
      <c r="LNN9" s="108"/>
      <c r="LNO9" s="108"/>
      <c r="LNP9" s="108"/>
      <c r="LNQ9" s="108"/>
      <c r="LNR9" s="108"/>
      <c r="LNS9" s="108"/>
      <c r="LNT9" s="108"/>
      <c r="LNU9" s="108"/>
      <c r="LNV9" s="108"/>
      <c r="LNW9" s="108"/>
      <c r="LNX9" s="108"/>
      <c r="LNY9" s="108"/>
      <c r="LNZ9" s="108"/>
      <c r="LOA9" s="108"/>
      <c r="LOB9" s="108"/>
      <c r="LOC9" s="108"/>
      <c r="LOD9" s="108"/>
      <c r="LOE9" s="108"/>
      <c r="LOF9" s="108"/>
      <c r="LOG9" s="108"/>
      <c r="LOH9" s="108"/>
      <c r="LOI9" s="108"/>
      <c r="LOJ9" s="108"/>
      <c r="LOK9" s="108"/>
      <c r="LOL9" s="108"/>
      <c r="LOM9" s="108"/>
      <c r="LON9" s="108"/>
      <c r="LOO9" s="108"/>
      <c r="LOP9" s="108"/>
      <c r="LOQ9" s="108"/>
      <c r="LOR9" s="108"/>
      <c r="LOS9" s="108"/>
      <c r="LOT9" s="108"/>
      <c r="LOU9" s="108"/>
      <c r="LOV9" s="108"/>
      <c r="LOW9" s="108"/>
      <c r="LOX9" s="108"/>
      <c r="LOY9" s="108"/>
      <c r="LOZ9" s="108"/>
      <c r="LPA9" s="108"/>
      <c r="LPB9" s="108"/>
      <c r="LPC9" s="108"/>
      <c r="LPD9" s="108"/>
      <c r="LPE9" s="108"/>
      <c r="LPF9" s="108"/>
      <c r="LPG9" s="108"/>
      <c r="LPH9" s="108"/>
      <c r="LPI9" s="108"/>
      <c r="LPJ9" s="108"/>
      <c r="LPK9" s="108"/>
      <c r="LPL9" s="108"/>
      <c r="LPM9" s="108"/>
      <c r="LPN9" s="108"/>
      <c r="LPO9" s="108"/>
      <c r="LPP9" s="108"/>
      <c r="LPQ9" s="108"/>
      <c r="LPR9" s="108"/>
      <c r="LPS9" s="108"/>
      <c r="LPT9" s="108"/>
      <c r="LPU9" s="108"/>
      <c r="LPV9" s="108"/>
      <c r="LPW9" s="108"/>
      <c r="LPX9" s="108"/>
      <c r="LPY9" s="108"/>
      <c r="LPZ9" s="108"/>
      <c r="LQA9" s="108"/>
      <c r="LQB9" s="108"/>
      <c r="LQC9" s="108"/>
      <c r="LQD9" s="108"/>
      <c r="LQE9" s="108"/>
      <c r="LQF9" s="108"/>
      <c r="LQG9" s="108"/>
      <c r="LQH9" s="108"/>
      <c r="LQI9" s="108"/>
      <c r="LQJ9" s="108"/>
      <c r="LQK9" s="108"/>
      <c r="LQL9" s="108"/>
      <c r="LQM9" s="108"/>
      <c r="LQN9" s="108"/>
      <c r="LQO9" s="108"/>
      <c r="LQP9" s="108"/>
      <c r="LQQ9" s="108"/>
      <c r="LQR9" s="108"/>
      <c r="LQS9" s="108"/>
      <c r="LQT9" s="108"/>
      <c r="LQU9" s="108"/>
      <c r="LQV9" s="108"/>
      <c r="LQW9" s="108"/>
      <c r="LQX9" s="108"/>
      <c r="LQY9" s="108"/>
      <c r="LQZ9" s="108"/>
      <c r="LRA9" s="108"/>
      <c r="LRB9" s="108"/>
      <c r="LRC9" s="108"/>
      <c r="LRD9" s="108"/>
      <c r="LRE9" s="108"/>
      <c r="LRF9" s="108"/>
      <c r="LRG9" s="108"/>
      <c r="LRH9" s="108"/>
      <c r="LRI9" s="108"/>
      <c r="LRJ9" s="108"/>
      <c r="LRK9" s="108"/>
      <c r="LRL9" s="108"/>
      <c r="LRM9" s="108"/>
      <c r="LRN9" s="108"/>
      <c r="LRO9" s="108"/>
      <c r="LRP9" s="108"/>
      <c r="LRQ9" s="108"/>
      <c r="LRR9" s="108"/>
      <c r="LRS9" s="108"/>
      <c r="LRT9" s="108"/>
      <c r="LRU9" s="108"/>
      <c r="LRV9" s="108"/>
      <c r="LRW9" s="108"/>
      <c r="LRX9" s="108"/>
      <c r="LRY9" s="108"/>
      <c r="LRZ9" s="108"/>
      <c r="LSA9" s="108"/>
      <c r="LSB9" s="108"/>
      <c r="LSC9" s="108"/>
      <c r="LSD9" s="108"/>
      <c r="LSE9" s="108"/>
      <c r="LSF9" s="108"/>
      <c r="LSG9" s="108"/>
      <c r="LSH9" s="108"/>
      <c r="LSI9" s="108"/>
      <c r="LSJ9" s="108"/>
      <c r="LSK9" s="108"/>
      <c r="LSL9" s="108"/>
      <c r="LSM9" s="108"/>
      <c r="LSN9" s="108"/>
      <c r="LSO9" s="108"/>
      <c r="LSP9" s="108"/>
      <c r="LSQ9" s="108"/>
      <c r="LSR9" s="108"/>
      <c r="LSS9" s="108"/>
      <c r="LST9" s="108"/>
      <c r="LSU9" s="108"/>
      <c r="LSV9" s="108"/>
      <c r="LSW9" s="108"/>
      <c r="LSX9" s="108"/>
      <c r="LSY9" s="108"/>
      <c r="LSZ9" s="108"/>
      <c r="LTA9" s="108"/>
      <c r="LTB9" s="108"/>
      <c r="LTC9" s="108"/>
      <c r="LTD9" s="108"/>
      <c r="LTE9" s="108"/>
      <c r="LTF9" s="108"/>
      <c r="LTG9" s="108"/>
      <c r="LTH9" s="108"/>
      <c r="LTI9" s="108"/>
      <c r="LTJ9" s="108"/>
      <c r="LTK9" s="108"/>
      <c r="LTL9" s="108"/>
      <c r="LTM9" s="108"/>
      <c r="LTN9" s="108"/>
      <c r="LTO9" s="108"/>
      <c r="LTP9" s="108"/>
      <c r="LTQ9" s="108"/>
      <c r="LTR9" s="108"/>
      <c r="LTS9" s="108"/>
      <c r="LTT9" s="108"/>
      <c r="LTU9" s="108"/>
      <c r="LTV9" s="108"/>
      <c r="LTW9" s="108"/>
      <c r="LTX9" s="108"/>
      <c r="LTY9" s="108"/>
      <c r="LTZ9" s="108"/>
      <c r="LUA9" s="108"/>
      <c r="LUB9" s="108"/>
      <c r="LUC9" s="108"/>
      <c r="LUD9" s="108"/>
      <c r="LUE9" s="108"/>
      <c r="LUF9" s="108"/>
      <c r="LUG9" s="108"/>
      <c r="LUH9" s="108"/>
      <c r="LUI9" s="108"/>
      <c r="LUJ9" s="108"/>
      <c r="LUK9" s="108"/>
      <c r="LUL9" s="108"/>
      <c r="LUM9" s="108"/>
      <c r="LUN9" s="108"/>
      <c r="LUO9" s="108"/>
      <c r="LUP9" s="108"/>
      <c r="LUQ9" s="108"/>
      <c r="LUR9" s="108"/>
      <c r="LUS9" s="108"/>
      <c r="LUT9" s="108"/>
      <c r="LUU9" s="108"/>
      <c r="LUV9" s="108"/>
      <c r="LUW9" s="108"/>
      <c r="LUX9" s="108"/>
      <c r="LUY9" s="108"/>
      <c r="LUZ9" s="108"/>
      <c r="LVA9" s="108"/>
      <c r="LVB9" s="108"/>
      <c r="LVC9" s="108"/>
      <c r="LVD9" s="108"/>
      <c r="LVE9" s="108"/>
      <c r="LVF9" s="108"/>
      <c r="LVG9" s="108"/>
      <c r="LVH9" s="108"/>
      <c r="LVI9" s="108"/>
      <c r="LVJ9" s="108"/>
      <c r="LVK9" s="108"/>
      <c r="LVL9" s="108"/>
      <c r="LVM9" s="108"/>
      <c r="LVN9" s="108"/>
      <c r="LVO9" s="108"/>
      <c r="LVP9" s="108"/>
      <c r="LVQ9" s="108"/>
      <c r="LVR9" s="108"/>
      <c r="LVS9" s="108"/>
      <c r="LVT9" s="108"/>
      <c r="LVU9" s="108"/>
      <c r="LVV9" s="108"/>
      <c r="LVW9" s="108"/>
      <c r="LVX9" s="108"/>
      <c r="LVY9" s="108"/>
      <c r="LVZ9" s="108"/>
      <c r="LWA9" s="108"/>
      <c r="LWB9" s="108"/>
      <c r="LWC9" s="108"/>
      <c r="LWD9" s="108"/>
      <c r="LWE9" s="108"/>
      <c r="LWF9" s="108"/>
      <c r="LWG9" s="108"/>
      <c r="LWH9" s="108"/>
      <c r="LWI9" s="108"/>
      <c r="LWJ9" s="108"/>
      <c r="LWK9" s="108"/>
      <c r="LWL9" s="108"/>
      <c r="LWM9" s="108"/>
      <c r="LWN9" s="108"/>
      <c r="LWO9" s="108"/>
      <c r="LWP9" s="108"/>
      <c r="LWQ9" s="108"/>
      <c r="LWR9" s="108"/>
      <c r="LWS9" s="108"/>
      <c r="LWT9" s="108"/>
      <c r="LWU9" s="108"/>
      <c r="LWV9" s="108"/>
      <c r="LWW9" s="108"/>
      <c r="LWX9" s="108"/>
      <c r="LWY9" s="108"/>
      <c r="LWZ9" s="108"/>
      <c r="LXA9" s="108"/>
      <c r="LXB9" s="108"/>
      <c r="LXC9" s="108"/>
      <c r="LXD9" s="108"/>
      <c r="LXE9" s="108"/>
      <c r="LXF9" s="108"/>
      <c r="LXG9" s="108"/>
      <c r="LXH9" s="108"/>
      <c r="LXI9" s="108"/>
      <c r="LXJ9" s="108"/>
      <c r="LXK9" s="108"/>
      <c r="LXL9" s="108"/>
      <c r="LXM9" s="108"/>
      <c r="LXN9" s="108"/>
      <c r="LXO9" s="108"/>
      <c r="LXP9" s="108"/>
      <c r="LXQ9" s="108"/>
      <c r="LXR9" s="108"/>
      <c r="LXS9" s="108"/>
      <c r="LXT9" s="108"/>
      <c r="LXU9" s="108"/>
      <c r="LXV9" s="108"/>
      <c r="LXW9" s="108"/>
      <c r="LXX9" s="108"/>
      <c r="LXY9" s="108"/>
      <c r="LXZ9" s="108"/>
      <c r="LYA9" s="108"/>
      <c r="LYB9" s="108"/>
      <c r="LYC9" s="108"/>
      <c r="LYD9" s="108"/>
      <c r="LYE9" s="108"/>
      <c r="LYF9" s="108"/>
      <c r="LYG9" s="108"/>
      <c r="LYH9" s="108"/>
      <c r="LYI9" s="108"/>
      <c r="LYJ9" s="108"/>
      <c r="LYK9" s="108"/>
      <c r="LYL9" s="108"/>
      <c r="LYM9" s="108"/>
      <c r="LYN9" s="108"/>
      <c r="LYO9" s="108"/>
      <c r="LYP9" s="108"/>
      <c r="LYQ9" s="108"/>
      <c r="LYR9" s="108"/>
      <c r="LYS9" s="108"/>
      <c r="LYT9" s="108"/>
      <c r="LYU9" s="108"/>
      <c r="LYV9" s="108"/>
      <c r="LYW9" s="108"/>
      <c r="LYX9" s="108"/>
      <c r="LYY9" s="108"/>
      <c r="LYZ9" s="108"/>
      <c r="LZA9" s="108"/>
      <c r="LZB9" s="108"/>
      <c r="LZC9" s="108"/>
      <c r="LZD9" s="108"/>
      <c r="LZE9" s="108"/>
      <c r="LZF9" s="108"/>
      <c r="LZG9" s="108"/>
      <c r="LZH9" s="108"/>
      <c r="LZI9" s="108"/>
      <c r="LZJ9" s="108"/>
      <c r="LZK9" s="108"/>
      <c r="LZL9" s="108"/>
      <c r="LZM9" s="108"/>
      <c r="LZN9" s="108"/>
      <c r="LZO9" s="108"/>
      <c r="LZP9" s="108"/>
      <c r="LZQ9" s="108"/>
      <c r="LZR9" s="108"/>
      <c r="LZS9" s="108"/>
      <c r="LZT9" s="108"/>
      <c r="LZU9" s="108"/>
      <c r="LZV9" s="108"/>
      <c r="LZW9" s="108"/>
      <c r="LZX9" s="108"/>
      <c r="LZY9" s="108"/>
      <c r="LZZ9" s="108"/>
      <c r="MAA9" s="108"/>
      <c r="MAB9" s="108"/>
      <c r="MAC9" s="108"/>
      <c r="MAD9" s="108"/>
      <c r="MAE9" s="108"/>
      <c r="MAF9" s="108"/>
      <c r="MAG9" s="108"/>
      <c r="MAH9" s="108"/>
      <c r="MAI9" s="108"/>
      <c r="MAJ9" s="108"/>
      <c r="MAK9" s="108"/>
      <c r="MAL9" s="108"/>
      <c r="MAM9" s="108"/>
      <c r="MAN9" s="108"/>
      <c r="MAO9" s="108"/>
      <c r="MAP9" s="108"/>
      <c r="MAQ9" s="108"/>
      <c r="MAR9" s="108"/>
      <c r="MAS9" s="108"/>
      <c r="MAT9" s="108"/>
      <c r="MAU9" s="108"/>
      <c r="MAV9" s="108"/>
      <c r="MAW9" s="108"/>
      <c r="MAX9" s="108"/>
      <c r="MAY9" s="108"/>
      <c r="MAZ9" s="108"/>
      <c r="MBA9" s="108"/>
      <c r="MBB9" s="108"/>
      <c r="MBC9" s="108"/>
      <c r="MBD9" s="108"/>
      <c r="MBE9" s="108"/>
      <c r="MBF9" s="108"/>
      <c r="MBG9" s="108"/>
      <c r="MBH9" s="108"/>
      <c r="MBI9" s="108"/>
      <c r="MBJ9" s="108"/>
      <c r="MBK9" s="108"/>
      <c r="MBL9" s="108"/>
      <c r="MBM9" s="108"/>
      <c r="MBN9" s="108"/>
      <c r="MBO9" s="108"/>
      <c r="MBP9" s="108"/>
      <c r="MBQ9" s="108"/>
      <c r="MBR9" s="108"/>
      <c r="MBS9" s="108"/>
      <c r="MBT9" s="108"/>
      <c r="MBU9" s="108"/>
      <c r="MBV9" s="108"/>
      <c r="MBW9" s="108"/>
      <c r="MBX9" s="108"/>
      <c r="MBY9" s="108"/>
      <c r="MBZ9" s="108"/>
      <c r="MCA9" s="108"/>
      <c r="MCB9" s="108"/>
      <c r="MCC9" s="108"/>
      <c r="MCD9" s="108"/>
      <c r="MCE9" s="108"/>
      <c r="MCF9" s="108"/>
      <c r="MCG9" s="108"/>
      <c r="MCH9" s="108"/>
      <c r="MCI9" s="108"/>
      <c r="MCJ9" s="108"/>
      <c r="MCK9" s="108"/>
      <c r="MCL9" s="108"/>
      <c r="MCM9" s="108"/>
      <c r="MCN9" s="108"/>
      <c r="MCO9" s="108"/>
      <c r="MCP9" s="108"/>
      <c r="MCQ9" s="108"/>
      <c r="MCR9" s="108"/>
      <c r="MCS9" s="108"/>
      <c r="MCT9" s="108"/>
      <c r="MCU9" s="108"/>
      <c r="MCV9" s="108"/>
      <c r="MCW9" s="108"/>
      <c r="MCX9" s="108"/>
      <c r="MCY9" s="108"/>
      <c r="MCZ9" s="108"/>
      <c r="MDA9" s="108"/>
      <c r="MDB9" s="108"/>
      <c r="MDC9" s="108"/>
      <c r="MDD9" s="108"/>
      <c r="MDE9" s="108"/>
      <c r="MDF9" s="108"/>
      <c r="MDG9" s="108"/>
      <c r="MDH9" s="108"/>
      <c r="MDI9" s="108"/>
      <c r="MDJ9" s="108"/>
      <c r="MDK9" s="108"/>
      <c r="MDL9" s="108"/>
      <c r="MDM9" s="108"/>
      <c r="MDN9" s="108"/>
      <c r="MDO9" s="108"/>
      <c r="MDP9" s="108"/>
      <c r="MDQ9" s="108"/>
      <c r="MDR9" s="108"/>
      <c r="MDS9" s="108"/>
      <c r="MDT9" s="108"/>
      <c r="MDU9" s="108"/>
      <c r="MDV9" s="108"/>
      <c r="MDW9" s="108"/>
      <c r="MDX9" s="108"/>
      <c r="MDY9" s="108"/>
      <c r="MDZ9" s="108"/>
      <c r="MEA9" s="108"/>
      <c r="MEB9" s="108"/>
      <c r="MEC9" s="108"/>
      <c r="MED9" s="108"/>
      <c r="MEE9" s="108"/>
      <c r="MEF9" s="108"/>
      <c r="MEG9" s="108"/>
      <c r="MEH9" s="108"/>
      <c r="MEI9" s="108"/>
      <c r="MEJ9" s="108"/>
      <c r="MEK9" s="108"/>
      <c r="MEL9" s="108"/>
      <c r="MEM9" s="108"/>
      <c r="MEN9" s="108"/>
      <c r="MEO9" s="108"/>
      <c r="MEP9" s="108"/>
      <c r="MEQ9" s="108"/>
      <c r="MER9" s="108"/>
      <c r="MES9" s="108"/>
      <c r="MET9" s="108"/>
      <c r="MEU9" s="108"/>
      <c r="MEV9" s="108"/>
      <c r="MEW9" s="108"/>
      <c r="MEX9" s="108"/>
      <c r="MEY9" s="108"/>
      <c r="MEZ9" s="108"/>
      <c r="MFA9" s="108"/>
      <c r="MFB9" s="108"/>
      <c r="MFC9" s="108"/>
      <c r="MFD9" s="108"/>
      <c r="MFE9" s="108"/>
      <c r="MFF9" s="108"/>
      <c r="MFG9" s="108"/>
      <c r="MFH9" s="108"/>
      <c r="MFI9" s="108"/>
      <c r="MFJ9" s="108"/>
      <c r="MFK9" s="108"/>
      <c r="MFL9" s="108"/>
      <c r="MFM9" s="108"/>
      <c r="MFN9" s="108"/>
      <c r="MFO9" s="108"/>
      <c r="MFP9" s="108"/>
      <c r="MFQ9" s="108"/>
      <c r="MFR9" s="108"/>
      <c r="MFS9" s="108"/>
      <c r="MFT9" s="108"/>
      <c r="MFU9" s="108"/>
      <c r="MFV9" s="108"/>
      <c r="MFW9" s="108"/>
      <c r="MFX9" s="108"/>
      <c r="MFY9" s="108"/>
      <c r="MFZ9" s="108"/>
      <c r="MGA9" s="108"/>
      <c r="MGB9" s="108"/>
      <c r="MGC9" s="108"/>
      <c r="MGD9" s="108"/>
      <c r="MGE9" s="108"/>
      <c r="MGF9" s="108"/>
      <c r="MGG9" s="108"/>
      <c r="MGH9" s="108"/>
      <c r="MGI9" s="108"/>
      <c r="MGJ9" s="108"/>
      <c r="MGK9" s="108"/>
      <c r="MGL9" s="108"/>
      <c r="MGM9" s="108"/>
      <c r="MGN9" s="108"/>
      <c r="MGO9" s="108"/>
      <c r="MGP9" s="108"/>
      <c r="MGQ9" s="108"/>
      <c r="MGR9" s="108"/>
      <c r="MGS9" s="108"/>
      <c r="MGT9" s="108"/>
      <c r="MGU9" s="108"/>
      <c r="MGV9" s="108"/>
      <c r="MGW9" s="108"/>
      <c r="MGX9" s="108"/>
      <c r="MGY9" s="108"/>
      <c r="MGZ9" s="108"/>
      <c r="MHA9" s="108"/>
      <c r="MHB9" s="108"/>
      <c r="MHC9" s="108"/>
      <c r="MHD9" s="108"/>
      <c r="MHE9" s="108"/>
      <c r="MHF9" s="108"/>
      <c r="MHG9" s="108"/>
      <c r="MHH9" s="108"/>
      <c r="MHI9" s="108"/>
      <c r="MHJ9" s="108"/>
      <c r="MHK9" s="108"/>
      <c r="MHL9" s="108"/>
      <c r="MHM9" s="108"/>
      <c r="MHN9" s="108"/>
      <c r="MHO9" s="108"/>
      <c r="MHP9" s="108"/>
      <c r="MHQ9" s="108"/>
      <c r="MHR9" s="108"/>
      <c r="MHS9" s="108"/>
      <c r="MHT9" s="108"/>
      <c r="MHU9" s="108"/>
      <c r="MHV9" s="108"/>
      <c r="MHW9" s="108"/>
      <c r="MHX9" s="108"/>
      <c r="MHY9" s="108"/>
      <c r="MHZ9" s="108"/>
      <c r="MIA9" s="108"/>
      <c r="MIB9" s="108"/>
      <c r="MIC9" s="108"/>
      <c r="MID9" s="108"/>
      <c r="MIE9" s="108"/>
      <c r="MIF9" s="108"/>
      <c r="MIG9" s="108"/>
      <c r="MIH9" s="108"/>
      <c r="MII9" s="108"/>
      <c r="MIJ9" s="108"/>
      <c r="MIK9" s="108"/>
      <c r="MIL9" s="108"/>
      <c r="MIM9" s="108"/>
      <c r="MIN9" s="108"/>
      <c r="MIO9" s="108"/>
      <c r="MIP9" s="108"/>
      <c r="MIQ9" s="108"/>
      <c r="MIR9" s="108"/>
      <c r="MIS9" s="108"/>
      <c r="MIT9" s="108"/>
      <c r="MIU9" s="108"/>
      <c r="MIV9" s="108"/>
      <c r="MIW9" s="108"/>
      <c r="MIX9" s="108"/>
      <c r="MIY9" s="108"/>
      <c r="MIZ9" s="108"/>
      <c r="MJA9" s="108"/>
      <c r="MJB9" s="108"/>
      <c r="MJC9" s="108"/>
      <c r="MJD9" s="108"/>
      <c r="MJE9" s="108"/>
      <c r="MJF9" s="108"/>
      <c r="MJG9" s="108"/>
      <c r="MJH9" s="108"/>
      <c r="MJI9" s="108"/>
      <c r="MJJ9" s="108"/>
      <c r="MJK9" s="108"/>
      <c r="MJL9" s="108"/>
      <c r="MJM9" s="108"/>
      <c r="MJN9" s="108"/>
      <c r="MJO9" s="108"/>
      <c r="MJP9" s="108"/>
      <c r="MJQ9" s="108"/>
      <c r="MJR9" s="108"/>
      <c r="MJS9" s="108"/>
      <c r="MJT9" s="108"/>
      <c r="MJU9" s="108"/>
      <c r="MJV9" s="108"/>
      <c r="MJW9" s="108"/>
      <c r="MJX9" s="108"/>
      <c r="MJY9" s="108"/>
      <c r="MJZ9" s="108"/>
      <c r="MKA9" s="108"/>
      <c r="MKB9" s="108"/>
      <c r="MKC9" s="108"/>
      <c r="MKD9" s="108"/>
      <c r="MKE9" s="108"/>
      <c r="MKF9" s="108"/>
      <c r="MKG9" s="108"/>
      <c r="MKH9" s="108"/>
      <c r="MKI9" s="108"/>
      <c r="MKJ9" s="108"/>
      <c r="MKK9" s="108"/>
      <c r="MKL9" s="108"/>
      <c r="MKM9" s="108"/>
      <c r="MKN9" s="108"/>
      <c r="MKO9" s="108"/>
      <c r="MKP9" s="108"/>
      <c r="MKQ9" s="108"/>
      <c r="MKR9" s="108"/>
      <c r="MKS9" s="108"/>
      <c r="MKT9" s="108"/>
      <c r="MKU9" s="108"/>
      <c r="MKV9" s="108"/>
      <c r="MKW9" s="108"/>
      <c r="MKX9" s="108"/>
      <c r="MKY9" s="108"/>
      <c r="MKZ9" s="108"/>
      <c r="MLA9" s="108"/>
      <c r="MLB9" s="108"/>
      <c r="MLC9" s="108"/>
      <c r="MLD9" s="108"/>
      <c r="MLE9" s="108"/>
      <c r="MLF9" s="108"/>
      <c r="MLG9" s="108"/>
      <c r="MLH9" s="108"/>
      <c r="MLI9" s="108"/>
      <c r="MLJ9" s="108"/>
      <c r="MLK9" s="108"/>
      <c r="MLL9" s="108"/>
      <c r="MLM9" s="108"/>
      <c r="MLN9" s="108"/>
      <c r="MLO9" s="108"/>
      <c r="MLP9" s="108"/>
      <c r="MLQ9" s="108"/>
      <c r="MLR9" s="108"/>
      <c r="MLS9" s="108"/>
      <c r="MLT9" s="108"/>
      <c r="MLU9" s="108"/>
      <c r="MLV9" s="108"/>
      <c r="MLW9" s="108"/>
      <c r="MLX9" s="108"/>
      <c r="MLY9" s="108"/>
      <c r="MLZ9" s="108"/>
      <c r="MMA9" s="108"/>
      <c r="MMB9" s="108"/>
      <c r="MMC9" s="108"/>
      <c r="MMD9" s="108"/>
      <c r="MME9" s="108"/>
      <c r="MMF9" s="108"/>
      <c r="MMG9" s="108"/>
      <c r="MMH9" s="108"/>
      <c r="MMI9" s="108"/>
      <c r="MMJ9" s="108"/>
      <c r="MMK9" s="108"/>
      <c r="MML9" s="108"/>
      <c r="MMM9" s="108"/>
      <c r="MMN9" s="108"/>
      <c r="MMO9" s="108"/>
      <c r="MMP9" s="108"/>
      <c r="MMQ9" s="108"/>
      <c r="MMR9" s="108"/>
      <c r="MMS9" s="108"/>
      <c r="MMT9" s="108"/>
      <c r="MMU9" s="108"/>
      <c r="MMV9" s="108"/>
      <c r="MMW9" s="108"/>
      <c r="MMX9" s="108"/>
      <c r="MMY9" s="108"/>
      <c r="MMZ9" s="108"/>
      <c r="MNA9" s="108"/>
      <c r="MNB9" s="108"/>
      <c r="MNC9" s="108"/>
      <c r="MND9" s="108"/>
      <c r="MNE9" s="108"/>
      <c r="MNF9" s="108"/>
      <c r="MNG9" s="108"/>
      <c r="MNH9" s="108"/>
      <c r="MNI9" s="108"/>
      <c r="MNJ9" s="108"/>
      <c r="MNK9" s="108"/>
      <c r="MNL9" s="108"/>
      <c r="MNM9" s="108"/>
      <c r="MNN9" s="108"/>
      <c r="MNO9" s="108"/>
      <c r="MNP9" s="108"/>
      <c r="MNQ9" s="108"/>
      <c r="MNR9" s="108"/>
      <c r="MNS9" s="108"/>
      <c r="MNT9" s="108"/>
      <c r="MNU9" s="108"/>
      <c r="MNV9" s="108"/>
      <c r="MNW9" s="108"/>
      <c r="MNX9" s="108"/>
      <c r="MNY9" s="108"/>
      <c r="MNZ9" s="108"/>
      <c r="MOA9" s="108"/>
      <c r="MOB9" s="108"/>
      <c r="MOC9" s="108"/>
      <c r="MOD9" s="108"/>
      <c r="MOE9" s="108"/>
      <c r="MOF9" s="108"/>
      <c r="MOG9" s="108"/>
      <c r="MOH9" s="108"/>
      <c r="MOI9" s="108"/>
      <c r="MOJ9" s="108"/>
      <c r="MOK9" s="108"/>
      <c r="MOL9" s="108"/>
      <c r="MOM9" s="108"/>
      <c r="MON9" s="108"/>
      <c r="MOO9" s="108"/>
      <c r="MOP9" s="108"/>
      <c r="MOQ9" s="108"/>
      <c r="MOR9" s="108"/>
      <c r="MOS9" s="108"/>
      <c r="MOT9" s="108"/>
      <c r="MOU9" s="108"/>
      <c r="MOV9" s="108"/>
      <c r="MOW9" s="108"/>
      <c r="MOX9" s="108"/>
      <c r="MOY9" s="108"/>
      <c r="MOZ9" s="108"/>
      <c r="MPA9" s="108"/>
      <c r="MPB9" s="108"/>
      <c r="MPC9" s="108"/>
      <c r="MPD9" s="108"/>
      <c r="MPE9" s="108"/>
      <c r="MPF9" s="108"/>
      <c r="MPG9" s="108"/>
      <c r="MPH9" s="108"/>
      <c r="MPI9" s="108"/>
      <c r="MPJ9" s="108"/>
      <c r="MPK9" s="108"/>
      <c r="MPL9" s="108"/>
      <c r="MPM9" s="108"/>
      <c r="MPN9" s="108"/>
      <c r="MPO9" s="108"/>
      <c r="MPP9" s="108"/>
      <c r="MPQ9" s="108"/>
      <c r="MPR9" s="108"/>
      <c r="MPS9" s="108"/>
      <c r="MPT9" s="108"/>
      <c r="MPU9" s="108"/>
      <c r="MPV9" s="108"/>
      <c r="MPW9" s="108"/>
      <c r="MPX9" s="108"/>
      <c r="MPY9" s="108"/>
      <c r="MPZ9" s="108"/>
      <c r="MQA9" s="108"/>
      <c r="MQB9" s="108"/>
      <c r="MQC9" s="108"/>
      <c r="MQD9" s="108"/>
      <c r="MQE9" s="108"/>
      <c r="MQF9" s="108"/>
      <c r="MQG9" s="108"/>
      <c r="MQH9" s="108"/>
      <c r="MQI9" s="108"/>
      <c r="MQJ9" s="108"/>
      <c r="MQK9" s="108"/>
      <c r="MQL9" s="108"/>
      <c r="MQM9" s="108"/>
      <c r="MQN9" s="108"/>
      <c r="MQO9" s="108"/>
      <c r="MQP9" s="108"/>
      <c r="MQQ9" s="108"/>
      <c r="MQR9" s="108"/>
      <c r="MQS9" s="108"/>
      <c r="MQT9" s="108"/>
      <c r="MQU9" s="108"/>
      <c r="MQV9" s="108"/>
      <c r="MQW9" s="108"/>
      <c r="MQX9" s="108"/>
      <c r="MQY9" s="108"/>
      <c r="MQZ9" s="108"/>
      <c r="MRA9" s="108"/>
      <c r="MRB9" s="108"/>
      <c r="MRC9" s="108"/>
      <c r="MRD9" s="108"/>
      <c r="MRE9" s="108"/>
      <c r="MRF9" s="108"/>
      <c r="MRG9" s="108"/>
      <c r="MRH9" s="108"/>
      <c r="MRI9" s="108"/>
      <c r="MRJ9" s="108"/>
      <c r="MRK9" s="108"/>
      <c r="MRL9" s="108"/>
      <c r="MRM9" s="108"/>
      <c r="MRN9" s="108"/>
      <c r="MRO9" s="108"/>
      <c r="MRP9" s="108"/>
      <c r="MRQ9" s="108"/>
      <c r="MRR9" s="108"/>
      <c r="MRS9" s="108"/>
      <c r="MRT9" s="108"/>
      <c r="MRU9" s="108"/>
      <c r="MRV9" s="108"/>
      <c r="MRW9" s="108"/>
      <c r="MRX9" s="108"/>
      <c r="MRY9" s="108"/>
      <c r="MRZ9" s="108"/>
      <c r="MSA9" s="108"/>
      <c r="MSB9" s="108"/>
      <c r="MSC9" s="108"/>
      <c r="MSD9" s="108"/>
      <c r="MSE9" s="108"/>
      <c r="MSF9" s="108"/>
      <c r="MSG9" s="108"/>
      <c r="MSH9" s="108"/>
      <c r="MSI9" s="108"/>
      <c r="MSJ9" s="108"/>
      <c r="MSK9" s="108"/>
      <c r="MSL9" s="108"/>
      <c r="MSM9" s="108"/>
      <c r="MSN9" s="108"/>
      <c r="MSO9" s="108"/>
      <c r="MSP9" s="108"/>
      <c r="MSQ9" s="108"/>
      <c r="MSR9" s="108"/>
      <c r="MSS9" s="108"/>
      <c r="MST9" s="108"/>
      <c r="MSU9" s="108"/>
      <c r="MSV9" s="108"/>
      <c r="MSW9" s="108"/>
      <c r="MSX9" s="108"/>
      <c r="MSY9" s="108"/>
      <c r="MSZ9" s="108"/>
      <c r="MTA9" s="108"/>
      <c r="MTB9" s="108"/>
      <c r="MTC9" s="108"/>
      <c r="MTD9" s="108"/>
      <c r="MTE9" s="108"/>
      <c r="MTF9" s="108"/>
      <c r="MTG9" s="108"/>
      <c r="MTH9" s="108"/>
      <c r="MTI9" s="108"/>
      <c r="MTJ9" s="108"/>
      <c r="MTK9" s="108"/>
      <c r="MTL9" s="108"/>
      <c r="MTM9" s="108"/>
      <c r="MTN9" s="108"/>
      <c r="MTO9" s="108"/>
      <c r="MTP9" s="108"/>
      <c r="MTQ9" s="108"/>
      <c r="MTR9" s="108"/>
      <c r="MTS9" s="108"/>
      <c r="MTT9" s="108"/>
      <c r="MTU9" s="108"/>
      <c r="MTV9" s="108"/>
      <c r="MTW9" s="108"/>
      <c r="MTX9" s="108"/>
      <c r="MTY9" s="108"/>
      <c r="MTZ9" s="108"/>
      <c r="MUA9" s="108"/>
      <c r="MUB9" s="108"/>
      <c r="MUC9" s="108"/>
      <c r="MUD9" s="108"/>
      <c r="MUE9" s="108"/>
      <c r="MUF9" s="108"/>
      <c r="MUG9" s="108"/>
      <c r="MUH9" s="108"/>
      <c r="MUI9" s="108"/>
      <c r="MUJ9" s="108"/>
      <c r="MUK9" s="108"/>
      <c r="MUL9" s="108"/>
      <c r="MUM9" s="108"/>
      <c r="MUN9" s="108"/>
      <c r="MUO9" s="108"/>
      <c r="MUP9" s="108"/>
      <c r="MUQ9" s="108"/>
      <c r="MUR9" s="108"/>
      <c r="MUS9" s="108"/>
      <c r="MUT9" s="108"/>
      <c r="MUU9" s="108"/>
      <c r="MUV9" s="108"/>
      <c r="MUW9" s="108"/>
      <c r="MUX9" s="108"/>
      <c r="MUY9" s="108"/>
      <c r="MUZ9" s="108"/>
      <c r="MVA9" s="108"/>
      <c r="MVB9" s="108"/>
      <c r="MVC9" s="108"/>
      <c r="MVD9" s="108"/>
      <c r="MVE9" s="108"/>
      <c r="MVF9" s="108"/>
      <c r="MVG9" s="108"/>
      <c r="MVH9" s="108"/>
      <c r="MVI9" s="108"/>
      <c r="MVJ9" s="108"/>
      <c r="MVK9" s="108"/>
      <c r="MVL9" s="108"/>
      <c r="MVM9" s="108"/>
      <c r="MVN9" s="108"/>
      <c r="MVO9" s="108"/>
      <c r="MVP9" s="108"/>
      <c r="MVQ9" s="108"/>
      <c r="MVR9" s="108"/>
      <c r="MVS9" s="108"/>
      <c r="MVT9" s="108"/>
      <c r="MVU9" s="108"/>
      <c r="MVV9" s="108"/>
      <c r="MVW9" s="108"/>
      <c r="MVX9" s="108"/>
      <c r="MVY9" s="108"/>
      <c r="MVZ9" s="108"/>
      <c r="MWA9" s="108"/>
      <c r="MWB9" s="108"/>
      <c r="MWC9" s="108"/>
      <c r="MWD9" s="108"/>
      <c r="MWE9" s="108"/>
      <c r="MWF9" s="108"/>
      <c r="MWG9" s="108"/>
      <c r="MWH9" s="108"/>
      <c r="MWI9" s="108"/>
      <c r="MWJ9" s="108"/>
      <c r="MWK9" s="108"/>
      <c r="MWL9" s="108"/>
      <c r="MWM9" s="108"/>
      <c r="MWN9" s="108"/>
      <c r="MWO9" s="108"/>
      <c r="MWP9" s="108"/>
      <c r="MWQ9" s="108"/>
      <c r="MWR9" s="108"/>
      <c r="MWS9" s="108"/>
      <c r="MWT9" s="108"/>
      <c r="MWU9" s="108"/>
      <c r="MWV9" s="108"/>
      <c r="MWW9" s="108"/>
      <c r="MWX9" s="108"/>
      <c r="MWY9" s="108"/>
      <c r="MWZ9" s="108"/>
      <c r="MXA9" s="108"/>
      <c r="MXB9" s="108"/>
      <c r="MXC9" s="108"/>
      <c r="MXD9" s="108"/>
      <c r="MXE9" s="108"/>
      <c r="MXF9" s="108"/>
      <c r="MXG9" s="108"/>
      <c r="MXH9" s="108"/>
      <c r="MXI9" s="108"/>
      <c r="MXJ9" s="108"/>
      <c r="MXK9" s="108"/>
      <c r="MXL9" s="108"/>
      <c r="MXM9" s="108"/>
      <c r="MXN9" s="108"/>
      <c r="MXO9" s="108"/>
      <c r="MXP9" s="108"/>
      <c r="MXQ9" s="108"/>
      <c r="MXR9" s="108"/>
      <c r="MXS9" s="108"/>
      <c r="MXT9" s="108"/>
      <c r="MXU9" s="108"/>
      <c r="MXV9" s="108"/>
      <c r="MXW9" s="108"/>
      <c r="MXX9" s="108"/>
      <c r="MXY9" s="108"/>
      <c r="MXZ9" s="108"/>
      <c r="MYA9" s="108"/>
      <c r="MYB9" s="108"/>
      <c r="MYC9" s="108"/>
      <c r="MYD9" s="108"/>
      <c r="MYE9" s="108"/>
      <c r="MYF9" s="108"/>
      <c r="MYG9" s="108"/>
      <c r="MYH9" s="108"/>
      <c r="MYI9" s="108"/>
      <c r="MYJ9" s="108"/>
      <c r="MYK9" s="108"/>
      <c r="MYL9" s="108"/>
      <c r="MYM9" s="108"/>
      <c r="MYN9" s="108"/>
      <c r="MYO9" s="108"/>
      <c r="MYP9" s="108"/>
      <c r="MYQ9" s="108"/>
      <c r="MYR9" s="108"/>
      <c r="MYS9" s="108"/>
      <c r="MYT9" s="108"/>
      <c r="MYU9" s="108"/>
      <c r="MYV9" s="108"/>
      <c r="MYW9" s="108"/>
      <c r="MYX9" s="108"/>
      <c r="MYY9" s="108"/>
      <c r="MYZ9" s="108"/>
      <c r="MZA9" s="108"/>
      <c r="MZB9" s="108"/>
      <c r="MZC9" s="108"/>
      <c r="MZD9" s="108"/>
      <c r="MZE9" s="108"/>
      <c r="MZF9" s="108"/>
      <c r="MZG9" s="108"/>
      <c r="MZH9" s="108"/>
      <c r="MZI9" s="108"/>
      <c r="MZJ9" s="108"/>
      <c r="MZK9" s="108"/>
      <c r="MZL9" s="108"/>
      <c r="MZM9" s="108"/>
      <c r="MZN9" s="108"/>
      <c r="MZO9" s="108"/>
      <c r="MZP9" s="108"/>
      <c r="MZQ9" s="108"/>
      <c r="MZR9" s="108"/>
      <c r="MZS9" s="108"/>
      <c r="MZT9" s="108"/>
      <c r="MZU9" s="108"/>
      <c r="MZV9" s="108"/>
      <c r="MZW9" s="108"/>
      <c r="MZX9" s="108"/>
      <c r="MZY9" s="108"/>
      <c r="MZZ9" s="108"/>
      <c r="NAA9" s="108"/>
      <c r="NAB9" s="108"/>
      <c r="NAC9" s="108"/>
      <c r="NAD9" s="108"/>
      <c r="NAE9" s="108"/>
      <c r="NAF9" s="108"/>
      <c r="NAG9" s="108"/>
      <c r="NAH9" s="108"/>
      <c r="NAI9" s="108"/>
      <c r="NAJ9" s="108"/>
      <c r="NAK9" s="108"/>
      <c r="NAL9" s="108"/>
      <c r="NAM9" s="108"/>
      <c r="NAN9" s="108"/>
      <c r="NAO9" s="108"/>
      <c r="NAP9" s="108"/>
      <c r="NAQ9" s="108"/>
      <c r="NAR9" s="108"/>
      <c r="NAS9" s="108"/>
      <c r="NAT9" s="108"/>
      <c r="NAU9" s="108"/>
      <c r="NAV9" s="108"/>
      <c r="NAW9" s="108"/>
      <c r="NAX9" s="108"/>
      <c r="NAY9" s="108"/>
      <c r="NAZ9" s="108"/>
      <c r="NBA9" s="108"/>
      <c r="NBB9" s="108"/>
      <c r="NBC9" s="108"/>
      <c r="NBD9" s="108"/>
      <c r="NBE9" s="108"/>
      <c r="NBF9" s="108"/>
      <c r="NBG9" s="108"/>
      <c r="NBH9" s="108"/>
      <c r="NBI9" s="108"/>
      <c r="NBJ9" s="108"/>
      <c r="NBK9" s="108"/>
      <c r="NBL9" s="108"/>
      <c r="NBM9" s="108"/>
      <c r="NBN9" s="108"/>
      <c r="NBO9" s="108"/>
      <c r="NBP9" s="108"/>
      <c r="NBQ9" s="108"/>
      <c r="NBR9" s="108"/>
      <c r="NBS9" s="108"/>
      <c r="NBT9" s="108"/>
      <c r="NBU9" s="108"/>
      <c r="NBV9" s="108"/>
      <c r="NBW9" s="108"/>
      <c r="NBX9" s="108"/>
      <c r="NBY9" s="108"/>
      <c r="NBZ9" s="108"/>
      <c r="NCA9" s="108"/>
      <c r="NCB9" s="108"/>
      <c r="NCC9" s="108"/>
      <c r="NCD9" s="108"/>
      <c r="NCE9" s="108"/>
      <c r="NCF9" s="108"/>
      <c r="NCG9" s="108"/>
      <c r="NCH9" s="108"/>
      <c r="NCI9" s="108"/>
      <c r="NCJ9" s="108"/>
      <c r="NCK9" s="108"/>
      <c r="NCL9" s="108"/>
      <c r="NCM9" s="108"/>
      <c r="NCN9" s="108"/>
      <c r="NCO9" s="108"/>
      <c r="NCP9" s="108"/>
      <c r="NCQ9" s="108"/>
      <c r="NCR9" s="108"/>
      <c r="NCS9" s="108"/>
      <c r="NCT9" s="108"/>
      <c r="NCU9" s="108"/>
      <c r="NCV9" s="108"/>
      <c r="NCW9" s="108"/>
      <c r="NCX9" s="108"/>
      <c r="NCY9" s="108"/>
      <c r="NCZ9" s="108"/>
      <c r="NDA9" s="108"/>
      <c r="NDB9" s="108"/>
      <c r="NDC9" s="108"/>
      <c r="NDD9" s="108"/>
      <c r="NDE9" s="108"/>
      <c r="NDF9" s="108"/>
      <c r="NDG9" s="108"/>
      <c r="NDH9" s="108"/>
      <c r="NDI9" s="108"/>
      <c r="NDJ9" s="108"/>
      <c r="NDK9" s="108"/>
      <c r="NDL9" s="108"/>
      <c r="NDM9" s="108"/>
      <c r="NDN9" s="108"/>
      <c r="NDO9" s="108"/>
      <c r="NDP9" s="108"/>
      <c r="NDQ9" s="108"/>
      <c r="NDR9" s="108"/>
      <c r="NDS9" s="108"/>
      <c r="NDT9" s="108"/>
      <c r="NDU9" s="108"/>
      <c r="NDV9" s="108"/>
      <c r="NDW9" s="108"/>
      <c r="NDX9" s="108"/>
      <c r="NDY9" s="108"/>
      <c r="NDZ9" s="108"/>
      <c r="NEA9" s="108"/>
      <c r="NEB9" s="108"/>
      <c r="NEC9" s="108"/>
      <c r="NED9" s="108"/>
      <c r="NEE9" s="108"/>
      <c r="NEF9" s="108"/>
      <c r="NEG9" s="108"/>
      <c r="NEH9" s="108"/>
      <c r="NEI9" s="108"/>
      <c r="NEJ9" s="108"/>
      <c r="NEK9" s="108"/>
      <c r="NEL9" s="108"/>
      <c r="NEM9" s="108"/>
      <c r="NEN9" s="108"/>
      <c r="NEO9" s="108"/>
      <c r="NEP9" s="108"/>
      <c r="NEQ9" s="108"/>
      <c r="NER9" s="108"/>
      <c r="NES9" s="108"/>
      <c r="NET9" s="108"/>
      <c r="NEU9" s="108"/>
      <c r="NEV9" s="108"/>
      <c r="NEW9" s="108"/>
      <c r="NEX9" s="108"/>
      <c r="NEY9" s="108"/>
      <c r="NEZ9" s="108"/>
      <c r="NFA9" s="108"/>
      <c r="NFB9" s="108"/>
      <c r="NFC9" s="108"/>
      <c r="NFD9" s="108"/>
      <c r="NFE9" s="108"/>
      <c r="NFF9" s="108"/>
      <c r="NFG9" s="108"/>
      <c r="NFH9" s="108"/>
      <c r="NFI9" s="108"/>
      <c r="NFJ9" s="108"/>
      <c r="NFK9" s="108"/>
      <c r="NFL9" s="108"/>
      <c r="NFM9" s="108"/>
      <c r="NFN9" s="108"/>
      <c r="NFO9" s="108"/>
      <c r="NFP9" s="108"/>
      <c r="NFQ9" s="108"/>
      <c r="NFR9" s="108"/>
      <c r="NFS9" s="108"/>
      <c r="NFT9" s="108"/>
      <c r="NFU9" s="108"/>
      <c r="NFV9" s="108"/>
      <c r="NFW9" s="108"/>
      <c r="NFX9" s="108"/>
      <c r="NFY9" s="108"/>
      <c r="NFZ9" s="108"/>
      <c r="NGA9" s="108"/>
      <c r="NGB9" s="108"/>
      <c r="NGC9" s="108"/>
      <c r="NGD9" s="108"/>
      <c r="NGE9" s="108"/>
      <c r="NGF9" s="108"/>
      <c r="NGG9" s="108"/>
      <c r="NGH9" s="108"/>
      <c r="NGI9" s="108"/>
      <c r="NGJ9" s="108"/>
      <c r="NGK9" s="108"/>
      <c r="NGL9" s="108"/>
      <c r="NGM9" s="108"/>
      <c r="NGN9" s="108"/>
      <c r="NGO9" s="108"/>
      <c r="NGP9" s="108"/>
      <c r="NGQ9" s="108"/>
      <c r="NGR9" s="108"/>
      <c r="NGS9" s="108"/>
      <c r="NGT9" s="108"/>
      <c r="NGU9" s="108"/>
      <c r="NGV9" s="108"/>
      <c r="NGW9" s="108"/>
      <c r="NGX9" s="108"/>
      <c r="NGY9" s="108"/>
      <c r="NGZ9" s="108"/>
      <c r="NHA9" s="108"/>
      <c r="NHB9" s="108"/>
      <c r="NHC9" s="108"/>
      <c r="NHD9" s="108"/>
      <c r="NHE9" s="108"/>
      <c r="NHF9" s="108"/>
      <c r="NHG9" s="108"/>
      <c r="NHH9" s="108"/>
      <c r="NHI9" s="108"/>
      <c r="NHJ9" s="108"/>
      <c r="NHK9" s="108"/>
      <c r="NHL9" s="108"/>
      <c r="NHM9" s="108"/>
      <c r="NHN9" s="108"/>
      <c r="NHO9" s="108"/>
      <c r="NHP9" s="108"/>
      <c r="NHQ9" s="108"/>
      <c r="NHR9" s="108"/>
      <c r="NHS9" s="108"/>
      <c r="NHT9" s="108"/>
      <c r="NHU9" s="108"/>
      <c r="NHV9" s="108"/>
      <c r="NHW9" s="108"/>
      <c r="NHX9" s="108"/>
      <c r="NHY9" s="108"/>
      <c r="NHZ9" s="108"/>
      <c r="NIA9" s="108"/>
      <c r="NIB9" s="108"/>
      <c r="NIC9" s="108"/>
      <c r="NID9" s="108"/>
      <c r="NIE9" s="108"/>
      <c r="NIF9" s="108"/>
      <c r="NIG9" s="108"/>
      <c r="NIH9" s="108"/>
      <c r="NII9" s="108"/>
      <c r="NIJ9" s="108"/>
      <c r="NIK9" s="108"/>
      <c r="NIL9" s="108"/>
      <c r="NIM9" s="108"/>
      <c r="NIN9" s="108"/>
      <c r="NIO9" s="108"/>
      <c r="NIP9" s="108"/>
      <c r="NIQ9" s="108"/>
      <c r="NIR9" s="108"/>
      <c r="NIS9" s="108"/>
      <c r="NIT9" s="108"/>
      <c r="NIU9" s="108"/>
      <c r="NIV9" s="108"/>
      <c r="NIW9" s="108"/>
      <c r="NIX9" s="108"/>
      <c r="NIY9" s="108"/>
      <c r="NIZ9" s="108"/>
      <c r="NJA9" s="108"/>
      <c r="NJB9" s="108"/>
      <c r="NJC9" s="108"/>
      <c r="NJD9" s="108"/>
      <c r="NJE9" s="108"/>
      <c r="NJF9" s="108"/>
      <c r="NJG9" s="108"/>
      <c r="NJH9" s="108"/>
      <c r="NJI9" s="108"/>
      <c r="NJJ9" s="108"/>
      <c r="NJK9" s="108"/>
      <c r="NJL9" s="108"/>
      <c r="NJM9" s="108"/>
      <c r="NJN9" s="108"/>
      <c r="NJO9" s="108"/>
      <c r="NJP9" s="108"/>
      <c r="NJQ9" s="108"/>
      <c r="NJR9" s="108"/>
      <c r="NJS9" s="108"/>
      <c r="NJT9" s="108"/>
      <c r="NJU9" s="108"/>
      <c r="NJV9" s="108"/>
      <c r="NJW9" s="108"/>
      <c r="NJX9" s="108"/>
      <c r="NJY9" s="108"/>
      <c r="NJZ9" s="108"/>
      <c r="NKA9" s="108"/>
      <c r="NKB9" s="108"/>
      <c r="NKC9" s="108"/>
      <c r="NKD9" s="108"/>
      <c r="NKE9" s="108"/>
      <c r="NKF9" s="108"/>
      <c r="NKG9" s="108"/>
      <c r="NKH9" s="108"/>
      <c r="NKI9" s="108"/>
      <c r="NKJ9" s="108"/>
      <c r="NKK9" s="108"/>
      <c r="NKL9" s="108"/>
      <c r="NKM9" s="108"/>
      <c r="NKN9" s="108"/>
      <c r="NKO9" s="108"/>
      <c r="NKP9" s="108"/>
      <c r="NKQ9" s="108"/>
      <c r="NKR9" s="108"/>
      <c r="NKS9" s="108"/>
      <c r="NKT9" s="108"/>
      <c r="NKU9" s="108"/>
      <c r="NKV9" s="108"/>
      <c r="NKW9" s="108"/>
      <c r="NKX9" s="108"/>
      <c r="NKY9" s="108"/>
      <c r="NKZ9" s="108"/>
      <c r="NLA9" s="108"/>
      <c r="NLB9" s="108"/>
      <c r="NLC9" s="108"/>
      <c r="NLD9" s="108"/>
      <c r="NLE9" s="108"/>
      <c r="NLF9" s="108"/>
      <c r="NLG9" s="108"/>
      <c r="NLH9" s="108"/>
      <c r="NLI9" s="108"/>
      <c r="NLJ9" s="108"/>
      <c r="NLK9" s="108"/>
      <c r="NLL9" s="108"/>
      <c r="NLM9" s="108"/>
      <c r="NLN9" s="108"/>
      <c r="NLO9" s="108"/>
      <c r="NLP9" s="108"/>
      <c r="NLQ9" s="108"/>
      <c r="NLR9" s="108"/>
      <c r="NLS9" s="108"/>
      <c r="NLT9" s="108"/>
      <c r="NLU9" s="108"/>
      <c r="NLV9" s="108"/>
      <c r="NLW9" s="108"/>
      <c r="NLX9" s="108"/>
      <c r="NLY9" s="108"/>
      <c r="NLZ9" s="108"/>
      <c r="NMA9" s="108"/>
      <c r="NMB9" s="108"/>
      <c r="NMC9" s="108"/>
      <c r="NMD9" s="108"/>
      <c r="NME9" s="108"/>
      <c r="NMF9" s="108"/>
      <c r="NMG9" s="108"/>
      <c r="NMH9" s="108"/>
      <c r="NMI9" s="108"/>
      <c r="NMJ9" s="108"/>
      <c r="NMK9" s="108"/>
      <c r="NML9" s="108"/>
      <c r="NMM9" s="108"/>
      <c r="NMN9" s="108"/>
      <c r="NMO9" s="108"/>
      <c r="NMP9" s="108"/>
      <c r="NMQ9" s="108"/>
      <c r="NMR9" s="108"/>
      <c r="NMS9" s="108"/>
      <c r="NMT9" s="108"/>
      <c r="NMU9" s="108"/>
      <c r="NMV9" s="108"/>
      <c r="NMW9" s="108"/>
      <c r="NMX9" s="108"/>
      <c r="NMY9" s="108"/>
      <c r="NMZ9" s="108"/>
      <c r="NNA9" s="108"/>
      <c r="NNB9" s="108"/>
      <c r="NNC9" s="108"/>
      <c r="NND9" s="108"/>
      <c r="NNE9" s="108"/>
      <c r="NNF9" s="108"/>
      <c r="NNG9" s="108"/>
      <c r="NNH9" s="108"/>
      <c r="NNI9" s="108"/>
      <c r="NNJ9" s="108"/>
      <c r="NNK9" s="108"/>
      <c r="NNL9" s="108"/>
      <c r="NNM9" s="108"/>
      <c r="NNN9" s="108"/>
      <c r="NNO9" s="108"/>
      <c r="NNP9" s="108"/>
      <c r="NNQ9" s="108"/>
      <c r="NNR9" s="108"/>
      <c r="NNS9" s="108"/>
      <c r="NNT9" s="108"/>
      <c r="NNU9" s="108"/>
      <c r="NNV9" s="108"/>
      <c r="NNW9" s="108"/>
      <c r="NNX9" s="108"/>
      <c r="NNY9" s="108"/>
      <c r="NNZ9" s="108"/>
      <c r="NOA9" s="108"/>
      <c r="NOB9" s="108"/>
      <c r="NOC9" s="108"/>
      <c r="NOD9" s="108"/>
      <c r="NOE9" s="108"/>
      <c r="NOF9" s="108"/>
      <c r="NOG9" s="108"/>
      <c r="NOH9" s="108"/>
      <c r="NOI9" s="108"/>
      <c r="NOJ9" s="108"/>
      <c r="NOK9" s="108"/>
      <c r="NOL9" s="108"/>
      <c r="NOM9" s="108"/>
      <c r="NON9" s="108"/>
      <c r="NOO9" s="108"/>
      <c r="NOP9" s="108"/>
      <c r="NOQ9" s="108"/>
      <c r="NOR9" s="108"/>
      <c r="NOS9" s="108"/>
      <c r="NOT9" s="108"/>
      <c r="NOU9" s="108"/>
      <c r="NOV9" s="108"/>
      <c r="NOW9" s="108"/>
      <c r="NOX9" s="108"/>
      <c r="NOY9" s="108"/>
      <c r="NOZ9" s="108"/>
      <c r="NPA9" s="108"/>
      <c r="NPB9" s="108"/>
      <c r="NPC9" s="108"/>
      <c r="NPD9" s="108"/>
      <c r="NPE9" s="108"/>
      <c r="NPF9" s="108"/>
      <c r="NPG9" s="108"/>
      <c r="NPH9" s="108"/>
      <c r="NPI9" s="108"/>
      <c r="NPJ9" s="108"/>
      <c r="NPK9" s="108"/>
      <c r="NPL9" s="108"/>
      <c r="NPM9" s="108"/>
      <c r="NPN9" s="108"/>
      <c r="NPO9" s="108"/>
      <c r="NPP9" s="108"/>
      <c r="NPQ9" s="108"/>
      <c r="NPR9" s="108"/>
      <c r="NPS9" s="108"/>
      <c r="NPT9" s="108"/>
      <c r="NPU9" s="108"/>
      <c r="NPV9" s="108"/>
      <c r="NPW9" s="108"/>
      <c r="NPX9" s="108"/>
      <c r="NPY9" s="108"/>
      <c r="NPZ9" s="108"/>
      <c r="NQA9" s="108"/>
      <c r="NQB9" s="108"/>
      <c r="NQC9" s="108"/>
      <c r="NQD9" s="108"/>
      <c r="NQE9" s="108"/>
      <c r="NQF9" s="108"/>
      <c r="NQG9" s="108"/>
      <c r="NQH9" s="108"/>
      <c r="NQI9" s="108"/>
      <c r="NQJ9" s="108"/>
      <c r="NQK9" s="108"/>
      <c r="NQL9" s="108"/>
      <c r="NQM9" s="108"/>
      <c r="NQN9" s="108"/>
      <c r="NQO9" s="108"/>
      <c r="NQP9" s="108"/>
      <c r="NQQ9" s="108"/>
      <c r="NQR9" s="108"/>
      <c r="NQS9" s="108"/>
      <c r="NQT9" s="108"/>
      <c r="NQU9" s="108"/>
      <c r="NQV9" s="108"/>
      <c r="NQW9" s="108"/>
      <c r="NQX9" s="108"/>
      <c r="NQY9" s="108"/>
      <c r="NQZ9" s="108"/>
      <c r="NRA9" s="108"/>
      <c r="NRB9" s="108"/>
      <c r="NRC9" s="108"/>
      <c r="NRD9" s="108"/>
      <c r="NRE9" s="108"/>
      <c r="NRF9" s="108"/>
      <c r="NRG9" s="108"/>
      <c r="NRH9" s="108"/>
      <c r="NRI9" s="108"/>
      <c r="NRJ9" s="108"/>
      <c r="NRK9" s="108"/>
      <c r="NRL9" s="108"/>
      <c r="NRM9" s="108"/>
      <c r="NRN9" s="108"/>
      <c r="NRO9" s="108"/>
      <c r="NRP9" s="108"/>
      <c r="NRQ9" s="108"/>
      <c r="NRR9" s="108"/>
      <c r="NRS9" s="108"/>
      <c r="NRT9" s="108"/>
      <c r="NRU9" s="108"/>
      <c r="NRV9" s="108"/>
      <c r="NRW9" s="108"/>
      <c r="NRX9" s="108"/>
      <c r="NRY9" s="108"/>
      <c r="NRZ9" s="108"/>
      <c r="NSA9" s="108"/>
      <c r="NSB9" s="108"/>
      <c r="NSC9" s="108"/>
      <c r="NSD9" s="108"/>
      <c r="NSE9" s="108"/>
      <c r="NSF9" s="108"/>
      <c r="NSG9" s="108"/>
      <c r="NSH9" s="108"/>
      <c r="NSI9" s="108"/>
      <c r="NSJ9" s="108"/>
      <c r="NSK9" s="108"/>
      <c r="NSL9" s="108"/>
      <c r="NSM9" s="108"/>
      <c r="NSN9" s="108"/>
      <c r="NSO9" s="108"/>
      <c r="NSP9" s="108"/>
      <c r="NSQ9" s="108"/>
      <c r="NSR9" s="108"/>
      <c r="NSS9" s="108"/>
      <c r="NST9" s="108"/>
      <c r="NSU9" s="108"/>
      <c r="NSV9" s="108"/>
      <c r="NSW9" s="108"/>
      <c r="NSX9" s="108"/>
      <c r="NSY9" s="108"/>
      <c r="NSZ9" s="108"/>
      <c r="NTA9" s="108"/>
      <c r="NTB9" s="108"/>
      <c r="NTC9" s="108"/>
      <c r="NTD9" s="108"/>
      <c r="NTE9" s="108"/>
      <c r="NTF9" s="108"/>
      <c r="NTG9" s="108"/>
      <c r="NTH9" s="108"/>
      <c r="NTI9" s="108"/>
      <c r="NTJ9" s="108"/>
      <c r="NTK9" s="108"/>
      <c r="NTL9" s="108"/>
      <c r="NTM9" s="108"/>
      <c r="NTN9" s="108"/>
      <c r="NTO9" s="108"/>
      <c r="NTP9" s="108"/>
      <c r="NTQ9" s="108"/>
      <c r="NTR9" s="108"/>
      <c r="NTS9" s="108"/>
      <c r="NTT9" s="108"/>
      <c r="NTU9" s="108"/>
      <c r="NTV9" s="108"/>
      <c r="NTW9" s="108"/>
      <c r="NTX9" s="108"/>
      <c r="NTY9" s="108"/>
      <c r="NTZ9" s="108"/>
      <c r="NUA9" s="108"/>
      <c r="NUB9" s="108"/>
      <c r="NUC9" s="108"/>
      <c r="NUD9" s="108"/>
      <c r="NUE9" s="108"/>
      <c r="NUF9" s="108"/>
      <c r="NUG9" s="108"/>
      <c r="NUH9" s="108"/>
      <c r="NUI9" s="108"/>
      <c r="NUJ9" s="108"/>
      <c r="NUK9" s="108"/>
      <c r="NUL9" s="108"/>
      <c r="NUM9" s="108"/>
      <c r="NUN9" s="108"/>
      <c r="NUO9" s="108"/>
      <c r="NUP9" s="108"/>
      <c r="NUQ9" s="108"/>
      <c r="NUR9" s="108"/>
      <c r="NUS9" s="108"/>
      <c r="NUT9" s="108"/>
      <c r="NUU9" s="108"/>
      <c r="NUV9" s="108"/>
      <c r="NUW9" s="108"/>
      <c r="NUX9" s="108"/>
      <c r="NUY9" s="108"/>
      <c r="NUZ9" s="108"/>
      <c r="NVA9" s="108"/>
      <c r="NVB9" s="108"/>
      <c r="NVC9" s="108"/>
      <c r="NVD9" s="108"/>
      <c r="NVE9" s="108"/>
      <c r="NVF9" s="108"/>
      <c r="NVG9" s="108"/>
      <c r="NVH9" s="108"/>
      <c r="NVI9" s="108"/>
      <c r="NVJ9" s="108"/>
      <c r="NVK9" s="108"/>
      <c r="NVL9" s="108"/>
      <c r="NVM9" s="108"/>
      <c r="NVN9" s="108"/>
      <c r="NVO9" s="108"/>
      <c r="NVP9" s="108"/>
      <c r="NVQ9" s="108"/>
      <c r="NVR9" s="108"/>
      <c r="NVS9" s="108"/>
      <c r="NVT9" s="108"/>
      <c r="NVU9" s="108"/>
      <c r="NVV9" s="108"/>
      <c r="NVW9" s="108"/>
      <c r="NVX9" s="108"/>
      <c r="NVY9" s="108"/>
      <c r="NVZ9" s="108"/>
      <c r="NWA9" s="108"/>
      <c r="NWB9" s="108"/>
      <c r="NWC9" s="108"/>
      <c r="NWD9" s="108"/>
      <c r="NWE9" s="108"/>
      <c r="NWF9" s="108"/>
      <c r="NWG9" s="108"/>
      <c r="NWH9" s="108"/>
      <c r="NWI9" s="108"/>
      <c r="NWJ9" s="108"/>
      <c r="NWK9" s="108"/>
      <c r="NWL9" s="108"/>
      <c r="NWM9" s="108"/>
      <c r="NWN9" s="108"/>
      <c r="NWO9" s="108"/>
      <c r="NWP9" s="108"/>
      <c r="NWQ9" s="108"/>
      <c r="NWR9" s="108"/>
      <c r="NWS9" s="108"/>
      <c r="NWT9" s="108"/>
      <c r="NWU9" s="108"/>
      <c r="NWV9" s="108"/>
      <c r="NWW9" s="108"/>
      <c r="NWX9" s="108"/>
      <c r="NWY9" s="108"/>
      <c r="NWZ9" s="108"/>
      <c r="NXA9" s="108"/>
      <c r="NXB9" s="108"/>
      <c r="NXC9" s="108"/>
      <c r="NXD9" s="108"/>
      <c r="NXE9" s="108"/>
      <c r="NXF9" s="108"/>
      <c r="NXG9" s="108"/>
      <c r="NXH9" s="108"/>
      <c r="NXI9" s="108"/>
      <c r="NXJ9" s="108"/>
      <c r="NXK9" s="108"/>
      <c r="NXL9" s="108"/>
      <c r="NXM9" s="108"/>
      <c r="NXN9" s="108"/>
      <c r="NXO9" s="108"/>
      <c r="NXP9" s="108"/>
      <c r="NXQ9" s="108"/>
      <c r="NXR9" s="108"/>
      <c r="NXS9" s="108"/>
      <c r="NXT9" s="108"/>
      <c r="NXU9" s="108"/>
      <c r="NXV9" s="108"/>
      <c r="NXW9" s="108"/>
      <c r="NXX9" s="108"/>
      <c r="NXY9" s="108"/>
      <c r="NXZ9" s="108"/>
      <c r="NYA9" s="108"/>
      <c r="NYB9" s="108"/>
      <c r="NYC9" s="108"/>
      <c r="NYD9" s="108"/>
      <c r="NYE9" s="108"/>
      <c r="NYF9" s="108"/>
      <c r="NYG9" s="108"/>
      <c r="NYH9" s="108"/>
      <c r="NYI9" s="108"/>
      <c r="NYJ9" s="108"/>
      <c r="NYK9" s="108"/>
      <c r="NYL9" s="108"/>
      <c r="NYM9" s="108"/>
      <c r="NYN9" s="108"/>
      <c r="NYO9" s="108"/>
      <c r="NYP9" s="108"/>
      <c r="NYQ9" s="108"/>
      <c r="NYR9" s="108"/>
      <c r="NYS9" s="108"/>
      <c r="NYT9" s="108"/>
      <c r="NYU9" s="108"/>
      <c r="NYV9" s="108"/>
      <c r="NYW9" s="108"/>
      <c r="NYX9" s="108"/>
      <c r="NYY9" s="108"/>
      <c r="NYZ9" s="108"/>
      <c r="NZA9" s="108"/>
      <c r="NZB9" s="108"/>
      <c r="NZC9" s="108"/>
      <c r="NZD9" s="108"/>
      <c r="NZE9" s="108"/>
      <c r="NZF9" s="108"/>
      <c r="NZG9" s="108"/>
      <c r="NZH9" s="108"/>
      <c r="NZI9" s="108"/>
      <c r="NZJ9" s="108"/>
      <c r="NZK9" s="108"/>
      <c r="NZL9" s="108"/>
      <c r="NZM9" s="108"/>
      <c r="NZN9" s="108"/>
      <c r="NZO9" s="108"/>
      <c r="NZP9" s="108"/>
      <c r="NZQ9" s="108"/>
      <c r="NZR9" s="108"/>
      <c r="NZS9" s="108"/>
      <c r="NZT9" s="108"/>
      <c r="NZU9" s="108"/>
      <c r="NZV9" s="108"/>
      <c r="NZW9" s="108"/>
      <c r="NZX9" s="108"/>
      <c r="NZY9" s="108"/>
      <c r="NZZ9" s="108"/>
      <c r="OAA9" s="108"/>
      <c r="OAB9" s="108"/>
      <c r="OAC9" s="108"/>
      <c r="OAD9" s="108"/>
      <c r="OAE9" s="108"/>
      <c r="OAF9" s="108"/>
      <c r="OAG9" s="108"/>
      <c r="OAH9" s="108"/>
      <c r="OAI9" s="108"/>
      <c r="OAJ9" s="108"/>
      <c r="OAK9" s="108"/>
      <c r="OAL9" s="108"/>
      <c r="OAM9" s="108"/>
      <c r="OAN9" s="108"/>
      <c r="OAO9" s="108"/>
      <c r="OAP9" s="108"/>
      <c r="OAQ9" s="108"/>
      <c r="OAR9" s="108"/>
      <c r="OAS9" s="108"/>
      <c r="OAT9" s="108"/>
      <c r="OAU9" s="108"/>
      <c r="OAV9" s="108"/>
      <c r="OAW9" s="108"/>
      <c r="OAX9" s="108"/>
      <c r="OAY9" s="108"/>
      <c r="OAZ9" s="108"/>
      <c r="OBA9" s="108"/>
      <c r="OBB9" s="108"/>
      <c r="OBC9" s="108"/>
      <c r="OBD9" s="108"/>
      <c r="OBE9" s="108"/>
      <c r="OBF9" s="108"/>
      <c r="OBG9" s="108"/>
      <c r="OBH9" s="108"/>
      <c r="OBI9" s="108"/>
      <c r="OBJ9" s="108"/>
      <c r="OBK9" s="108"/>
      <c r="OBL9" s="108"/>
      <c r="OBM9" s="108"/>
      <c r="OBN9" s="108"/>
      <c r="OBO9" s="108"/>
      <c r="OBP9" s="108"/>
      <c r="OBQ9" s="108"/>
      <c r="OBR9" s="108"/>
      <c r="OBS9" s="108"/>
      <c r="OBT9" s="108"/>
      <c r="OBU9" s="108"/>
      <c r="OBV9" s="108"/>
      <c r="OBW9" s="108"/>
      <c r="OBX9" s="108"/>
      <c r="OBY9" s="108"/>
      <c r="OBZ9" s="108"/>
      <c r="OCA9" s="108"/>
      <c r="OCB9" s="108"/>
      <c r="OCC9" s="108"/>
      <c r="OCD9" s="108"/>
      <c r="OCE9" s="108"/>
      <c r="OCF9" s="108"/>
      <c r="OCG9" s="108"/>
      <c r="OCH9" s="108"/>
      <c r="OCI9" s="108"/>
      <c r="OCJ9" s="108"/>
      <c r="OCK9" s="108"/>
      <c r="OCL9" s="108"/>
      <c r="OCM9" s="108"/>
      <c r="OCN9" s="108"/>
      <c r="OCO9" s="108"/>
      <c r="OCP9" s="108"/>
      <c r="OCQ9" s="108"/>
      <c r="OCR9" s="108"/>
      <c r="OCS9" s="108"/>
      <c r="OCT9" s="108"/>
      <c r="OCU9" s="108"/>
      <c r="OCV9" s="108"/>
      <c r="OCW9" s="108"/>
      <c r="OCX9" s="108"/>
      <c r="OCY9" s="108"/>
      <c r="OCZ9" s="108"/>
      <c r="ODA9" s="108"/>
      <c r="ODB9" s="108"/>
      <c r="ODC9" s="108"/>
      <c r="ODD9" s="108"/>
      <c r="ODE9" s="108"/>
      <c r="ODF9" s="108"/>
      <c r="ODG9" s="108"/>
      <c r="ODH9" s="108"/>
      <c r="ODI9" s="108"/>
      <c r="ODJ9" s="108"/>
      <c r="ODK9" s="108"/>
      <c r="ODL9" s="108"/>
      <c r="ODM9" s="108"/>
      <c r="ODN9" s="108"/>
      <c r="ODO9" s="108"/>
      <c r="ODP9" s="108"/>
      <c r="ODQ9" s="108"/>
      <c r="ODR9" s="108"/>
      <c r="ODS9" s="108"/>
      <c r="ODT9" s="108"/>
      <c r="ODU9" s="108"/>
      <c r="ODV9" s="108"/>
      <c r="ODW9" s="108"/>
      <c r="ODX9" s="108"/>
      <c r="ODY9" s="108"/>
      <c r="ODZ9" s="108"/>
      <c r="OEA9" s="108"/>
      <c r="OEB9" s="108"/>
      <c r="OEC9" s="108"/>
      <c r="OED9" s="108"/>
      <c r="OEE9" s="108"/>
      <c r="OEF9" s="108"/>
      <c r="OEG9" s="108"/>
      <c r="OEH9" s="108"/>
      <c r="OEI9" s="108"/>
      <c r="OEJ9" s="108"/>
      <c r="OEK9" s="108"/>
      <c r="OEL9" s="108"/>
      <c r="OEM9" s="108"/>
      <c r="OEN9" s="108"/>
      <c r="OEO9" s="108"/>
      <c r="OEP9" s="108"/>
      <c r="OEQ9" s="108"/>
      <c r="OER9" s="108"/>
      <c r="OES9" s="108"/>
      <c r="OET9" s="108"/>
      <c r="OEU9" s="108"/>
      <c r="OEV9" s="108"/>
      <c r="OEW9" s="108"/>
      <c r="OEX9" s="108"/>
      <c r="OEY9" s="108"/>
      <c r="OEZ9" s="108"/>
      <c r="OFA9" s="108"/>
      <c r="OFB9" s="108"/>
      <c r="OFC9" s="108"/>
      <c r="OFD9" s="108"/>
      <c r="OFE9" s="108"/>
      <c r="OFF9" s="108"/>
      <c r="OFG9" s="108"/>
      <c r="OFH9" s="108"/>
      <c r="OFI9" s="108"/>
      <c r="OFJ9" s="108"/>
      <c r="OFK9" s="108"/>
      <c r="OFL9" s="108"/>
      <c r="OFM9" s="108"/>
      <c r="OFN9" s="108"/>
      <c r="OFO9" s="108"/>
      <c r="OFP9" s="108"/>
      <c r="OFQ9" s="108"/>
      <c r="OFR9" s="108"/>
      <c r="OFS9" s="108"/>
      <c r="OFT9" s="108"/>
      <c r="OFU9" s="108"/>
      <c r="OFV9" s="108"/>
      <c r="OFW9" s="108"/>
      <c r="OFX9" s="108"/>
      <c r="OFY9" s="108"/>
      <c r="OFZ9" s="108"/>
      <c r="OGA9" s="108"/>
      <c r="OGB9" s="108"/>
      <c r="OGC9" s="108"/>
      <c r="OGD9" s="108"/>
      <c r="OGE9" s="108"/>
      <c r="OGF9" s="108"/>
      <c r="OGG9" s="108"/>
      <c r="OGH9" s="108"/>
      <c r="OGI9" s="108"/>
      <c r="OGJ9" s="108"/>
      <c r="OGK9" s="108"/>
      <c r="OGL9" s="108"/>
      <c r="OGM9" s="108"/>
      <c r="OGN9" s="108"/>
      <c r="OGO9" s="108"/>
      <c r="OGP9" s="108"/>
      <c r="OGQ9" s="108"/>
      <c r="OGR9" s="108"/>
      <c r="OGS9" s="108"/>
      <c r="OGT9" s="108"/>
      <c r="OGU9" s="108"/>
      <c r="OGV9" s="108"/>
      <c r="OGW9" s="108"/>
      <c r="OGX9" s="108"/>
      <c r="OGY9" s="108"/>
      <c r="OGZ9" s="108"/>
      <c r="OHA9" s="108"/>
      <c r="OHB9" s="108"/>
      <c r="OHC9" s="108"/>
      <c r="OHD9" s="108"/>
      <c r="OHE9" s="108"/>
      <c r="OHF9" s="108"/>
      <c r="OHG9" s="108"/>
      <c r="OHH9" s="108"/>
      <c r="OHI9" s="108"/>
      <c r="OHJ9" s="108"/>
      <c r="OHK9" s="108"/>
      <c r="OHL9" s="108"/>
      <c r="OHM9" s="108"/>
      <c r="OHN9" s="108"/>
      <c r="OHO9" s="108"/>
      <c r="OHP9" s="108"/>
      <c r="OHQ9" s="108"/>
      <c r="OHR9" s="108"/>
      <c r="OHS9" s="108"/>
      <c r="OHT9" s="108"/>
      <c r="OHU9" s="108"/>
      <c r="OHV9" s="108"/>
      <c r="OHW9" s="108"/>
      <c r="OHX9" s="108"/>
      <c r="OHY9" s="108"/>
      <c r="OHZ9" s="108"/>
      <c r="OIA9" s="108"/>
      <c r="OIB9" s="108"/>
      <c r="OIC9" s="108"/>
      <c r="OID9" s="108"/>
      <c r="OIE9" s="108"/>
      <c r="OIF9" s="108"/>
      <c r="OIG9" s="108"/>
      <c r="OIH9" s="108"/>
      <c r="OII9" s="108"/>
      <c r="OIJ9" s="108"/>
      <c r="OIK9" s="108"/>
      <c r="OIL9" s="108"/>
      <c r="OIM9" s="108"/>
      <c r="OIN9" s="108"/>
      <c r="OIO9" s="108"/>
      <c r="OIP9" s="108"/>
      <c r="OIQ9" s="108"/>
      <c r="OIR9" s="108"/>
      <c r="OIS9" s="108"/>
      <c r="OIT9" s="108"/>
      <c r="OIU9" s="108"/>
      <c r="OIV9" s="108"/>
      <c r="OIW9" s="108"/>
      <c r="OIX9" s="108"/>
      <c r="OIY9" s="108"/>
      <c r="OIZ9" s="108"/>
      <c r="OJA9" s="108"/>
      <c r="OJB9" s="108"/>
      <c r="OJC9" s="108"/>
      <c r="OJD9" s="108"/>
      <c r="OJE9" s="108"/>
      <c r="OJF9" s="108"/>
      <c r="OJG9" s="108"/>
      <c r="OJH9" s="108"/>
      <c r="OJI9" s="108"/>
      <c r="OJJ9" s="108"/>
      <c r="OJK9" s="108"/>
      <c r="OJL9" s="108"/>
      <c r="OJM9" s="108"/>
      <c r="OJN9" s="108"/>
      <c r="OJO9" s="108"/>
      <c r="OJP9" s="108"/>
      <c r="OJQ9" s="108"/>
      <c r="OJR9" s="108"/>
      <c r="OJS9" s="108"/>
      <c r="OJT9" s="108"/>
      <c r="OJU9" s="108"/>
      <c r="OJV9" s="108"/>
      <c r="OJW9" s="108"/>
      <c r="OJX9" s="108"/>
      <c r="OJY9" s="108"/>
      <c r="OJZ9" s="108"/>
      <c r="OKA9" s="108"/>
      <c r="OKB9" s="108"/>
      <c r="OKC9" s="108"/>
      <c r="OKD9" s="108"/>
      <c r="OKE9" s="108"/>
      <c r="OKF9" s="108"/>
      <c r="OKG9" s="108"/>
      <c r="OKH9" s="108"/>
      <c r="OKI9" s="108"/>
      <c r="OKJ9" s="108"/>
      <c r="OKK9" s="108"/>
      <c r="OKL9" s="108"/>
      <c r="OKM9" s="108"/>
      <c r="OKN9" s="108"/>
      <c r="OKO9" s="108"/>
      <c r="OKP9" s="108"/>
      <c r="OKQ9" s="108"/>
      <c r="OKR9" s="108"/>
      <c r="OKS9" s="108"/>
      <c r="OKT9" s="108"/>
      <c r="OKU9" s="108"/>
      <c r="OKV9" s="108"/>
      <c r="OKW9" s="108"/>
      <c r="OKX9" s="108"/>
      <c r="OKY9" s="108"/>
      <c r="OKZ9" s="108"/>
      <c r="OLA9" s="108"/>
      <c r="OLB9" s="108"/>
      <c r="OLC9" s="108"/>
      <c r="OLD9" s="108"/>
      <c r="OLE9" s="108"/>
      <c r="OLF9" s="108"/>
      <c r="OLG9" s="108"/>
      <c r="OLH9" s="108"/>
      <c r="OLI9" s="108"/>
      <c r="OLJ9" s="108"/>
      <c r="OLK9" s="108"/>
      <c r="OLL9" s="108"/>
      <c r="OLM9" s="108"/>
      <c r="OLN9" s="108"/>
      <c r="OLO9" s="108"/>
      <c r="OLP9" s="108"/>
      <c r="OLQ9" s="108"/>
      <c r="OLR9" s="108"/>
      <c r="OLS9" s="108"/>
      <c r="OLT9" s="108"/>
      <c r="OLU9" s="108"/>
      <c r="OLV9" s="108"/>
      <c r="OLW9" s="108"/>
      <c r="OLX9" s="108"/>
      <c r="OLY9" s="108"/>
      <c r="OLZ9" s="108"/>
      <c r="OMA9" s="108"/>
      <c r="OMB9" s="108"/>
      <c r="OMC9" s="108"/>
      <c r="OMD9" s="108"/>
      <c r="OME9" s="108"/>
      <c r="OMF9" s="108"/>
      <c r="OMG9" s="108"/>
      <c r="OMH9" s="108"/>
      <c r="OMI9" s="108"/>
      <c r="OMJ9" s="108"/>
      <c r="OMK9" s="108"/>
      <c r="OML9" s="108"/>
      <c r="OMM9" s="108"/>
      <c r="OMN9" s="108"/>
      <c r="OMO9" s="108"/>
      <c r="OMP9" s="108"/>
      <c r="OMQ9" s="108"/>
      <c r="OMR9" s="108"/>
      <c r="OMS9" s="108"/>
      <c r="OMT9" s="108"/>
      <c r="OMU9" s="108"/>
      <c r="OMV9" s="108"/>
      <c r="OMW9" s="108"/>
      <c r="OMX9" s="108"/>
      <c r="OMY9" s="108"/>
      <c r="OMZ9" s="108"/>
      <c r="ONA9" s="108"/>
      <c r="ONB9" s="108"/>
      <c r="ONC9" s="108"/>
      <c r="OND9" s="108"/>
      <c r="ONE9" s="108"/>
      <c r="ONF9" s="108"/>
      <c r="ONG9" s="108"/>
      <c r="ONH9" s="108"/>
      <c r="ONI9" s="108"/>
      <c r="ONJ9" s="108"/>
      <c r="ONK9" s="108"/>
      <c r="ONL9" s="108"/>
      <c r="ONM9" s="108"/>
      <c r="ONN9" s="108"/>
      <c r="ONO9" s="108"/>
      <c r="ONP9" s="108"/>
      <c r="ONQ9" s="108"/>
      <c r="ONR9" s="108"/>
      <c r="ONS9" s="108"/>
      <c r="ONT9" s="108"/>
      <c r="ONU9" s="108"/>
      <c r="ONV9" s="108"/>
      <c r="ONW9" s="108"/>
      <c r="ONX9" s="108"/>
      <c r="ONY9" s="108"/>
      <c r="ONZ9" s="108"/>
      <c r="OOA9" s="108"/>
      <c r="OOB9" s="108"/>
      <c r="OOC9" s="108"/>
      <c r="OOD9" s="108"/>
      <c r="OOE9" s="108"/>
      <c r="OOF9" s="108"/>
      <c r="OOG9" s="108"/>
      <c r="OOH9" s="108"/>
      <c r="OOI9" s="108"/>
      <c r="OOJ9" s="108"/>
      <c r="OOK9" s="108"/>
      <c r="OOL9" s="108"/>
      <c r="OOM9" s="108"/>
      <c r="OON9" s="108"/>
      <c r="OOO9" s="108"/>
      <c r="OOP9" s="108"/>
      <c r="OOQ9" s="108"/>
      <c r="OOR9" s="108"/>
      <c r="OOS9" s="108"/>
      <c r="OOT9" s="108"/>
      <c r="OOU9" s="108"/>
      <c r="OOV9" s="108"/>
      <c r="OOW9" s="108"/>
      <c r="OOX9" s="108"/>
      <c r="OOY9" s="108"/>
      <c r="OOZ9" s="108"/>
      <c r="OPA9" s="108"/>
      <c r="OPB9" s="108"/>
      <c r="OPC9" s="108"/>
      <c r="OPD9" s="108"/>
      <c r="OPE9" s="108"/>
      <c r="OPF9" s="108"/>
      <c r="OPG9" s="108"/>
      <c r="OPH9" s="108"/>
      <c r="OPI9" s="108"/>
      <c r="OPJ9" s="108"/>
      <c r="OPK9" s="108"/>
      <c r="OPL9" s="108"/>
      <c r="OPM9" s="108"/>
      <c r="OPN9" s="108"/>
      <c r="OPO9" s="108"/>
      <c r="OPP9" s="108"/>
      <c r="OPQ9" s="108"/>
      <c r="OPR9" s="108"/>
      <c r="OPS9" s="108"/>
      <c r="OPT9" s="108"/>
      <c r="OPU9" s="108"/>
      <c r="OPV9" s="108"/>
      <c r="OPW9" s="108"/>
      <c r="OPX9" s="108"/>
      <c r="OPY9" s="108"/>
      <c r="OPZ9" s="108"/>
      <c r="OQA9" s="108"/>
      <c r="OQB9" s="108"/>
      <c r="OQC9" s="108"/>
      <c r="OQD9" s="108"/>
      <c r="OQE9" s="108"/>
      <c r="OQF9" s="108"/>
      <c r="OQG9" s="108"/>
      <c r="OQH9" s="108"/>
      <c r="OQI9" s="108"/>
      <c r="OQJ9" s="108"/>
      <c r="OQK9" s="108"/>
      <c r="OQL9" s="108"/>
      <c r="OQM9" s="108"/>
      <c r="OQN9" s="108"/>
      <c r="OQO9" s="108"/>
      <c r="OQP9" s="108"/>
      <c r="OQQ9" s="108"/>
      <c r="OQR9" s="108"/>
      <c r="OQS9" s="108"/>
      <c r="OQT9" s="108"/>
      <c r="OQU9" s="108"/>
      <c r="OQV9" s="108"/>
      <c r="OQW9" s="108"/>
      <c r="OQX9" s="108"/>
      <c r="OQY9" s="108"/>
      <c r="OQZ9" s="108"/>
      <c r="ORA9" s="108"/>
      <c r="ORB9" s="108"/>
      <c r="ORC9" s="108"/>
      <c r="ORD9" s="108"/>
      <c r="ORE9" s="108"/>
      <c r="ORF9" s="108"/>
      <c r="ORG9" s="108"/>
      <c r="ORH9" s="108"/>
      <c r="ORI9" s="108"/>
      <c r="ORJ9" s="108"/>
      <c r="ORK9" s="108"/>
      <c r="ORL9" s="108"/>
      <c r="ORM9" s="108"/>
      <c r="ORN9" s="108"/>
      <c r="ORO9" s="108"/>
      <c r="ORP9" s="108"/>
      <c r="ORQ9" s="108"/>
      <c r="ORR9" s="108"/>
      <c r="ORS9" s="108"/>
      <c r="ORT9" s="108"/>
      <c r="ORU9" s="108"/>
      <c r="ORV9" s="108"/>
      <c r="ORW9" s="108"/>
      <c r="ORX9" s="108"/>
      <c r="ORY9" s="108"/>
      <c r="ORZ9" s="108"/>
      <c r="OSA9" s="108"/>
      <c r="OSB9" s="108"/>
      <c r="OSC9" s="108"/>
      <c r="OSD9" s="108"/>
      <c r="OSE9" s="108"/>
      <c r="OSF9" s="108"/>
      <c r="OSG9" s="108"/>
      <c r="OSH9" s="108"/>
      <c r="OSI9" s="108"/>
      <c r="OSJ9" s="108"/>
      <c r="OSK9" s="108"/>
      <c r="OSL9" s="108"/>
      <c r="OSM9" s="108"/>
      <c r="OSN9" s="108"/>
      <c r="OSO9" s="108"/>
      <c r="OSP9" s="108"/>
      <c r="OSQ9" s="108"/>
      <c r="OSR9" s="108"/>
      <c r="OSS9" s="108"/>
      <c r="OST9" s="108"/>
      <c r="OSU9" s="108"/>
      <c r="OSV9" s="108"/>
      <c r="OSW9" s="108"/>
      <c r="OSX9" s="108"/>
      <c r="OSY9" s="108"/>
      <c r="OSZ9" s="108"/>
      <c r="OTA9" s="108"/>
      <c r="OTB9" s="108"/>
      <c r="OTC9" s="108"/>
      <c r="OTD9" s="108"/>
      <c r="OTE9" s="108"/>
      <c r="OTF9" s="108"/>
      <c r="OTG9" s="108"/>
      <c r="OTH9" s="108"/>
      <c r="OTI9" s="108"/>
      <c r="OTJ9" s="108"/>
      <c r="OTK9" s="108"/>
      <c r="OTL9" s="108"/>
      <c r="OTM9" s="108"/>
      <c r="OTN9" s="108"/>
      <c r="OTO9" s="108"/>
      <c r="OTP9" s="108"/>
      <c r="OTQ9" s="108"/>
      <c r="OTR9" s="108"/>
      <c r="OTS9" s="108"/>
      <c r="OTT9" s="108"/>
      <c r="OTU9" s="108"/>
      <c r="OTV9" s="108"/>
      <c r="OTW9" s="108"/>
      <c r="OTX9" s="108"/>
      <c r="OTY9" s="108"/>
      <c r="OTZ9" s="108"/>
      <c r="OUA9" s="108"/>
      <c r="OUB9" s="108"/>
      <c r="OUC9" s="108"/>
      <c r="OUD9" s="108"/>
      <c r="OUE9" s="108"/>
      <c r="OUF9" s="108"/>
      <c r="OUG9" s="108"/>
      <c r="OUH9" s="108"/>
      <c r="OUI9" s="108"/>
      <c r="OUJ9" s="108"/>
      <c r="OUK9" s="108"/>
      <c r="OUL9" s="108"/>
      <c r="OUM9" s="108"/>
      <c r="OUN9" s="108"/>
      <c r="OUO9" s="108"/>
      <c r="OUP9" s="108"/>
      <c r="OUQ9" s="108"/>
      <c r="OUR9" s="108"/>
      <c r="OUS9" s="108"/>
      <c r="OUT9" s="108"/>
      <c r="OUU9" s="108"/>
      <c r="OUV9" s="108"/>
      <c r="OUW9" s="108"/>
      <c r="OUX9" s="108"/>
      <c r="OUY9" s="108"/>
      <c r="OUZ9" s="108"/>
      <c r="OVA9" s="108"/>
      <c r="OVB9" s="108"/>
      <c r="OVC9" s="108"/>
      <c r="OVD9" s="108"/>
      <c r="OVE9" s="108"/>
      <c r="OVF9" s="108"/>
      <c r="OVG9" s="108"/>
      <c r="OVH9" s="108"/>
      <c r="OVI9" s="108"/>
      <c r="OVJ9" s="108"/>
      <c r="OVK9" s="108"/>
      <c r="OVL9" s="108"/>
      <c r="OVM9" s="108"/>
      <c r="OVN9" s="108"/>
      <c r="OVO9" s="108"/>
      <c r="OVP9" s="108"/>
      <c r="OVQ9" s="108"/>
      <c r="OVR9" s="108"/>
      <c r="OVS9" s="108"/>
      <c r="OVT9" s="108"/>
      <c r="OVU9" s="108"/>
      <c r="OVV9" s="108"/>
      <c r="OVW9" s="108"/>
      <c r="OVX9" s="108"/>
      <c r="OVY9" s="108"/>
      <c r="OVZ9" s="108"/>
      <c r="OWA9" s="108"/>
      <c r="OWB9" s="108"/>
      <c r="OWC9" s="108"/>
      <c r="OWD9" s="108"/>
      <c r="OWE9" s="108"/>
      <c r="OWF9" s="108"/>
      <c r="OWG9" s="108"/>
      <c r="OWH9" s="108"/>
      <c r="OWI9" s="108"/>
      <c r="OWJ9" s="108"/>
      <c r="OWK9" s="108"/>
      <c r="OWL9" s="108"/>
      <c r="OWM9" s="108"/>
      <c r="OWN9" s="108"/>
      <c r="OWO9" s="108"/>
      <c r="OWP9" s="108"/>
      <c r="OWQ9" s="108"/>
      <c r="OWR9" s="108"/>
      <c r="OWS9" s="108"/>
      <c r="OWT9" s="108"/>
      <c r="OWU9" s="108"/>
      <c r="OWV9" s="108"/>
      <c r="OWW9" s="108"/>
      <c r="OWX9" s="108"/>
      <c r="OWY9" s="108"/>
      <c r="OWZ9" s="108"/>
      <c r="OXA9" s="108"/>
      <c r="OXB9" s="108"/>
      <c r="OXC9" s="108"/>
      <c r="OXD9" s="108"/>
      <c r="OXE9" s="108"/>
      <c r="OXF9" s="108"/>
      <c r="OXG9" s="108"/>
      <c r="OXH9" s="108"/>
      <c r="OXI9" s="108"/>
      <c r="OXJ9" s="108"/>
      <c r="OXK9" s="108"/>
      <c r="OXL9" s="108"/>
      <c r="OXM9" s="108"/>
      <c r="OXN9" s="108"/>
      <c r="OXO9" s="108"/>
      <c r="OXP9" s="108"/>
      <c r="OXQ9" s="108"/>
      <c r="OXR9" s="108"/>
      <c r="OXS9" s="108"/>
      <c r="OXT9" s="108"/>
      <c r="OXU9" s="108"/>
      <c r="OXV9" s="108"/>
      <c r="OXW9" s="108"/>
      <c r="OXX9" s="108"/>
      <c r="OXY9" s="108"/>
      <c r="OXZ9" s="108"/>
      <c r="OYA9" s="108"/>
      <c r="OYB9" s="108"/>
      <c r="OYC9" s="108"/>
      <c r="OYD9" s="108"/>
      <c r="OYE9" s="108"/>
      <c r="OYF9" s="108"/>
      <c r="OYG9" s="108"/>
      <c r="OYH9" s="108"/>
      <c r="OYI9" s="108"/>
      <c r="OYJ9" s="108"/>
      <c r="OYK9" s="108"/>
      <c r="OYL9" s="108"/>
      <c r="OYM9" s="108"/>
      <c r="OYN9" s="108"/>
      <c r="OYO9" s="108"/>
      <c r="OYP9" s="108"/>
      <c r="OYQ9" s="108"/>
      <c r="OYR9" s="108"/>
      <c r="OYS9" s="108"/>
      <c r="OYT9" s="108"/>
      <c r="OYU9" s="108"/>
      <c r="OYV9" s="108"/>
      <c r="OYW9" s="108"/>
      <c r="OYX9" s="108"/>
      <c r="OYY9" s="108"/>
      <c r="OYZ9" s="108"/>
      <c r="OZA9" s="108"/>
      <c r="OZB9" s="108"/>
      <c r="OZC9" s="108"/>
      <c r="OZD9" s="108"/>
      <c r="OZE9" s="108"/>
      <c r="OZF9" s="108"/>
      <c r="OZG9" s="108"/>
      <c r="OZH9" s="108"/>
      <c r="OZI9" s="108"/>
      <c r="OZJ9" s="108"/>
      <c r="OZK9" s="108"/>
      <c r="OZL9" s="108"/>
      <c r="OZM9" s="108"/>
      <c r="OZN9" s="108"/>
      <c r="OZO9" s="108"/>
      <c r="OZP9" s="108"/>
      <c r="OZQ9" s="108"/>
      <c r="OZR9" s="108"/>
      <c r="OZS9" s="108"/>
      <c r="OZT9" s="108"/>
      <c r="OZU9" s="108"/>
      <c r="OZV9" s="108"/>
      <c r="OZW9" s="108"/>
      <c r="OZX9" s="108"/>
      <c r="OZY9" s="108"/>
      <c r="OZZ9" s="108"/>
      <c r="PAA9" s="108"/>
      <c r="PAB9" s="108"/>
      <c r="PAC9" s="108"/>
      <c r="PAD9" s="108"/>
      <c r="PAE9" s="108"/>
      <c r="PAF9" s="108"/>
      <c r="PAG9" s="108"/>
      <c r="PAH9" s="108"/>
      <c r="PAI9" s="108"/>
      <c r="PAJ9" s="108"/>
      <c r="PAK9" s="108"/>
      <c r="PAL9" s="108"/>
      <c r="PAM9" s="108"/>
      <c r="PAN9" s="108"/>
      <c r="PAO9" s="108"/>
      <c r="PAP9" s="108"/>
      <c r="PAQ9" s="108"/>
      <c r="PAR9" s="108"/>
      <c r="PAS9" s="108"/>
      <c r="PAT9" s="108"/>
      <c r="PAU9" s="108"/>
      <c r="PAV9" s="108"/>
      <c r="PAW9" s="108"/>
      <c r="PAX9" s="108"/>
      <c r="PAY9" s="108"/>
      <c r="PAZ9" s="108"/>
      <c r="PBA9" s="108"/>
      <c r="PBB9" s="108"/>
      <c r="PBC9" s="108"/>
      <c r="PBD9" s="108"/>
      <c r="PBE9" s="108"/>
      <c r="PBF9" s="108"/>
      <c r="PBG9" s="108"/>
      <c r="PBH9" s="108"/>
      <c r="PBI9" s="108"/>
      <c r="PBJ9" s="108"/>
      <c r="PBK9" s="108"/>
      <c r="PBL9" s="108"/>
      <c r="PBM9" s="108"/>
      <c r="PBN9" s="108"/>
      <c r="PBO9" s="108"/>
      <c r="PBP9" s="108"/>
      <c r="PBQ9" s="108"/>
      <c r="PBR9" s="108"/>
      <c r="PBS9" s="108"/>
      <c r="PBT9" s="108"/>
      <c r="PBU9" s="108"/>
      <c r="PBV9" s="108"/>
      <c r="PBW9" s="108"/>
      <c r="PBX9" s="108"/>
      <c r="PBY9" s="108"/>
      <c r="PBZ9" s="108"/>
      <c r="PCA9" s="108"/>
      <c r="PCB9" s="108"/>
      <c r="PCC9" s="108"/>
      <c r="PCD9" s="108"/>
      <c r="PCE9" s="108"/>
      <c r="PCF9" s="108"/>
      <c r="PCG9" s="108"/>
      <c r="PCH9" s="108"/>
      <c r="PCI9" s="108"/>
      <c r="PCJ9" s="108"/>
      <c r="PCK9" s="108"/>
      <c r="PCL9" s="108"/>
      <c r="PCM9" s="108"/>
      <c r="PCN9" s="108"/>
      <c r="PCO9" s="108"/>
      <c r="PCP9" s="108"/>
      <c r="PCQ9" s="108"/>
      <c r="PCR9" s="108"/>
      <c r="PCS9" s="108"/>
      <c r="PCT9" s="108"/>
      <c r="PCU9" s="108"/>
      <c r="PCV9" s="108"/>
      <c r="PCW9" s="108"/>
      <c r="PCX9" s="108"/>
      <c r="PCY9" s="108"/>
      <c r="PCZ9" s="108"/>
      <c r="PDA9" s="108"/>
      <c r="PDB9" s="108"/>
      <c r="PDC9" s="108"/>
      <c r="PDD9" s="108"/>
      <c r="PDE9" s="108"/>
      <c r="PDF9" s="108"/>
      <c r="PDG9" s="108"/>
      <c r="PDH9" s="108"/>
      <c r="PDI9" s="108"/>
      <c r="PDJ9" s="108"/>
      <c r="PDK9" s="108"/>
      <c r="PDL9" s="108"/>
      <c r="PDM9" s="108"/>
      <c r="PDN9" s="108"/>
      <c r="PDO9" s="108"/>
      <c r="PDP9" s="108"/>
      <c r="PDQ9" s="108"/>
      <c r="PDR9" s="108"/>
      <c r="PDS9" s="108"/>
      <c r="PDT9" s="108"/>
      <c r="PDU9" s="108"/>
      <c r="PDV9" s="108"/>
      <c r="PDW9" s="108"/>
      <c r="PDX9" s="108"/>
      <c r="PDY9" s="108"/>
      <c r="PDZ9" s="108"/>
      <c r="PEA9" s="108"/>
      <c r="PEB9" s="108"/>
      <c r="PEC9" s="108"/>
      <c r="PED9" s="108"/>
      <c r="PEE9" s="108"/>
      <c r="PEF9" s="108"/>
      <c r="PEG9" s="108"/>
      <c r="PEH9" s="108"/>
      <c r="PEI9" s="108"/>
      <c r="PEJ9" s="108"/>
      <c r="PEK9" s="108"/>
      <c r="PEL9" s="108"/>
      <c r="PEM9" s="108"/>
      <c r="PEN9" s="108"/>
      <c r="PEO9" s="108"/>
      <c r="PEP9" s="108"/>
      <c r="PEQ9" s="108"/>
      <c r="PER9" s="108"/>
      <c r="PES9" s="108"/>
      <c r="PET9" s="108"/>
      <c r="PEU9" s="108"/>
      <c r="PEV9" s="108"/>
      <c r="PEW9" s="108"/>
      <c r="PEX9" s="108"/>
      <c r="PEY9" s="108"/>
      <c r="PEZ9" s="108"/>
      <c r="PFA9" s="108"/>
      <c r="PFB9" s="108"/>
      <c r="PFC9" s="108"/>
      <c r="PFD9" s="108"/>
      <c r="PFE9" s="108"/>
      <c r="PFF9" s="108"/>
      <c r="PFG9" s="108"/>
      <c r="PFH9" s="108"/>
      <c r="PFI9" s="108"/>
      <c r="PFJ9" s="108"/>
      <c r="PFK9" s="108"/>
      <c r="PFL9" s="108"/>
      <c r="PFM9" s="108"/>
      <c r="PFN9" s="108"/>
      <c r="PFO9" s="108"/>
      <c r="PFP9" s="108"/>
      <c r="PFQ9" s="108"/>
      <c r="PFR9" s="108"/>
      <c r="PFS9" s="108"/>
      <c r="PFT9" s="108"/>
      <c r="PFU9" s="108"/>
      <c r="PFV9" s="108"/>
      <c r="PFW9" s="108"/>
      <c r="PFX9" s="108"/>
      <c r="PFY9" s="108"/>
      <c r="PFZ9" s="108"/>
      <c r="PGA9" s="108"/>
      <c r="PGB9" s="108"/>
      <c r="PGC9" s="108"/>
      <c r="PGD9" s="108"/>
      <c r="PGE9" s="108"/>
      <c r="PGF9" s="108"/>
      <c r="PGG9" s="108"/>
      <c r="PGH9" s="108"/>
      <c r="PGI9" s="108"/>
      <c r="PGJ9" s="108"/>
      <c r="PGK9" s="108"/>
      <c r="PGL9" s="108"/>
      <c r="PGM9" s="108"/>
      <c r="PGN9" s="108"/>
      <c r="PGO9" s="108"/>
      <c r="PGP9" s="108"/>
      <c r="PGQ9" s="108"/>
      <c r="PGR9" s="108"/>
      <c r="PGS9" s="108"/>
      <c r="PGT9" s="108"/>
      <c r="PGU9" s="108"/>
      <c r="PGV9" s="108"/>
      <c r="PGW9" s="108"/>
      <c r="PGX9" s="108"/>
      <c r="PGY9" s="108"/>
      <c r="PGZ9" s="108"/>
      <c r="PHA9" s="108"/>
      <c r="PHB9" s="108"/>
      <c r="PHC9" s="108"/>
      <c r="PHD9" s="108"/>
      <c r="PHE9" s="108"/>
      <c r="PHF9" s="108"/>
      <c r="PHG9" s="108"/>
      <c r="PHH9" s="108"/>
      <c r="PHI9" s="108"/>
      <c r="PHJ9" s="108"/>
      <c r="PHK9" s="108"/>
      <c r="PHL9" s="108"/>
      <c r="PHM9" s="108"/>
      <c r="PHN9" s="108"/>
      <c r="PHO9" s="108"/>
      <c r="PHP9" s="108"/>
      <c r="PHQ9" s="108"/>
      <c r="PHR9" s="108"/>
      <c r="PHS9" s="108"/>
      <c r="PHT9" s="108"/>
      <c r="PHU9" s="108"/>
      <c r="PHV9" s="108"/>
      <c r="PHW9" s="108"/>
      <c r="PHX9" s="108"/>
      <c r="PHY9" s="108"/>
      <c r="PHZ9" s="108"/>
      <c r="PIA9" s="108"/>
      <c r="PIB9" s="108"/>
      <c r="PIC9" s="108"/>
      <c r="PID9" s="108"/>
      <c r="PIE9" s="108"/>
      <c r="PIF9" s="108"/>
      <c r="PIG9" s="108"/>
      <c r="PIH9" s="108"/>
      <c r="PII9" s="108"/>
      <c r="PIJ9" s="108"/>
      <c r="PIK9" s="108"/>
      <c r="PIL9" s="108"/>
      <c r="PIM9" s="108"/>
      <c r="PIN9" s="108"/>
      <c r="PIO9" s="108"/>
      <c r="PIP9" s="108"/>
      <c r="PIQ9" s="108"/>
      <c r="PIR9" s="108"/>
      <c r="PIS9" s="108"/>
      <c r="PIT9" s="108"/>
      <c r="PIU9" s="108"/>
      <c r="PIV9" s="108"/>
      <c r="PIW9" s="108"/>
      <c r="PIX9" s="108"/>
      <c r="PIY9" s="108"/>
      <c r="PIZ9" s="108"/>
      <c r="PJA9" s="108"/>
      <c r="PJB9" s="108"/>
      <c r="PJC9" s="108"/>
      <c r="PJD9" s="108"/>
      <c r="PJE9" s="108"/>
      <c r="PJF9" s="108"/>
      <c r="PJG9" s="108"/>
      <c r="PJH9" s="108"/>
      <c r="PJI9" s="108"/>
      <c r="PJJ9" s="108"/>
      <c r="PJK9" s="108"/>
      <c r="PJL9" s="108"/>
      <c r="PJM9" s="108"/>
      <c r="PJN9" s="108"/>
      <c r="PJO9" s="108"/>
      <c r="PJP9" s="108"/>
      <c r="PJQ9" s="108"/>
      <c r="PJR9" s="108"/>
      <c r="PJS9" s="108"/>
      <c r="PJT9" s="108"/>
      <c r="PJU9" s="108"/>
      <c r="PJV9" s="108"/>
      <c r="PJW9" s="108"/>
      <c r="PJX9" s="108"/>
      <c r="PJY9" s="108"/>
      <c r="PJZ9" s="108"/>
      <c r="PKA9" s="108"/>
      <c r="PKB9" s="108"/>
      <c r="PKC9" s="108"/>
      <c r="PKD9" s="108"/>
      <c r="PKE9" s="108"/>
      <c r="PKF9" s="108"/>
      <c r="PKG9" s="108"/>
      <c r="PKH9" s="108"/>
      <c r="PKI9" s="108"/>
      <c r="PKJ9" s="108"/>
      <c r="PKK9" s="108"/>
      <c r="PKL9" s="108"/>
      <c r="PKM9" s="108"/>
      <c r="PKN9" s="108"/>
      <c r="PKO9" s="108"/>
      <c r="PKP9" s="108"/>
      <c r="PKQ9" s="108"/>
      <c r="PKR9" s="108"/>
      <c r="PKS9" s="108"/>
      <c r="PKT9" s="108"/>
      <c r="PKU9" s="108"/>
      <c r="PKV9" s="108"/>
      <c r="PKW9" s="108"/>
      <c r="PKX9" s="108"/>
      <c r="PKY9" s="108"/>
      <c r="PKZ9" s="108"/>
      <c r="PLA9" s="108"/>
      <c r="PLB9" s="108"/>
      <c r="PLC9" s="108"/>
      <c r="PLD9" s="108"/>
      <c r="PLE9" s="108"/>
      <c r="PLF9" s="108"/>
      <c r="PLG9" s="108"/>
      <c r="PLH9" s="108"/>
      <c r="PLI9" s="108"/>
      <c r="PLJ9" s="108"/>
      <c r="PLK9" s="108"/>
      <c r="PLL9" s="108"/>
      <c r="PLM9" s="108"/>
      <c r="PLN9" s="108"/>
      <c r="PLO9" s="108"/>
      <c r="PLP9" s="108"/>
      <c r="PLQ9" s="108"/>
      <c r="PLR9" s="108"/>
      <c r="PLS9" s="108"/>
      <c r="PLT9" s="108"/>
      <c r="PLU9" s="108"/>
      <c r="PLV9" s="108"/>
      <c r="PLW9" s="108"/>
      <c r="PLX9" s="108"/>
      <c r="PLY9" s="108"/>
      <c r="PLZ9" s="108"/>
      <c r="PMA9" s="108"/>
      <c r="PMB9" s="108"/>
      <c r="PMC9" s="108"/>
      <c r="PMD9" s="108"/>
      <c r="PME9" s="108"/>
      <c r="PMF9" s="108"/>
      <c r="PMG9" s="108"/>
      <c r="PMH9" s="108"/>
      <c r="PMI9" s="108"/>
      <c r="PMJ9" s="108"/>
      <c r="PMK9" s="108"/>
      <c r="PML9" s="108"/>
      <c r="PMM9" s="108"/>
      <c r="PMN9" s="108"/>
      <c r="PMO9" s="108"/>
      <c r="PMP9" s="108"/>
      <c r="PMQ9" s="108"/>
      <c r="PMR9" s="108"/>
      <c r="PMS9" s="108"/>
      <c r="PMT9" s="108"/>
      <c r="PMU9" s="108"/>
      <c r="PMV9" s="108"/>
      <c r="PMW9" s="108"/>
      <c r="PMX9" s="108"/>
      <c r="PMY9" s="108"/>
      <c r="PMZ9" s="108"/>
      <c r="PNA9" s="108"/>
      <c r="PNB9" s="108"/>
      <c r="PNC9" s="108"/>
      <c r="PND9" s="108"/>
      <c r="PNE9" s="108"/>
      <c r="PNF9" s="108"/>
      <c r="PNG9" s="108"/>
      <c r="PNH9" s="108"/>
      <c r="PNI9" s="108"/>
      <c r="PNJ9" s="108"/>
      <c r="PNK9" s="108"/>
      <c r="PNL9" s="108"/>
      <c r="PNM9" s="108"/>
      <c r="PNN9" s="108"/>
      <c r="PNO9" s="108"/>
      <c r="PNP9" s="108"/>
      <c r="PNQ9" s="108"/>
      <c r="PNR9" s="108"/>
      <c r="PNS9" s="108"/>
      <c r="PNT9" s="108"/>
      <c r="PNU9" s="108"/>
      <c r="PNV9" s="108"/>
      <c r="PNW9" s="108"/>
      <c r="PNX9" s="108"/>
      <c r="PNY9" s="108"/>
      <c r="PNZ9" s="108"/>
      <c r="POA9" s="108"/>
      <c r="POB9" s="108"/>
      <c r="POC9" s="108"/>
      <c r="POD9" s="108"/>
      <c r="POE9" s="108"/>
      <c r="POF9" s="108"/>
      <c r="POG9" s="108"/>
      <c r="POH9" s="108"/>
      <c r="POI9" s="108"/>
      <c r="POJ9" s="108"/>
      <c r="POK9" s="108"/>
      <c r="POL9" s="108"/>
      <c r="POM9" s="108"/>
      <c r="PON9" s="108"/>
      <c r="POO9" s="108"/>
      <c r="POP9" s="108"/>
      <c r="POQ9" s="108"/>
      <c r="POR9" s="108"/>
      <c r="POS9" s="108"/>
      <c r="POT9" s="108"/>
      <c r="POU9" s="108"/>
      <c r="POV9" s="108"/>
      <c r="POW9" s="108"/>
      <c r="POX9" s="108"/>
      <c r="POY9" s="108"/>
      <c r="POZ9" s="108"/>
      <c r="PPA9" s="108"/>
      <c r="PPB9" s="108"/>
      <c r="PPC9" s="108"/>
      <c r="PPD9" s="108"/>
      <c r="PPE9" s="108"/>
      <c r="PPF9" s="108"/>
      <c r="PPG9" s="108"/>
      <c r="PPH9" s="108"/>
      <c r="PPI9" s="108"/>
      <c r="PPJ9" s="108"/>
      <c r="PPK9" s="108"/>
      <c r="PPL9" s="108"/>
      <c r="PPM9" s="108"/>
      <c r="PPN9" s="108"/>
      <c r="PPO9" s="108"/>
      <c r="PPP9" s="108"/>
      <c r="PPQ9" s="108"/>
      <c r="PPR9" s="108"/>
      <c r="PPS9" s="108"/>
      <c r="PPT9" s="108"/>
      <c r="PPU9" s="108"/>
      <c r="PPV9" s="108"/>
      <c r="PPW9" s="108"/>
      <c r="PPX9" s="108"/>
      <c r="PPY9" s="108"/>
      <c r="PPZ9" s="108"/>
      <c r="PQA9" s="108"/>
      <c r="PQB9" s="108"/>
      <c r="PQC9" s="108"/>
      <c r="PQD9" s="108"/>
      <c r="PQE9" s="108"/>
      <c r="PQF9" s="108"/>
      <c r="PQG9" s="108"/>
      <c r="PQH9" s="108"/>
      <c r="PQI9" s="108"/>
      <c r="PQJ9" s="108"/>
      <c r="PQK9" s="108"/>
      <c r="PQL9" s="108"/>
      <c r="PQM9" s="108"/>
      <c r="PQN9" s="108"/>
      <c r="PQO9" s="108"/>
      <c r="PQP9" s="108"/>
      <c r="PQQ9" s="108"/>
      <c r="PQR9" s="108"/>
      <c r="PQS9" s="108"/>
      <c r="PQT9" s="108"/>
      <c r="PQU9" s="108"/>
      <c r="PQV9" s="108"/>
      <c r="PQW9" s="108"/>
      <c r="PQX9" s="108"/>
      <c r="PQY9" s="108"/>
      <c r="PQZ9" s="108"/>
      <c r="PRA9" s="108"/>
      <c r="PRB9" s="108"/>
      <c r="PRC9" s="108"/>
      <c r="PRD9" s="108"/>
      <c r="PRE9" s="108"/>
      <c r="PRF9" s="108"/>
      <c r="PRG9" s="108"/>
      <c r="PRH9" s="108"/>
      <c r="PRI9" s="108"/>
      <c r="PRJ9" s="108"/>
      <c r="PRK9" s="108"/>
      <c r="PRL9" s="108"/>
      <c r="PRM9" s="108"/>
      <c r="PRN9" s="108"/>
      <c r="PRO9" s="108"/>
      <c r="PRP9" s="108"/>
      <c r="PRQ9" s="108"/>
      <c r="PRR9" s="108"/>
      <c r="PRS9" s="108"/>
      <c r="PRT9" s="108"/>
      <c r="PRU9" s="108"/>
      <c r="PRV9" s="108"/>
      <c r="PRW9" s="108"/>
      <c r="PRX9" s="108"/>
      <c r="PRY9" s="108"/>
      <c r="PRZ9" s="108"/>
      <c r="PSA9" s="108"/>
      <c r="PSB9" s="108"/>
      <c r="PSC9" s="108"/>
      <c r="PSD9" s="108"/>
      <c r="PSE9" s="108"/>
      <c r="PSF9" s="108"/>
      <c r="PSG9" s="108"/>
      <c r="PSH9" s="108"/>
      <c r="PSI9" s="108"/>
      <c r="PSJ9" s="108"/>
      <c r="PSK9" s="108"/>
      <c r="PSL9" s="108"/>
      <c r="PSM9" s="108"/>
      <c r="PSN9" s="108"/>
      <c r="PSO9" s="108"/>
      <c r="PSP9" s="108"/>
      <c r="PSQ9" s="108"/>
      <c r="PSR9" s="108"/>
      <c r="PSS9" s="108"/>
      <c r="PST9" s="108"/>
      <c r="PSU9" s="108"/>
      <c r="PSV9" s="108"/>
      <c r="PSW9" s="108"/>
      <c r="PSX9" s="108"/>
      <c r="PSY9" s="108"/>
      <c r="PSZ9" s="108"/>
      <c r="PTA9" s="108"/>
      <c r="PTB9" s="108"/>
      <c r="PTC9" s="108"/>
      <c r="PTD9" s="108"/>
      <c r="PTE9" s="108"/>
      <c r="PTF9" s="108"/>
      <c r="PTG9" s="108"/>
      <c r="PTH9" s="108"/>
      <c r="PTI9" s="108"/>
      <c r="PTJ9" s="108"/>
      <c r="PTK9" s="108"/>
      <c r="PTL9" s="108"/>
      <c r="PTM9" s="108"/>
      <c r="PTN9" s="108"/>
      <c r="PTO9" s="108"/>
      <c r="PTP9" s="108"/>
      <c r="PTQ9" s="108"/>
      <c r="PTR9" s="108"/>
      <c r="PTS9" s="108"/>
      <c r="PTT9" s="108"/>
      <c r="PTU9" s="108"/>
      <c r="PTV9" s="108"/>
      <c r="PTW9" s="108"/>
      <c r="PTX9" s="108"/>
      <c r="PTY9" s="108"/>
      <c r="PTZ9" s="108"/>
      <c r="PUA9" s="108"/>
      <c r="PUB9" s="108"/>
      <c r="PUC9" s="108"/>
      <c r="PUD9" s="108"/>
      <c r="PUE9" s="108"/>
      <c r="PUF9" s="108"/>
      <c r="PUG9" s="108"/>
      <c r="PUH9" s="108"/>
      <c r="PUI9" s="108"/>
      <c r="PUJ9" s="108"/>
      <c r="PUK9" s="108"/>
      <c r="PUL9" s="108"/>
      <c r="PUM9" s="108"/>
      <c r="PUN9" s="108"/>
      <c r="PUO9" s="108"/>
      <c r="PUP9" s="108"/>
      <c r="PUQ9" s="108"/>
      <c r="PUR9" s="108"/>
      <c r="PUS9" s="108"/>
      <c r="PUT9" s="108"/>
      <c r="PUU9" s="108"/>
      <c r="PUV9" s="108"/>
      <c r="PUW9" s="108"/>
      <c r="PUX9" s="108"/>
      <c r="PUY9" s="108"/>
      <c r="PUZ9" s="108"/>
      <c r="PVA9" s="108"/>
      <c r="PVB9" s="108"/>
      <c r="PVC9" s="108"/>
      <c r="PVD9" s="108"/>
      <c r="PVE9" s="108"/>
      <c r="PVF9" s="108"/>
      <c r="PVG9" s="108"/>
      <c r="PVH9" s="108"/>
      <c r="PVI9" s="108"/>
      <c r="PVJ9" s="108"/>
      <c r="PVK9" s="108"/>
      <c r="PVL9" s="108"/>
      <c r="PVM9" s="108"/>
      <c r="PVN9" s="108"/>
      <c r="PVO9" s="108"/>
      <c r="PVP9" s="108"/>
      <c r="PVQ9" s="108"/>
      <c r="PVR9" s="108"/>
      <c r="PVS9" s="108"/>
      <c r="PVT9" s="108"/>
      <c r="PVU9" s="108"/>
      <c r="PVV9" s="108"/>
      <c r="PVW9" s="108"/>
      <c r="PVX9" s="108"/>
      <c r="PVY9" s="108"/>
      <c r="PVZ9" s="108"/>
      <c r="PWA9" s="108"/>
      <c r="PWB9" s="108"/>
      <c r="PWC9" s="108"/>
      <c r="PWD9" s="108"/>
      <c r="PWE9" s="108"/>
      <c r="PWF9" s="108"/>
      <c r="PWG9" s="108"/>
      <c r="PWH9" s="108"/>
      <c r="PWI9" s="108"/>
      <c r="PWJ9" s="108"/>
      <c r="PWK9" s="108"/>
      <c r="PWL9" s="108"/>
      <c r="PWM9" s="108"/>
      <c r="PWN9" s="108"/>
      <c r="PWO9" s="108"/>
      <c r="PWP9" s="108"/>
      <c r="PWQ9" s="108"/>
      <c r="PWR9" s="108"/>
      <c r="PWS9" s="108"/>
      <c r="PWT9" s="108"/>
      <c r="PWU9" s="108"/>
      <c r="PWV9" s="108"/>
      <c r="PWW9" s="108"/>
      <c r="PWX9" s="108"/>
      <c r="PWY9" s="108"/>
      <c r="PWZ9" s="108"/>
      <c r="PXA9" s="108"/>
      <c r="PXB9" s="108"/>
      <c r="PXC9" s="108"/>
      <c r="PXD9" s="108"/>
      <c r="PXE9" s="108"/>
      <c r="PXF9" s="108"/>
      <c r="PXG9" s="108"/>
      <c r="PXH9" s="108"/>
      <c r="PXI9" s="108"/>
      <c r="PXJ9" s="108"/>
      <c r="PXK9" s="108"/>
      <c r="PXL9" s="108"/>
      <c r="PXM9" s="108"/>
      <c r="PXN9" s="108"/>
      <c r="PXO9" s="108"/>
      <c r="PXP9" s="108"/>
      <c r="PXQ9" s="108"/>
      <c r="PXR9" s="108"/>
      <c r="PXS9" s="108"/>
      <c r="PXT9" s="108"/>
      <c r="PXU9" s="108"/>
      <c r="PXV9" s="108"/>
      <c r="PXW9" s="108"/>
      <c r="PXX9" s="108"/>
      <c r="PXY9" s="108"/>
      <c r="PXZ9" s="108"/>
      <c r="PYA9" s="108"/>
      <c r="PYB9" s="108"/>
      <c r="PYC9" s="108"/>
      <c r="PYD9" s="108"/>
      <c r="PYE9" s="108"/>
      <c r="PYF9" s="108"/>
      <c r="PYG9" s="108"/>
      <c r="PYH9" s="108"/>
      <c r="PYI9" s="108"/>
      <c r="PYJ9" s="108"/>
      <c r="PYK9" s="108"/>
      <c r="PYL9" s="108"/>
      <c r="PYM9" s="108"/>
      <c r="PYN9" s="108"/>
      <c r="PYO9" s="108"/>
      <c r="PYP9" s="108"/>
      <c r="PYQ9" s="108"/>
      <c r="PYR9" s="108"/>
      <c r="PYS9" s="108"/>
      <c r="PYT9" s="108"/>
      <c r="PYU9" s="108"/>
      <c r="PYV9" s="108"/>
      <c r="PYW9" s="108"/>
      <c r="PYX9" s="108"/>
      <c r="PYY9" s="108"/>
      <c r="PYZ9" s="108"/>
      <c r="PZA9" s="108"/>
      <c r="PZB9" s="108"/>
      <c r="PZC9" s="108"/>
      <c r="PZD9" s="108"/>
      <c r="PZE9" s="108"/>
      <c r="PZF9" s="108"/>
      <c r="PZG9" s="108"/>
      <c r="PZH9" s="108"/>
      <c r="PZI9" s="108"/>
      <c r="PZJ9" s="108"/>
      <c r="PZK9" s="108"/>
      <c r="PZL9" s="108"/>
      <c r="PZM9" s="108"/>
      <c r="PZN9" s="108"/>
      <c r="PZO9" s="108"/>
      <c r="PZP9" s="108"/>
      <c r="PZQ9" s="108"/>
      <c r="PZR9" s="108"/>
      <c r="PZS9" s="108"/>
      <c r="PZT9" s="108"/>
      <c r="PZU9" s="108"/>
      <c r="PZV9" s="108"/>
      <c r="PZW9" s="108"/>
      <c r="PZX9" s="108"/>
      <c r="PZY9" s="108"/>
      <c r="PZZ9" s="108"/>
      <c r="QAA9" s="108"/>
      <c r="QAB9" s="108"/>
      <c r="QAC9" s="108"/>
      <c r="QAD9" s="108"/>
      <c r="QAE9" s="108"/>
      <c r="QAF9" s="108"/>
      <c r="QAG9" s="108"/>
      <c r="QAH9" s="108"/>
      <c r="QAI9" s="108"/>
      <c r="QAJ9" s="108"/>
      <c r="QAK9" s="108"/>
      <c r="QAL9" s="108"/>
      <c r="QAM9" s="108"/>
      <c r="QAN9" s="108"/>
      <c r="QAO9" s="108"/>
      <c r="QAP9" s="108"/>
      <c r="QAQ9" s="108"/>
      <c r="QAR9" s="108"/>
      <c r="QAS9" s="108"/>
      <c r="QAT9" s="108"/>
      <c r="QAU9" s="108"/>
      <c r="QAV9" s="108"/>
      <c r="QAW9" s="108"/>
      <c r="QAX9" s="108"/>
      <c r="QAY9" s="108"/>
      <c r="QAZ9" s="108"/>
      <c r="QBA9" s="108"/>
      <c r="QBB9" s="108"/>
      <c r="QBC9" s="108"/>
      <c r="QBD9" s="108"/>
      <c r="QBE9" s="108"/>
      <c r="QBF9" s="108"/>
      <c r="QBG9" s="108"/>
      <c r="QBH9" s="108"/>
      <c r="QBI9" s="108"/>
      <c r="QBJ9" s="108"/>
      <c r="QBK9" s="108"/>
      <c r="QBL9" s="108"/>
      <c r="QBM9" s="108"/>
      <c r="QBN9" s="108"/>
      <c r="QBO9" s="108"/>
      <c r="QBP9" s="108"/>
      <c r="QBQ9" s="108"/>
      <c r="QBR9" s="108"/>
      <c r="QBS9" s="108"/>
      <c r="QBT9" s="108"/>
      <c r="QBU9" s="108"/>
      <c r="QBV9" s="108"/>
      <c r="QBW9" s="108"/>
      <c r="QBX9" s="108"/>
      <c r="QBY9" s="108"/>
      <c r="QBZ9" s="108"/>
      <c r="QCA9" s="108"/>
      <c r="QCB9" s="108"/>
      <c r="QCC9" s="108"/>
      <c r="QCD9" s="108"/>
      <c r="QCE9" s="108"/>
      <c r="QCF9" s="108"/>
      <c r="QCG9" s="108"/>
      <c r="QCH9" s="108"/>
      <c r="QCI9" s="108"/>
      <c r="QCJ9" s="108"/>
      <c r="QCK9" s="108"/>
      <c r="QCL9" s="108"/>
      <c r="QCM9" s="108"/>
      <c r="QCN9" s="108"/>
      <c r="QCO9" s="108"/>
      <c r="QCP9" s="108"/>
      <c r="QCQ9" s="108"/>
      <c r="QCR9" s="108"/>
      <c r="QCS9" s="108"/>
      <c r="QCT9" s="108"/>
      <c r="QCU9" s="108"/>
      <c r="QCV9" s="108"/>
      <c r="QCW9" s="108"/>
      <c r="QCX9" s="108"/>
      <c r="QCY9" s="108"/>
      <c r="QCZ9" s="108"/>
      <c r="QDA9" s="108"/>
      <c r="QDB9" s="108"/>
      <c r="QDC9" s="108"/>
      <c r="QDD9" s="108"/>
      <c r="QDE9" s="108"/>
      <c r="QDF9" s="108"/>
      <c r="QDG9" s="108"/>
      <c r="QDH9" s="108"/>
      <c r="QDI9" s="108"/>
      <c r="QDJ9" s="108"/>
      <c r="QDK9" s="108"/>
      <c r="QDL9" s="108"/>
      <c r="QDM9" s="108"/>
      <c r="QDN9" s="108"/>
      <c r="QDO9" s="108"/>
      <c r="QDP9" s="108"/>
      <c r="QDQ9" s="108"/>
      <c r="QDR9" s="108"/>
      <c r="QDS9" s="108"/>
      <c r="QDT9" s="108"/>
      <c r="QDU9" s="108"/>
      <c r="QDV9" s="108"/>
      <c r="QDW9" s="108"/>
      <c r="QDX9" s="108"/>
      <c r="QDY9" s="108"/>
      <c r="QDZ9" s="108"/>
      <c r="QEA9" s="108"/>
      <c r="QEB9" s="108"/>
      <c r="QEC9" s="108"/>
      <c r="QED9" s="108"/>
      <c r="QEE9" s="108"/>
      <c r="QEF9" s="108"/>
      <c r="QEG9" s="108"/>
      <c r="QEH9" s="108"/>
      <c r="QEI9" s="108"/>
      <c r="QEJ9" s="108"/>
      <c r="QEK9" s="108"/>
      <c r="QEL9" s="108"/>
      <c r="QEM9" s="108"/>
      <c r="QEN9" s="108"/>
      <c r="QEO9" s="108"/>
      <c r="QEP9" s="108"/>
      <c r="QEQ9" s="108"/>
      <c r="QER9" s="108"/>
      <c r="QES9" s="108"/>
      <c r="QET9" s="108"/>
      <c r="QEU9" s="108"/>
      <c r="QEV9" s="108"/>
      <c r="QEW9" s="108"/>
      <c r="QEX9" s="108"/>
      <c r="QEY9" s="108"/>
      <c r="QEZ9" s="108"/>
      <c r="QFA9" s="108"/>
      <c r="QFB9" s="108"/>
      <c r="QFC9" s="108"/>
      <c r="QFD9" s="108"/>
      <c r="QFE9" s="108"/>
      <c r="QFF9" s="108"/>
      <c r="QFG9" s="108"/>
      <c r="QFH9" s="108"/>
      <c r="QFI9" s="108"/>
      <c r="QFJ9" s="108"/>
      <c r="QFK9" s="108"/>
      <c r="QFL9" s="108"/>
      <c r="QFM9" s="108"/>
      <c r="QFN9" s="108"/>
      <c r="QFO9" s="108"/>
      <c r="QFP9" s="108"/>
      <c r="QFQ9" s="108"/>
      <c r="QFR9" s="108"/>
      <c r="QFS9" s="108"/>
      <c r="QFT9" s="108"/>
      <c r="QFU9" s="108"/>
      <c r="QFV9" s="108"/>
      <c r="QFW9" s="108"/>
      <c r="QFX9" s="108"/>
      <c r="QFY9" s="108"/>
      <c r="QFZ9" s="108"/>
      <c r="QGA9" s="108"/>
      <c r="QGB9" s="108"/>
      <c r="QGC9" s="108"/>
      <c r="QGD9" s="108"/>
      <c r="QGE9" s="108"/>
      <c r="QGF9" s="108"/>
      <c r="QGG9" s="108"/>
      <c r="QGH9" s="108"/>
      <c r="QGI9" s="108"/>
      <c r="QGJ9" s="108"/>
      <c r="QGK9" s="108"/>
      <c r="QGL9" s="108"/>
      <c r="QGM9" s="108"/>
      <c r="QGN9" s="108"/>
      <c r="QGO9" s="108"/>
      <c r="QGP9" s="108"/>
      <c r="QGQ9" s="108"/>
      <c r="QGR9" s="108"/>
      <c r="QGS9" s="108"/>
      <c r="QGT9" s="108"/>
      <c r="QGU9" s="108"/>
      <c r="QGV9" s="108"/>
      <c r="QGW9" s="108"/>
      <c r="QGX9" s="108"/>
      <c r="QGY9" s="108"/>
      <c r="QGZ9" s="108"/>
      <c r="QHA9" s="108"/>
      <c r="QHB9" s="108"/>
      <c r="QHC9" s="108"/>
      <c r="QHD9" s="108"/>
      <c r="QHE9" s="108"/>
      <c r="QHF9" s="108"/>
      <c r="QHG9" s="108"/>
      <c r="QHH9" s="108"/>
      <c r="QHI9" s="108"/>
      <c r="QHJ9" s="108"/>
      <c r="QHK9" s="108"/>
      <c r="QHL9" s="108"/>
      <c r="QHM9" s="108"/>
      <c r="QHN9" s="108"/>
      <c r="QHO9" s="108"/>
      <c r="QHP9" s="108"/>
      <c r="QHQ9" s="108"/>
      <c r="QHR9" s="108"/>
      <c r="QHS9" s="108"/>
      <c r="QHT9" s="108"/>
      <c r="QHU9" s="108"/>
      <c r="QHV9" s="108"/>
      <c r="QHW9" s="108"/>
      <c r="QHX9" s="108"/>
      <c r="QHY9" s="108"/>
      <c r="QHZ9" s="108"/>
      <c r="QIA9" s="108"/>
      <c r="QIB9" s="108"/>
      <c r="QIC9" s="108"/>
      <c r="QID9" s="108"/>
      <c r="QIE9" s="108"/>
      <c r="QIF9" s="108"/>
      <c r="QIG9" s="108"/>
      <c r="QIH9" s="108"/>
      <c r="QII9" s="108"/>
      <c r="QIJ9" s="108"/>
      <c r="QIK9" s="108"/>
      <c r="QIL9" s="108"/>
      <c r="QIM9" s="108"/>
      <c r="QIN9" s="108"/>
      <c r="QIO9" s="108"/>
      <c r="QIP9" s="108"/>
      <c r="QIQ9" s="108"/>
      <c r="QIR9" s="108"/>
      <c r="QIS9" s="108"/>
      <c r="QIT9" s="108"/>
      <c r="QIU9" s="108"/>
      <c r="QIV9" s="108"/>
      <c r="QIW9" s="108"/>
      <c r="QIX9" s="108"/>
      <c r="QIY9" s="108"/>
      <c r="QIZ9" s="108"/>
      <c r="QJA9" s="108"/>
      <c r="QJB9" s="108"/>
      <c r="QJC9" s="108"/>
      <c r="QJD9" s="108"/>
      <c r="QJE9" s="108"/>
      <c r="QJF9" s="108"/>
      <c r="QJG9" s="108"/>
      <c r="QJH9" s="108"/>
      <c r="QJI9" s="108"/>
      <c r="QJJ9" s="108"/>
      <c r="QJK9" s="108"/>
      <c r="QJL9" s="108"/>
      <c r="QJM9" s="108"/>
      <c r="QJN9" s="108"/>
      <c r="QJO9" s="108"/>
      <c r="QJP9" s="108"/>
      <c r="QJQ9" s="108"/>
      <c r="QJR9" s="108"/>
      <c r="QJS9" s="108"/>
      <c r="QJT9" s="108"/>
      <c r="QJU9" s="108"/>
      <c r="QJV9" s="108"/>
      <c r="QJW9" s="108"/>
      <c r="QJX9" s="108"/>
      <c r="QJY9" s="108"/>
      <c r="QJZ9" s="108"/>
      <c r="QKA9" s="108"/>
      <c r="QKB9" s="108"/>
      <c r="QKC9" s="108"/>
      <c r="QKD9" s="108"/>
      <c r="QKE9" s="108"/>
      <c r="QKF9" s="108"/>
      <c r="QKG9" s="108"/>
      <c r="QKH9" s="108"/>
      <c r="QKI9" s="108"/>
      <c r="QKJ9" s="108"/>
      <c r="QKK9" s="108"/>
      <c r="QKL9" s="108"/>
      <c r="QKM9" s="108"/>
      <c r="QKN9" s="108"/>
      <c r="QKO9" s="108"/>
      <c r="QKP9" s="108"/>
      <c r="QKQ9" s="108"/>
      <c r="QKR9" s="108"/>
      <c r="QKS9" s="108"/>
      <c r="QKT9" s="108"/>
      <c r="QKU9" s="108"/>
      <c r="QKV9" s="108"/>
      <c r="QKW9" s="108"/>
      <c r="QKX9" s="108"/>
      <c r="QKY9" s="108"/>
      <c r="QKZ9" s="108"/>
      <c r="QLA9" s="108"/>
      <c r="QLB9" s="108"/>
      <c r="QLC9" s="108"/>
      <c r="QLD9" s="108"/>
      <c r="QLE9" s="108"/>
      <c r="QLF9" s="108"/>
      <c r="QLG9" s="108"/>
      <c r="QLH9" s="108"/>
      <c r="QLI9" s="108"/>
      <c r="QLJ9" s="108"/>
      <c r="QLK9" s="108"/>
      <c r="QLL9" s="108"/>
      <c r="QLM9" s="108"/>
      <c r="QLN9" s="108"/>
      <c r="QLO9" s="108"/>
      <c r="QLP9" s="108"/>
      <c r="QLQ9" s="108"/>
      <c r="QLR9" s="108"/>
      <c r="QLS9" s="108"/>
      <c r="QLT9" s="108"/>
      <c r="QLU9" s="108"/>
      <c r="QLV9" s="108"/>
      <c r="QLW9" s="108"/>
      <c r="QLX9" s="108"/>
      <c r="QLY9" s="108"/>
      <c r="QLZ9" s="108"/>
      <c r="QMA9" s="108"/>
      <c r="QMB9" s="108"/>
      <c r="QMC9" s="108"/>
      <c r="QMD9" s="108"/>
      <c r="QME9" s="108"/>
      <c r="QMF9" s="108"/>
      <c r="QMG9" s="108"/>
      <c r="QMH9" s="108"/>
      <c r="QMI9" s="108"/>
      <c r="QMJ9" s="108"/>
      <c r="QMK9" s="108"/>
      <c r="QML9" s="108"/>
      <c r="QMM9" s="108"/>
      <c r="QMN9" s="108"/>
      <c r="QMO9" s="108"/>
      <c r="QMP9" s="108"/>
      <c r="QMQ9" s="108"/>
      <c r="QMR9" s="108"/>
      <c r="QMS9" s="108"/>
      <c r="QMT9" s="108"/>
      <c r="QMU9" s="108"/>
      <c r="QMV9" s="108"/>
      <c r="QMW9" s="108"/>
      <c r="QMX9" s="108"/>
      <c r="QMY9" s="108"/>
      <c r="QMZ9" s="108"/>
      <c r="QNA9" s="108"/>
      <c r="QNB9" s="108"/>
      <c r="QNC9" s="108"/>
      <c r="QND9" s="108"/>
      <c r="QNE9" s="108"/>
      <c r="QNF9" s="108"/>
      <c r="QNG9" s="108"/>
      <c r="QNH9" s="108"/>
      <c r="QNI9" s="108"/>
      <c r="QNJ9" s="108"/>
      <c r="QNK9" s="108"/>
      <c r="QNL9" s="108"/>
      <c r="QNM9" s="108"/>
      <c r="QNN9" s="108"/>
      <c r="QNO9" s="108"/>
      <c r="QNP9" s="108"/>
      <c r="QNQ9" s="108"/>
      <c r="QNR9" s="108"/>
      <c r="QNS9" s="108"/>
      <c r="QNT9" s="108"/>
      <c r="QNU9" s="108"/>
      <c r="QNV9" s="108"/>
      <c r="QNW9" s="108"/>
      <c r="QNX9" s="108"/>
      <c r="QNY9" s="108"/>
      <c r="QNZ9" s="108"/>
      <c r="QOA9" s="108"/>
      <c r="QOB9" s="108"/>
      <c r="QOC9" s="108"/>
      <c r="QOD9" s="108"/>
      <c r="QOE9" s="108"/>
      <c r="QOF9" s="108"/>
      <c r="QOG9" s="108"/>
      <c r="QOH9" s="108"/>
      <c r="QOI9" s="108"/>
      <c r="QOJ9" s="108"/>
      <c r="QOK9" s="108"/>
      <c r="QOL9" s="108"/>
      <c r="QOM9" s="108"/>
      <c r="QON9" s="108"/>
      <c r="QOO9" s="108"/>
      <c r="QOP9" s="108"/>
      <c r="QOQ9" s="108"/>
      <c r="QOR9" s="108"/>
      <c r="QOS9" s="108"/>
      <c r="QOT9" s="108"/>
      <c r="QOU9" s="108"/>
      <c r="QOV9" s="108"/>
      <c r="QOW9" s="108"/>
      <c r="QOX9" s="108"/>
      <c r="QOY9" s="108"/>
      <c r="QOZ9" s="108"/>
      <c r="QPA9" s="108"/>
      <c r="QPB9" s="108"/>
      <c r="QPC9" s="108"/>
      <c r="QPD9" s="108"/>
      <c r="QPE9" s="108"/>
      <c r="QPF9" s="108"/>
      <c r="QPG9" s="108"/>
      <c r="QPH9" s="108"/>
      <c r="QPI9" s="108"/>
      <c r="QPJ9" s="108"/>
      <c r="QPK9" s="108"/>
      <c r="QPL9" s="108"/>
      <c r="QPM9" s="108"/>
      <c r="QPN9" s="108"/>
      <c r="QPO9" s="108"/>
      <c r="QPP9" s="108"/>
      <c r="QPQ9" s="108"/>
      <c r="QPR9" s="108"/>
      <c r="QPS9" s="108"/>
      <c r="QPT9" s="108"/>
      <c r="QPU9" s="108"/>
      <c r="QPV9" s="108"/>
      <c r="QPW9" s="108"/>
      <c r="QPX9" s="108"/>
      <c r="QPY9" s="108"/>
      <c r="QPZ9" s="108"/>
      <c r="QQA9" s="108"/>
      <c r="QQB9" s="108"/>
      <c r="QQC9" s="108"/>
      <c r="QQD9" s="108"/>
      <c r="QQE9" s="108"/>
      <c r="QQF9" s="108"/>
      <c r="QQG9" s="108"/>
      <c r="QQH9" s="108"/>
      <c r="QQI9" s="108"/>
      <c r="QQJ9" s="108"/>
      <c r="QQK9" s="108"/>
      <c r="QQL9" s="108"/>
      <c r="QQM9" s="108"/>
      <c r="QQN9" s="108"/>
      <c r="QQO9" s="108"/>
      <c r="QQP9" s="108"/>
      <c r="QQQ9" s="108"/>
      <c r="QQR9" s="108"/>
      <c r="QQS9" s="108"/>
      <c r="QQT9" s="108"/>
      <c r="QQU9" s="108"/>
      <c r="QQV9" s="108"/>
      <c r="QQW9" s="108"/>
      <c r="QQX9" s="108"/>
      <c r="QQY9" s="108"/>
      <c r="QQZ9" s="108"/>
      <c r="QRA9" s="108"/>
      <c r="QRB9" s="108"/>
      <c r="QRC9" s="108"/>
      <c r="QRD9" s="108"/>
      <c r="QRE9" s="108"/>
      <c r="QRF9" s="108"/>
      <c r="QRG9" s="108"/>
      <c r="QRH9" s="108"/>
      <c r="QRI9" s="108"/>
      <c r="QRJ9" s="108"/>
      <c r="QRK9" s="108"/>
      <c r="QRL9" s="108"/>
      <c r="QRM9" s="108"/>
      <c r="QRN9" s="108"/>
      <c r="QRO9" s="108"/>
      <c r="QRP9" s="108"/>
      <c r="QRQ9" s="108"/>
      <c r="QRR9" s="108"/>
      <c r="QRS9" s="108"/>
      <c r="QRT9" s="108"/>
      <c r="QRU9" s="108"/>
      <c r="QRV9" s="108"/>
      <c r="QRW9" s="108"/>
      <c r="QRX9" s="108"/>
      <c r="QRY9" s="108"/>
      <c r="QRZ9" s="108"/>
      <c r="QSA9" s="108"/>
      <c r="QSB9" s="108"/>
      <c r="QSC9" s="108"/>
      <c r="QSD9" s="108"/>
      <c r="QSE9" s="108"/>
      <c r="QSF9" s="108"/>
      <c r="QSG9" s="108"/>
      <c r="QSH9" s="108"/>
      <c r="QSI9" s="108"/>
      <c r="QSJ9" s="108"/>
      <c r="QSK9" s="108"/>
      <c r="QSL9" s="108"/>
      <c r="QSM9" s="108"/>
      <c r="QSN9" s="108"/>
      <c r="QSO9" s="108"/>
      <c r="QSP9" s="108"/>
      <c r="QSQ9" s="108"/>
      <c r="QSR9" s="108"/>
      <c r="QSS9" s="108"/>
      <c r="QST9" s="108"/>
      <c r="QSU9" s="108"/>
      <c r="QSV9" s="108"/>
      <c r="QSW9" s="108"/>
      <c r="QSX9" s="108"/>
      <c r="QSY9" s="108"/>
      <c r="QSZ9" s="108"/>
      <c r="QTA9" s="108"/>
      <c r="QTB9" s="108"/>
      <c r="QTC9" s="108"/>
      <c r="QTD9" s="108"/>
      <c r="QTE9" s="108"/>
      <c r="QTF9" s="108"/>
      <c r="QTG9" s="108"/>
      <c r="QTH9" s="108"/>
      <c r="QTI9" s="108"/>
      <c r="QTJ9" s="108"/>
      <c r="QTK9" s="108"/>
      <c r="QTL9" s="108"/>
      <c r="QTM9" s="108"/>
      <c r="QTN9" s="108"/>
      <c r="QTO9" s="108"/>
      <c r="QTP9" s="108"/>
      <c r="QTQ9" s="108"/>
      <c r="QTR9" s="108"/>
      <c r="QTS9" s="108"/>
      <c r="QTT9" s="108"/>
      <c r="QTU9" s="108"/>
      <c r="QTV9" s="108"/>
      <c r="QTW9" s="108"/>
      <c r="QTX9" s="108"/>
      <c r="QTY9" s="108"/>
      <c r="QTZ9" s="108"/>
      <c r="QUA9" s="108"/>
      <c r="QUB9" s="108"/>
      <c r="QUC9" s="108"/>
      <c r="QUD9" s="108"/>
      <c r="QUE9" s="108"/>
      <c r="QUF9" s="108"/>
      <c r="QUG9" s="108"/>
      <c r="QUH9" s="108"/>
      <c r="QUI9" s="108"/>
      <c r="QUJ9" s="108"/>
      <c r="QUK9" s="108"/>
      <c r="QUL9" s="108"/>
      <c r="QUM9" s="108"/>
      <c r="QUN9" s="108"/>
      <c r="QUO9" s="108"/>
      <c r="QUP9" s="108"/>
      <c r="QUQ9" s="108"/>
      <c r="QUR9" s="108"/>
      <c r="QUS9" s="108"/>
      <c r="QUT9" s="108"/>
      <c r="QUU9" s="108"/>
      <c r="QUV9" s="108"/>
      <c r="QUW9" s="108"/>
      <c r="QUX9" s="108"/>
      <c r="QUY9" s="108"/>
      <c r="QUZ9" s="108"/>
      <c r="QVA9" s="108"/>
      <c r="QVB9" s="108"/>
      <c r="QVC9" s="108"/>
      <c r="QVD9" s="108"/>
      <c r="QVE9" s="108"/>
      <c r="QVF9" s="108"/>
      <c r="QVG9" s="108"/>
      <c r="QVH9" s="108"/>
      <c r="QVI9" s="108"/>
      <c r="QVJ9" s="108"/>
      <c r="QVK9" s="108"/>
      <c r="QVL9" s="108"/>
      <c r="QVM9" s="108"/>
      <c r="QVN9" s="108"/>
      <c r="QVO9" s="108"/>
      <c r="QVP9" s="108"/>
      <c r="QVQ9" s="108"/>
      <c r="QVR9" s="108"/>
      <c r="QVS9" s="108"/>
      <c r="QVT9" s="108"/>
      <c r="QVU9" s="108"/>
      <c r="QVV9" s="108"/>
      <c r="QVW9" s="108"/>
      <c r="QVX9" s="108"/>
      <c r="QVY9" s="108"/>
      <c r="QVZ9" s="108"/>
      <c r="QWA9" s="108"/>
      <c r="QWB9" s="108"/>
      <c r="QWC9" s="108"/>
      <c r="QWD9" s="108"/>
      <c r="QWE9" s="108"/>
      <c r="QWF9" s="108"/>
      <c r="QWG9" s="108"/>
      <c r="QWH9" s="108"/>
      <c r="QWI9" s="108"/>
      <c r="QWJ9" s="108"/>
      <c r="QWK9" s="108"/>
      <c r="QWL9" s="108"/>
      <c r="QWM9" s="108"/>
      <c r="QWN9" s="108"/>
      <c r="QWO9" s="108"/>
      <c r="QWP9" s="108"/>
      <c r="QWQ9" s="108"/>
      <c r="QWR9" s="108"/>
      <c r="QWS9" s="108"/>
      <c r="QWT9" s="108"/>
      <c r="QWU9" s="108"/>
      <c r="QWV9" s="108"/>
      <c r="QWW9" s="108"/>
      <c r="QWX9" s="108"/>
      <c r="QWY9" s="108"/>
      <c r="QWZ9" s="108"/>
      <c r="QXA9" s="108"/>
      <c r="QXB9" s="108"/>
      <c r="QXC9" s="108"/>
      <c r="QXD9" s="108"/>
      <c r="QXE9" s="108"/>
      <c r="QXF9" s="108"/>
      <c r="QXG9" s="108"/>
      <c r="QXH9" s="108"/>
      <c r="QXI9" s="108"/>
      <c r="QXJ9" s="108"/>
      <c r="QXK9" s="108"/>
      <c r="QXL9" s="108"/>
      <c r="QXM9" s="108"/>
      <c r="QXN9" s="108"/>
      <c r="QXO9" s="108"/>
      <c r="QXP9" s="108"/>
      <c r="QXQ9" s="108"/>
      <c r="QXR9" s="108"/>
      <c r="QXS9" s="108"/>
      <c r="QXT9" s="108"/>
      <c r="QXU9" s="108"/>
      <c r="QXV9" s="108"/>
      <c r="QXW9" s="108"/>
      <c r="QXX9" s="108"/>
      <c r="QXY9" s="108"/>
      <c r="QXZ9" s="108"/>
      <c r="QYA9" s="108"/>
      <c r="QYB9" s="108"/>
      <c r="QYC9" s="108"/>
      <c r="QYD9" s="108"/>
      <c r="QYE9" s="108"/>
      <c r="QYF9" s="108"/>
      <c r="QYG9" s="108"/>
      <c r="QYH9" s="108"/>
      <c r="QYI9" s="108"/>
      <c r="QYJ9" s="108"/>
      <c r="QYK9" s="108"/>
      <c r="QYL9" s="108"/>
      <c r="QYM9" s="108"/>
      <c r="QYN9" s="108"/>
      <c r="QYO9" s="108"/>
      <c r="QYP9" s="108"/>
      <c r="QYQ9" s="108"/>
      <c r="QYR9" s="108"/>
      <c r="QYS9" s="108"/>
      <c r="QYT9" s="108"/>
      <c r="QYU9" s="108"/>
      <c r="QYV9" s="108"/>
      <c r="QYW9" s="108"/>
      <c r="QYX9" s="108"/>
      <c r="QYY9" s="108"/>
      <c r="QYZ9" s="108"/>
      <c r="QZA9" s="108"/>
      <c r="QZB9" s="108"/>
      <c r="QZC9" s="108"/>
      <c r="QZD9" s="108"/>
      <c r="QZE9" s="108"/>
      <c r="QZF9" s="108"/>
      <c r="QZG9" s="108"/>
      <c r="QZH9" s="108"/>
      <c r="QZI9" s="108"/>
      <c r="QZJ9" s="108"/>
      <c r="QZK9" s="108"/>
      <c r="QZL9" s="108"/>
      <c r="QZM9" s="108"/>
      <c r="QZN9" s="108"/>
      <c r="QZO9" s="108"/>
      <c r="QZP9" s="108"/>
      <c r="QZQ9" s="108"/>
      <c r="QZR9" s="108"/>
      <c r="QZS9" s="108"/>
      <c r="QZT9" s="108"/>
      <c r="QZU9" s="108"/>
      <c r="QZV9" s="108"/>
      <c r="QZW9" s="108"/>
      <c r="QZX9" s="108"/>
      <c r="QZY9" s="108"/>
      <c r="QZZ9" s="108"/>
      <c r="RAA9" s="108"/>
      <c r="RAB9" s="108"/>
      <c r="RAC9" s="108"/>
      <c r="RAD9" s="108"/>
      <c r="RAE9" s="108"/>
      <c r="RAF9" s="108"/>
      <c r="RAG9" s="108"/>
      <c r="RAH9" s="108"/>
      <c r="RAI9" s="108"/>
      <c r="RAJ9" s="108"/>
      <c r="RAK9" s="108"/>
      <c r="RAL9" s="108"/>
      <c r="RAM9" s="108"/>
      <c r="RAN9" s="108"/>
      <c r="RAO9" s="108"/>
      <c r="RAP9" s="108"/>
      <c r="RAQ9" s="108"/>
      <c r="RAR9" s="108"/>
      <c r="RAS9" s="108"/>
      <c r="RAT9" s="108"/>
      <c r="RAU9" s="108"/>
      <c r="RAV9" s="108"/>
      <c r="RAW9" s="108"/>
      <c r="RAX9" s="108"/>
      <c r="RAY9" s="108"/>
      <c r="RAZ9" s="108"/>
      <c r="RBA9" s="108"/>
      <c r="RBB9" s="108"/>
      <c r="RBC9" s="108"/>
      <c r="RBD9" s="108"/>
      <c r="RBE9" s="108"/>
      <c r="RBF9" s="108"/>
      <c r="RBG9" s="108"/>
      <c r="RBH9" s="108"/>
      <c r="RBI9" s="108"/>
      <c r="RBJ9" s="108"/>
      <c r="RBK9" s="108"/>
      <c r="RBL9" s="108"/>
      <c r="RBM9" s="108"/>
      <c r="RBN9" s="108"/>
      <c r="RBO9" s="108"/>
      <c r="RBP9" s="108"/>
      <c r="RBQ9" s="108"/>
      <c r="RBR9" s="108"/>
      <c r="RBS9" s="108"/>
      <c r="RBT9" s="108"/>
      <c r="RBU9" s="108"/>
      <c r="RBV9" s="108"/>
      <c r="RBW9" s="108"/>
      <c r="RBX9" s="108"/>
      <c r="RBY9" s="108"/>
      <c r="RBZ9" s="108"/>
      <c r="RCA9" s="108"/>
      <c r="RCB9" s="108"/>
      <c r="RCC9" s="108"/>
      <c r="RCD9" s="108"/>
      <c r="RCE9" s="108"/>
      <c r="RCF9" s="108"/>
      <c r="RCG9" s="108"/>
      <c r="RCH9" s="108"/>
      <c r="RCI9" s="108"/>
      <c r="RCJ9" s="108"/>
      <c r="RCK9" s="108"/>
      <c r="RCL9" s="108"/>
      <c r="RCM9" s="108"/>
      <c r="RCN9" s="108"/>
      <c r="RCO9" s="108"/>
      <c r="RCP9" s="108"/>
      <c r="RCQ9" s="108"/>
      <c r="RCR9" s="108"/>
      <c r="RCS9" s="108"/>
      <c r="RCT9" s="108"/>
      <c r="RCU9" s="108"/>
      <c r="RCV9" s="108"/>
      <c r="RCW9" s="108"/>
      <c r="RCX9" s="108"/>
      <c r="RCY9" s="108"/>
      <c r="RCZ9" s="108"/>
      <c r="RDA9" s="108"/>
      <c r="RDB9" s="108"/>
      <c r="RDC9" s="108"/>
      <c r="RDD9" s="108"/>
      <c r="RDE9" s="108"/>
      <c r="RDF9" s="108"/>
      <c r="RDG9" s="108"/>
      <c r="RDH9" s="108"/>
      <c r="RDI9" s="108"/>
      <c r="RDJ9" s="108"/>
      <c r="RDK9" s="108"/>
      <c r="RDL9" s="108"/>
      <c r="RDM9" s="108"/>
      <c r="RDN9" s="108"/>
      <c r="RDO9" s="108"/>
      <c r="RDP9" s="108"/>
      <c r="RDQ9" s="108"/>
      <c r="RDR9" s="108"/>
      <c r="RDS9" s="108"/>
      <c r="RDT9" s="108"/>
      <c r="RDU9" s="108"/>
      <c r="RDV9" s="108"/>
      <c r="RDW9" s="108"/>
      <c r="RDX9" s="108"/>
      <c r="RDY9" s="108"/>
      <c r="RDZ9" s="108"/>
      <c r="REA9" s="108"/>
      <c r="REB9" s="108"/>
      <c r="REC9" s="108"/>
      <c r="RED9" s="108"/>
      <c r="REE9" s="108"/>
      <c r="REF9" s="108"/>
      <c r="REG9" s="108"/>
      <c r="REH9" s="108"/>
      <c r="REI9" s="108"/>
      <c r="REJ9" s="108"/>
      <c r="REK9" s="108"/>
      <c r="REL9" s="108"/>
      <c r="REM9" s="108"/>
      <c r="REN9" s="108"/>
      <c r="REO9" s="108"/>
      <c r="REP9" s="108"/>
      <c r="REQ9" s="108"/>
      <c r="RER9" s="108"/>
      <c r="RES9" s="108"/>
      <c r="RET9" s="108"/>
      <c r="REU9" s="108"/>
      <c r="REV9" s="108"/>
      <c r="REW9" s="108"/>
      <c r="REX9" s="108"/>
      <c r="REY9" s="108"/>
      <c r="REZ9" s="108"/>
      <c r="RFA9" s="108"/>
      <c r="RFB9" s="108"/>
      <c r="RFC9" s="108"/>
      <c r="RFD9" s="108"/>
      <c r="RFE9" s="108"/>
      <c r="RFF9" s="108"/>
      <c r="RFG9" s="108"/>
      <c r="RFH9" s="108"/>
      <c r="RFI9" s="108"/>
      <c r="RFJ9" s="108"/>
      <c r="RFK9" s="108"/>
      <c r="RFL9" s="108"/>
      <c r="RFM9" s="108"/>
      <c r="RFN9" s="108"/>
      <c r="RFO9" s="108"/>
      <c r="RFP9" s="108"/>
      <c r="RFQ9" s="108"/>
      <c r="RFR9" s="108"/>
      <c r="RFS9" s="108"/>
      <c r="RFT9" s="108"/>
      <c r="RFU9" s="108"/>
      <c r="RFV9" s="108"/>
      <c r="RFW9" s="108"/>
      <c r="RFX9" s="108"/>
      <c r="RFY9" s="108"/>
      <c r="RFZ9" s="108"/>
      <c r="RGA9" s="108"/>
      <c r="RGB9" s="108"/>
      <c r="RGC9" s="108"/>
      <c r="RGD9" s="108"/>
      <c r="RGE9" s="108"/>
      <c r="RGF9" s="108"/>
      <c r="RGG9" s="108"/>
      <c r="RGH9" s="108"/>
      <c r="RGI9" s="108"/>
      <c r="RGJ9" s="108"/>
      <c r="RGK9" s="108"/>
      <c r="RGL9" s="108"/>
      <c r="RGM9" s="108"/>
      <c r="RGN9" s="108"/>
      <c r="RGO9" s="108"/>
      <c r="RGP9" s="108"/>
      <c r="RGQ9" s="108"/>
      <c r="RGR9" s="108"/>
      <c r="RGS9" s="108"/>
      <c r="RGT9" s="108"/>
      <c r="RGU9" s="108"/>
      <c r="RGV9" s="108"/>
      <c r="RGW9" s="108"/>
      <c r="RGX9" s="108"/>
      <c r="RGY9" s="108"/>
      <c r="RGZ9" s="108"/>
      <c r="RHA9" s="108"/>
      <c r="RHB9" s="108"/>
      <c r="RHC9" s="108"/>
      <c r="RHD9" s="108"/>
      <c r="RHE9" s="108"/>
      <c r="RHF9" s="108"/>
      <c r="RHG9" s="108"/>
      <c r="RHH9" s="108"/>
      <c r="RHI9" s="108"/>
      <c r="RHJ9" s="108"/>
      <c r="RHK9" s="108"/>
      <c r="RHL9" s="108"/>
      <c r="RHM9" s="108"/>
      <c r="RHN9" s="108"/>
      <c r="RHO9" s="108"/>
      <c r="RHP9" s="108"/>
      <c r="RHQ9" s="108"/>
      <c r="RHR9" s="108"/>
      <c r="RHS9" s="108"/>
      <c r="RHT9" s="108"/>
      <c r="RHU9" s="108"/>
      <c r="RHV9" s="108"/>
      <c r="RHW9" s="108"/>
      <c r="RHX9" s="108"/>
      <c r="RHY9" s="108"/>
      <c r="RHZ9" s="108"/>
      <c r="RIA9" s="108"/>
      <c r="RIB9" s="108"/>
      <c r="RIC9" s="108"/>
      <c r="RID9" s="108"/>
      <c r="RIE9" s="108"/>
      <c r="RIF9" s="108"/>
      <c r="RIG9" s="108"/>
      <c r="RIH9" s="108"/>
      <c r="RII9" s="108"/>
      <c r="RIJ9" s="108"/>
      <c r="RIK9" s="108"/>
      <c r="RIL9" s="108"/>
      <c r="RIM9" s="108"/>
      <c r="RIN9" s="108"/>
      <c r="RIO9" s="108"/>
      <c r="RIP9" s="108"/>
      <c r="RIQ9" s="108"/>
      <c r="RIR9" s="108"/>
      <c r="RIS9" s="108"/>
      <c r="RIT9" s="108"/>
      <c r="RIU9" s="108"/>
      <c r="RIV9" s="108"/>
      <c r="RIW9" s="108"/>
      <c r="RIX9" s="108"/>
      <c r="RIY9" s="108"/>
      <c r="RIZ9" s="108"/>
      <c r="RJA9" s="108"/>
      <c r="RJB9" s="108"/>
      <c r="RJC9" s="108"/>
      <c r="RJD9" s="108"/>
      <c r="RJE9" s="108"/>
      <c r="RJF9" s="108"/>
      <c r="RJG9" s="108"/>
      <c r="RJH9" s="108"/>
      <c r="RJI9" s="108"/>
      <c r="RJJ9" s="108"/>
      <c r="RJK9" s="108"/>
      <c r="RJL9" s="108"/>
      <c r="RJM9" s="108"/>
      <c r="RJN9" s="108"/>
      <c r="RJO9" s="108"/>
      <c r="RJP9" s="108"/>
      <c r="RJQ9" s="108"/>
      <c r="RJR9" s="108"/>
      <c r="RJS9" s="108"/>
      <c r="RJT9" s="108"/>
      <c r="RJU9" s="108"/>
      <c r="RJV9" s="108"/>
      <c r="RJW9" s="108"/>
      <c r="RJX9" s="108"/>
      <c r="RJY9" s="108"/>
      <c r="RJZ9" s="108"/>
      <c r="RKA9" s="108"/>
      <c r="RKB9" s="108"/>
      <c r="RKC9" s="108"/>
      <c r="RKD9" s="108"/>
      <c r="RKE9" s="108"/>
      <c r="RKF9" s="108"/>
      <c r="RKG9" s="108"/>
      <c r="RKH9" s="108"/>
      <c r="RKI9" s="108"/>
      <c r="RKJ9" s="108"/>
      <c r="RKK9" s="108"/>
      <c r="RKL9" s="108"/>
      <c r="RKM9" s="108"/>
      <c r="RKN9" s="108"/>
      <c r="RKO9" s="108"/>
      <c r="RKP9" s="108"/>
      <c r="RKQ9" s="108"/>
      <c r="RKR9" s="108"/>
      <c r="RKS9" s="108"/>
      <c r="RKT9" s="108"/>
      <c r="RKU9" s="108"/>
      <c r="RKV9" s="108"/>
      <c r="RKW9" s="108"/>
      <c r="RKX9" s="108"/>
      <c r="RKY9" s="108"/>
      <c r="RKZ9" s="108"/>
      <c r="RLA9" s="108"/>
      <c r="RLB9" s="108"/>
      <c r="RLC9" s="108"/>
      <c r="RLD9" s="108"/>
      <c r="RLE9" s="108"/>
      <c r="RLF9" s="108"/>
      <c r="RLG9" s="108"/>
      <c r="RLH9" s="108"/>
      <c r="RLI9" s="108"/>
      <c r="RLJ9" s="108"/>
      <c r="RLK9" s="108"/>
      <c r="RLL9" s="108"/>
      <c r="RLM9" s="108"/>
      <c r="RLN9" s="108"/>
      <c r="RLO9" s="108"/>
      <c r="RLP9" s="108"/>
      <c r="RLQ9" s="108"/>
      <c r="RLR9" s="108"/>
      <c r="RLS9" s="108"/>
      <c r="RLT9" s="108"/>
      <c r="RLU9" s="108"/>
      <c r="RLV9" s="108"/>
      <c r="RLW9" s="108"/>
      <c r="RLX9" s="108"/>
      <c r="RLY9" s="108"/>
      <c r="RLZ9" s="108"/>
      <c r="RMA9" s="108"/>
      <c r="RMB9" s="108"/>
      <c r="RMC9" s="108"/>
      <c r="RMD9" s="108"/>
      <c r="RME9" s="108"/>
      <c r="RMF9" s="108"/>
      <c r="RMG9" s="108"/>
      <c r="RMH9" s="108"/>
      <c r="RMI9" s="108"/>
      <c r="RMJ9" s="108"/>
      <c r="RMK9" s="108"/>
      <c r="RML9" s="108"/>
      <c r="RMM9" s="108"/>
      <c r="RMN9" s="108"/>
      <c r="RMO9" s="108"/>
      <c r="RMP9" s="108"/>
      <c r="RMQ9" s="108"/>
      <c r="RMR9" s="108"/>
      <c r="RMS9" s="108"/>
      <c r="RMT9" s="108"/>
      <c r="RMU9" s="108"/>
      <c r="RMV9" s="108"/>
      <c r="RMW9" s="108"/>
      <c r="RMX9" s="108"/>
      <c r="RMY9" s="108"/>
      <c r="RMZ9" s="108"/>
      <c r="RNA9" s="108"/>
      <c r="RNB9" s="108"/>
      <c r="RNC9" s="108"/>
      <c r="RND9" s="108"/>
      <c r="RNE9" s="108"/>
      <c r="RNF9" s="108"/>
      <c r="RNG9" s="108"/>
      <c r="RNH9" s="108"/>
      <c r="RNI9" s="108"/>
      <c r="RNJ9" s="108"/>
      <c r="RNK9" s="108"/>
      <c r="RNL9" s="108"/>
      <c r="RNM9" s="108"/>
      <c r="RNN9" s="108"/>
      <c r="RNO9" s="108"/>
      <c r="RNP9" s="108"/>
      <c r="RNQ9" s="108"/>
      <c r="RNR9" s="108"/>
      <c r="RNS9" s="108"/>
      <c r="RNT9" s="108"/>
      <c r="RNU9" s="108"/>
      <c r="RNV9" s="108"/>
      <c r="RNW9" s="108"/>
      <c r="RNX9" s="108"/>
      <c r="RNY9" s="108"/>
      <c r="RNZ9" s="108"/>
      <c r="ROA9" s="108"/>
      <c r="ROB9" s="108"/>
      <c r="ROC9" s="108"/>
      <c r="ROD9" s="108"/>
      <c r="ROE9" s="108"/>
      <c r="ROF9" s="108"/>
      <c r="ROG9" s="108"/>
      <c r="ROH9" s="108"/>
      <c r="ROI9" s="108"/>
      <c r="ROJ9" s="108"/>
      <c r="ROK9" s="108"/>
      <c r="ROL9" s="108"/>
      <c r="ROM9" s="108"/>
      <c r="RON9" s="108"/>
      <c r="ROO9" s="108"/>
      <c r="ROP9" s="108"/>
      <c r="ROQ9" s="108"/>
      <c r="ROR9" s="108"/>
      <c r="ROS9" s="108"/>
      <c r="ROT9" s="108"/>
      <c r="ROU9" s="108"/>
      <c r="ROV9" s="108"/>
      <c r="ROW9" s="108"/>
      <c r="ROX9" s="108"/>
      <c r="ROY9" s="108"/>
      <c r="ROZ9" s="108"/>
      <c r="RPA9" s="108"/>
      <c r="RPB9" s="108"/>
      <c r="RPC9" s="108"/>
      <c r="RPD9" s="108"/>
      <c r="RPE9" s="108"/>
      <c r="RPF9" s="108"/>
      <c r="RPG9" s="108"/>
      <c r="RPH9" s="108"/>
      <c r="RPI9" s="108"/>
      <c r="RPJ9" s="108"/>
      <c r="RPK9" s="108"/>
      <c r="RPL9" s="108"/>
      <c r="RPM9" s="108"/>
      <c r="RPN9" s="108"/>
      <c r="RPO9" s="108"/>
      <c r="RPP9" s="108"/>
      <c r="RPQ9" s="108"/>
      <c r="RPR9" s="108"/>
      <c r="RPS9" s="108"/>
      <c r="RPT9" s="108"/>
      <c r="RPU9" s="108"/>
      <c r="RPV9" s="108"/>
      <c r="RPW9" s="108"/>
      <c r="RPX9" s="108"/>
      <c r="RPY9" s="108"/>
      <c r="RPZ9" s="108"/>
      <c r="RQA9" s="108"/>
      <c r="RQB9" s="108"/>
      <c r="RQC9" s="108"/>
      <c r="RQD9" s="108"/>
      <c r="RQE9" s="108"/>
      <c r="RQF9" s="108"/>
      <c r="RQG9" s="108"/>
      <c r="RQH9" s="108"/>
      <c r="RQI9" s="108"/>
      <c r="RQJ9" s="108"/>
      <c r="RQK9" s="108"/>
      <c r="RQL9" s="108"/>
      <c r="RQM9" s="108"/>
      <c r="RQN9" s="108"/>
      <c r="RQO9" s="108"/>
      <c r="RQP9" s="108"/>
      <c r="RQQ9" s="108"/>
      <c r="RQR9" s="108"/>
      <c r="RQS9" s="108"/>
      <c r="RQT9" s="108"/>
      <c r="RQU9" s="108"/>
      <c r="RQV9" s="108"/>
      <c r="RQW9" s="108"/>
      <c r="RQX9" s="108"/>
      <c r="RQY9" s="108"/>
      <c r="RQZ9" s="108"/>
      <c r="RRA9" s="108"/>
      <c r="RRB9" s="108"/>
      <c r="RRC9" s="108"/>
      <c r="RRD9" s="108"/>
      <c r="RRE9" s="108"/>
      <c r="RRF9" s="108"/>
      <c r="RRG9" s="108"/>
      <c r="RRH9" s="108"/>
      <c r="RRI9" s="108"/>
      <c r="RRJ9" s="108"/>
      <c r="RRK9" s="108"/>
      <c r="RRL9" s="108"/>
      <c r="RRM9" s="108"/>
      <c r="RRN9" s="108"/>
      <c r="RRO9" s="108"/>
      <c r="RRP9" s="108"/>
      <c r="RRQ9" s="108"/>
      <c r="RRR9" s="108"/>
      <c r="RRS9" s="108"/>
      <c r="RRT9" s="108"/>
      <c r="RRU9" s="108"/>
      <c r="RRV9" s="108"/>
      <c r="RRW9" s="108"/>
      <c r="RRX9" s="108"/>
      <c r="RRY9" s="108"/>
      <c r="RRZ9" s="108"/>
      <c r="RSA9" s="108"/>
      <c r="RSB9" s="108"/>
      <c r="RSC9" s="108"/>
      <c r="RSD9" s="108"/>
      <c r="RSE9" s="108"/>
      <c r="RSF9" s="108"/>
      <c r="RSG9" s="108"/>
      <c r="RSH9" s="108"/>
      <c r="RSI9" s="108"/>
      <c r="RSJ9" s="108"/>
      <c r="RSK9" s="108"/>
      <c r="RSL9" s="108"/>
      <c r="RSM9" s="108"/>
      <c r="RSN9" s="108"/>
      <c r="RSO9" s="108"/>
      <c r="RSP9" s="108"/>
      <c r="RSQ9" s="108"/>
      <c r="RSR9" s="108"/>
      <c r="RSS9" s="108"/>
      <c r="RST9" s="108"/>
      <c r="RSU9" s="108"/>
      <c r="RSV9" s="108"/>
      <c r="RSW9" s="108"/>
      <c r="RSX9" s="108"/>
      <c r="RSY9" s="108"/>
      <c r="RSZ9" s="108"/>
      <c r="RTA9" s="108"/>
      <c r="RTB9" s="108"/>
      <c r="RTC9" s="108"/>
      <c r="RTD9" s="108"/>
      <c r="RTE9" s="108"/>
      <c r="RTF9" s="108"/>
      <c r="RTG9" s="108"/>
      <c r="RTH9" s="108"/>
      <c r="RTI9" s="108"/>
      <c r="RTJ9" s="108"/>
      <c r="RTK9" s="108"/>
      <c r="RTL9" s="108"/>
      <c r="RTM9" s="108"/>
      <c r="RTN9" s="108"/>
      <c r="RTO9" s="108"/>
      <c r="RTP9" s="108"/>
      <c r="RTQ9" s="108"/>
      <c r="RTR9" s="108"/>
      <c r="RTS9" s="108"/>
      <c r="RTT9" s="108"/>
      <c r="RTU9" s="108"/>
      <c r="RTV9" s="108"/>
      <c r="RTW9" s="108"/>
      <c r="RTX9" s="108"/>
      <c r="RTY9" s="108"/>
      <c r="RTZ9" s="108"/>
      <c r="RUA9" s="108"/>
      <c r="RUB9" s="108"/>
      <c r="RUC9" s="108"/>
      <c r="RUD9" s="108"/>
      <c r="RUE9" s="108"/>
      <c r="RUF9" s="108"/>
      <c r="RUG9" s="108"/>
      <c r="RUH9" s="108"/>
      <c r="RUI9" s="108"/>
      <c r="RUJ9" s="108"/>
      <c r="RUK9" s="108"/>
      <c r="RUL9" s="108"/>
      <c r="RUM9" s="108"/>
      <c r="RUN9" s="108"/>
      <c r="RUO9" s="108"/>
      <c r="RUP9" s="108"/>
      <c r="RUQ9" s="108"/>
      <c r="RUR9" s="108"/>
      <c r="RUS9" s="108"/>
      <c r="RUT9" s="108"/>
      <c r="RUU9" s="108"/>
      <c r="RUV9" s="108"/>
      <c r="RUW9" s="108"/>
      <c r="RUX9" s="108"/>
      <c r="RUY9" s="108"/>
      <c r="RUZ9" s="108"/>
      <c r="RVA9" s="108"/>
      <c r="RVB9" s="108"/>
      <c r="RVC9" s="108"/>
      <c r="RVD9" s="108"/>
      <c r="RVE9" s="108"/>
      <c r="RVF9" s="108"/>
      <c r="RVG9" s="108"/>
      <c r="RVH9" s="108"/>
      <c r="RVI9" s="108"/>
      <c r="RVJ9" s="108"/>
      <c r="RVK9" s="108"/>
      <c r="RVL9" s="108"/>
      <c r="RVM9" s="108"/>
      <c r="RVN9" s="108"/>
      <c r="RVO9" s="108"/>
      <c r="RVP9" s="108"/>
      <c r="RVQ9" s="108"/>
      <c r="RVR9" s="108"/>
      <c r="RVS9" s="108"/>
      <c r="RVT9" s="108"/>
      <c r="RVU9" s="108"/>
      <c r="RVV9" s="108"/>
      <c r="RVW9" s="108"/>
      <c r="RVX9" s="108"/>
      <c r="RVY9" s="108"/>
      <c r="RVZ9" s="108"/>
      <c r="RWA9" s="108"/>
      <c r="RWB9" s="108"/>
      <c r="RWC9" s="108"/>
      <c r="RWD9" s="108"/>
      <c r="RWE9" s="108"/>
      <c r="RWF9" s="108"/>
      <c r="RWG9" s="108"/>
      <c r="RWH9" s="108"/>
      <c r="RWI9" s="108"/>
      <c r="RWJ9" s="108"/>
      <c r="RWK9" s="108"/>
      <c r="RWL9" s="108"/>
      <c r="RWM9" s="108"/>
      <c r="RWN9" s="108"/>
      <c r="RWO9" s="108"/>
      <c r="RWP9" s="108"/>
      <c r="RWQ9" s="108"/>
      <c r="RWR9" s="108"/>
      <c r="RWS9" s="108"/>
      <c r="RWT9" s="108"/>
      <c r="RWU9" s="108"/>
      <c r="RWV9" s="108"/>
      <c r="RWW9" s="108"/>
      <c r="RWX9" s="108"/>
      <c r="RWY9" s="108"/>
      <c r="RWZ9" s="108"/>
      <c r="RXA9" s="108"/>
      <c r="RXB9" s="108"/>
      <c r="RXC9" s="108"/>
      <c r="RXD9" s="108"/>
      <c r="RXE9" s="108"/>
      <c r="RXF9" s="108"/>
      <c r="RXG9" s="108"/>
      <c r="RXH9" s="108"/>
      <c r="RXI9" s="108"/>
      <c r="RXJ9" s="108"/>
      <c r="RXK9" s="108"/>
      <c r="RXL9" s="108"/>
      <c r="RXM9" s="108"/>
      <c r="RXN9" s="108"/>
      <c r="RXO9" s="108"/>
      <c r="RXP9" s="108"/>
      <c r="RXQ9" s="108"/>
      <c r="RXR9" s="108"/>
      <c r="RXS9" s="108"/>
      <c r="RXT9" s="108"/>
      <c r="RXU9" s="108"/>
      <c r="RXV9" s="108"/>
      <c r="RXW9" s="108"/>
      <c r="RXX9" s="108"/>
      <c r="RXY9" s="108"/>
      <c r="RXZ9" s="108"/>
      <c r="RYA9" s="108"/>
      <c r="RYB9" s="108"/>
      <c r="RYC9" s="108"/>
      <c r="RYD9" s="108"/>
      <c r="RYE9" s="108"/>
      <c r="RYF9" s="108"/>
      <c r="RYG9" s="108"/>
      <c r="RYH9" s="108"/>
      <c r="RYI9" s="108"/>
      <c r="RYJ9" s="108"/>
      <c r="RYK9" s="108"/>
      <c r="RYL9" s="108"/>
      <c r="RYM9" s="108"/>
      <c r="RYN9" s="108"/>
      <c r="RYO9" s="108"/>
      <c r="RYP9" s="108"/>
      <c r="RYQ9" s="108"/>
      <c r="RYR9" s="108"/>
      <c r="RYS9" s="108"/>
      <c r="RYT9" s="108"/>
      <c r="RYU9" s="108"/>
      <c r="RYV9" s="108"/>
      <c r="RYW9" s="108"/>
      <c r="RYX9" s="108"/>
      <c r="RYY9" s="108"/>
      <c r="RYZ9" s="108"/>
      <c r="RZA9" s="108"/>
      <c r="RZB9" s="108"/>
      <c r="RZC9" s="108"/>
      <c r="RZD9" s="108"/>
      <c r="RZE9" s="108"/>
      <c r="RZF9" s="108"/>
      <c r="RZG9" s="108"/>
      <c r="RZH9" s="108"/>
      <c r="RZI9" s="108"/>
      <c r="RZJ9" s="108"/>
      <c r="RZK9" s="108"/>
      <c r="RZL9" s="108"/>
      <c r="RZM9" s="108"/>
      <c r="RZN9" s="108"/>
      <c r="RZO9" s="108"/>
      <c r="RZP9" s="108"/>
      <c r="RZQ9" s="108"/>
      <c r="RZR9" s="108"/>
      <c r="RZS9" s="108"/>
      <c r="RZT9" s="108"/>
      <c r="RZU9" s="108"/>
      <c r="RZV9" s="108"/>
      <c r="RZW9" s="108"/>
      <c r="RZX9" s="108"/>
      <c r="RZY9" s="108"/>
      <c r="RZZ9" s="108"/>
      <c r="SAA9" s="108"/>
      <c r="SAB9" s="108"/>
      <c r="SAC9" s="108"/>
      <c r="SAD9" s="108"/>
      <c r="SAE9" s="108"/>
      <c r="SAF9" s="108"/>
      <c r="SAG9" s="108"/>
      <c r="SAH9" s="108"/>
      <c r="SAI9" s="108"/>
      <c r="SAJ9" s="108"/>
      <c r="SAK9" s="108"/>
      <c r="SAL9" s="108"/>
      <c r="SAM9" s="108"/>
      <c r="SAN9" s="108"/>
      <c r="SAO9" s="108"/>
      <c r="SAP9" s="108"/>
      <c r="SAQ9" s="108"/>
      <c r="SAR9" s="108"/>
      <c r="SAS9" s="108"/>
      <c r="SAT9" s="108"/>
      <c r="SAU9" s="108"/>
      <c r="SAV9" s="108"/>
      <c r="SAW9" s="108"/>
      <c r="SAX9" s="108"/>
      <c r="SAY9" s="108"/>
      <c r="SAZ9" s="108"/>
      <c r="SBA9" s="108"/>
      <c r="SBB9" s="108"/>
      <c r="SBC9" s="108"/>
      <c r="SBD9" s="108"/>
      <c r="SBE9" s="108"/>
      <c r="SBF9" s="108"/>
      <c r="SBG9" s="108"/>
      <c r="SBH9" s="108"/>
      <c r="SBI9" s="108"/>
      <c r="SBJ9" s="108"/>
      <c r="SBK9" s="108"/>
      <c r="SBL9" s="108"/>
      <c r="SBM9" s="108"/>
      <c r="SBN9" s="108"/>
      <c r="SBO9" s="108"/>
      <c r="SBP9" s="108"/>
      <c r="SBQ9" s="108"/>
      <c r="SBR9" s="108"/>
      <c r="SBS9" s="108"/>
      <c r="SBT9" s="108"/>
      <c r="SBU9" s="108"/>
      <c r="SBV9" s="108"/>
      <c r="SBW9" s="108"/>
      <c r="SBX9" s="108"/>
      <c r="SBY9" s="108"/>
      <c r="SBZ9" s="108"/>
      <c r="SCA9" s="108"/>
      <c r="SCB9" s="108"/>
      <c r="SCC9" s="108"/>
      <c r="SCD9" s="108"/>
      <c r="SCE9" s="108"/>
      <c r="SCF9" s="108"/>
      <c r="SCG9" s="108"/>
      <c r="SCH9" s="108"/>
      <c r="SCI9" s="108"/>
      <c r="SCJ9" s="108"/>
      <c r="SCK9" s="108"/>
      <c r="SCL9" s="108"/>
      <c r="SCM9" s="108"/>
      <c r="SCN9" s="108"/>
      <c r="SCO9" s="108"/>
      <c r="SCP9" s="108"/>
      <c r="SCQ9" s="108"/>
      <c r="SCR9" s="108"/>
      <c r="SCS9" s="108"/>
      <c r="SCT9" s="108"/>
      <c r="SCU9" s="108"/>
      <c r="SCV9" s="108"/>
      <c r="SCW9" s="108"/>
      <c r="SCX9" s="108"/>
      <c r="SCY9" s="108"/>
      <c r="SCZ9" s="108"/>
      <c r="SDA9" s="108"/>
      <c r="SDB9" s="108"/>
      <c r="SDC9" s="108"/>
      <c r="SDD9" s="108"/>
      <c r="SDE9" s="108"/>
      <c r="SDF9" s="108"/>
      <c r="SDG9" s="108"/>
      <c r="SDH9" s="108"/>
      <c r="SDI9" s="108"/>
      <c r="SDJ9" s="108"/>
      <c r="SDK9" s="108"/>
      <c r="SDL9" s="108"/>
      <c r="SDM9" s="108"/>
      <c r="SDN9" s="108"/>
      <c r="SDO9" s="108"/>
      <c r="SDP9" s="108"/>
      <c r="SDQ9" s="108"/>
      <c r="SDR9" s="108"/>
      <c r="SDS9" s="108"/>
      <c r="SDT9" s="108"/>
      <c r="SDU9" s="108"/>
      <c r="SDV9" s="108"/>
      <c r="SDW9" s="108"/>
      <c r="SDX9" s="108"/>
      <c r="SDY9" s="108"/>
      <c r="SDZ9" s="108"/>
      <c r="SEA9" s="108"/>
      <c r="SEB9" s="108"/>
      <c r="SEC9" s="108"/>
      <c r="SED9" s="108"/>
      <c r="SEE9" s="108"/>
      <c r="SEF9" s="108"/>
      <c r="SEG9" s="108"/>
      <c r="SEH9" s="108"/>
      <c r="SEI9" s="108"/>
      <c r="SEJ9" s="108"/>
      <c r="SEK9" s="108"/>
      <c r="SEL9" s="108"/>
      <c r="SEM9" s="108"/>
      <c r="SEN9" s="108"/>
      <c r="SEO9" s="108"/>
      <c r="SEP9" s="108"/>
      <c r="SEQ9" s="108"/>
      <c r="SER9" s="108"/>
      <c r="SES9" s="108"/>
      <c r="SET9" s="108"/>
      <c r="SEU9" s="108"/>
      <c r="SEV9" s="108"/>
      <c r="SEW9" s="108"/>
      <c r="SEX9" s="108"/>
      <c r="SEY9" s="108"/>
      <c r="SEZ9" s="108"/>
      <c r="SFA9" s="108"/>
      <c r="SFB9" s="108"/>
      <c r="SFC9" s="108"/>
      <c r="SFD9" s="108"/>
      <c r="SFE9" s="108"/>
      <c r="SFF9" s="108"/>
      <c r="SFG9" s="108"/>
      <c r="SFH9" s="108"/>
      <c r="SFI9" s="108"/>
      <c r="SFJ9" s="108"/>
      <c r="SFK9" s="108"/>
      <c r="SFL9" s="108"/>
      <c r="SFM9" s="108"/>
      <c r="SFN9" s="108"/>
      <c r="SFO9" s="108"/>
      <c r="SFP9" s="108"/>
      <c r="SFQ9" s="108"/>
      <c r="SFR9" s="108"/>
      <c r="SFS9" s="108"/>
      <c r="SFT9" s="108"/>
      <c r="SFU9" s="108"/>
      <c r="SFV9" s="108"/>
      <c r="SFW9" s="108"/>
      <c r="SFX9" s="108"/>
      <c r="SFY9" s="108"/>
      <c r="SFZ9" s="108"/>
      <c r="SGA9" s="108"/>
      <c r="SGB9" s="108"/>
      <c r="SGC9" s="108"/>
      <c r="SGD9" s="108"/>
      <c r="SGE9" s="108"/>
      <c r="SGF9" s="108"/>
      <c r="SGG9" s="108"/>
      <c r="SGH9" s="108"/>
      <c r="SGI9" s="108"/>
      <c r="SGJ9" s="108"/>
      <c r="SGK9" s="108"/>
      <c r="SGL9" s="108"/>
      <c r="SGM9" s="108"/>
      <c r="SGN9" s="108"/>
      <c r="SGO9" s="108"/>
      <c r="SGP9" s="108"/>
      <c r="SGQ9" s="108"/>
      <c r="SGR9" s="108"/>
      <c r="SGS9" s="108"/>
      <c r="SGT9" s="108"/>
      <c r="SGU9" s="108"/>
      <c r="SGV9" s="108"/>
      <c r="SGW9" s="108"/>
      <c r="SGX9" s="108"/>
      <c r="SGY9" s="108"/>
      <c r="SGZ9" s="108"/>
      <c r="SHA9" s="108"/>
      <c r="SHB9" s="108"/>
      <c r="SHC9" s="108"/>
      <c r="SHD9" s="108"/>
      <c r="SHE9" s="108"/>
      <c r="SHF9" s="108"/>
      <c r="SHG9" s="108"/>
      <c r="SHH9" s="108"/>
      <c r="SHI9" s="108"/>
      <c r="SHJ9" s="108"/>
      <c r="SHK9" s="108"/>
      <c r="SHL9" s="108"/>
      <c r="SHM9" s="108"/>
      <c r="SHN9" s="108"/>
      <c r="SHO9" s="108"/>
      <c r="SHP9" s="108"/>
      <c r="SHQ9" s="108"/>
      <c r="SHR9" s="108"/>
      <c r="SHS9" s="108"/>
      <c r="SHT9" s="108"/>
      <c r="SHU9" s="108"/>
      <c r="SHV9" s="108"/>
      <c r="SHW9" s="108"/>
      <c r="SHX9" s="108"/>
      <c r="SHY9" s="108"/>
      <c r="SHZ9" s="108"/>
      <c r="SIA9" s="108"/>
      <c r="SIB9" s="108"/>
      <c r="SIC9" s="108"/>
      <c r="SID9" s="108"/>
      <c r="SIE9" s="108"/>
      <c r="SIF9" s="108"/>
      <c r="SIG9" s="108"/>
      <c r="SIH9" s="108"/>
      <c r="SII9" s="108"/>
      <c r="SIJ9" s="108"/>
      <c r="SIK9" s="108"/>
      <c r="SIL9" s="108"/>
      <c r="SIM9" s="108"/>
      <c r="SIN9" s="108"/>
      <c r="SIO9" s="108"/>
      <c r="SIP9" s="108"/>
      <c r="SIQ9" s="108"/>
      <c r="SIR9" s="108"/>
      <c r="SIS9" s="108"/>
      <c r="SIT9" s="108"/>
      <c r="SIU9" s="108"/>
      <c r="SIV9" s="108"/>
      <c r="SIW9" s="108"/>
      <c r="SIX9" s="108"/>
      <c r="SIY9" s="108"/>
      <c r="SIZ9" s="108"/>
      <c r="SJA9" s="108"/>
      <c r="SJB9" s="108"/>
      <c r="SJC9" s="108"/>
      <c r="SJD9" s="108"/>
      <c r="SJE9" s="108"/>
      <c r="SJF9" s="108"/>
      <c r="SJG9" s="108"/>
      <c r="SJH9" s="108"/>
      <c r="SJI9" s="108"/>
      <c r="SJJ9" s="108"/>
      <c r="SJK9" s="108"/>
      <c r="SJL9" s="108"/>
      <c r="SJM9" s="108"/>
      <c r="SJN9" s="108"/>
      <c r="SJO9" s="108"/>
      <c r="SJP9" s="108"/>
      <c r="SJQ9" s="108"/>
      <c r="SJR9" s="108"/>
      <c r="SJS9" s="108"/>
      <c r="SJT9" s="108"/>
      <c r="SJU9" s="108"/>
      <c r="SJV9" s="108"/>
      <c r="SJW9" s="108"/>
      <c r="SJX9" s="108"/>
      <c r="SJY9" s="108"/>
      <c r="SJZ9" s="108"/>
      <c r="SKA9" s="108"/>
      <c r="SKB9" s="108"/>
      <c r="SKC9" s="108"/>
      <c r="SKD9" s="108"/>
      <c r="SKE9" s="108"/>
      <c r="SKF9" s="108"/>
      <c r="SKG9" s="108"/>
      <c r="SKH9" s="108"/>
      <c r="SKI9" s="108"/>
      <c r="SKJ9" s="108"/>
      <c r="SKK9" s="108"/>
      <c r="SKL9" s="108"/>
      <c r="SKM9" s="108"/>
      <c r="SKN9" s="108"/>
      <c r="SKO9" s="108"/>
      <c r="SKP9" s="108"/>
      <c r="SKQ9" s="108"/>
      <c r="SKR9" s="108"/>
      <c r="SKS9" s="108"/>
      <c r="SKT9" s="108"/>
      <c r="SKU9" s="108"/>
      <c r="SKV9" s="108"/>
      <c r="SKW9" s="108"/>
      <c r="SKX9" s="108"/>
      <c r="SKY9" s="108"/>
      <c r="SKZ9" s="108"/>
      <c r="SLA9" s="108"/>
      <c r="SLB9" s="108"/>
      <c r="SLC9" s="108"/>
      <c r="SLD9" s="108"/>
      <c r="SLE9" s="108"/>
      <c r="SLF9" s="108"/>
      <c r="SLG9" s="108"/>
      <c r="SLH9" s="108"/>
      <c r="SLI9" s="108"/>
      <c r="SLJ9" s="108"/>
      <c r="SLK9" s="108"/>
      <c r="SLL9" s="108"/>
      <c r="SLM9" s="108"/>
      <c r="SLN9" s="108"/>
      <c r="SLO9" s="108"/>
      <c r="SLP9" s="108"/>
      <c r="SLQ9" s="108"/>
      <c r="SLR9" s="108"/>
      <c r="SLS9" s="108"/>
      <c r="SLT9" s="108"/>
      <c r="SLU9" s="108"/>
      <c r="SLV9" s="108"/>
      <c r="SLW9" s="108"/>
      <c r="SLX9" s="108"/>
      <c r="SLY9" s="108"/>
      <c r="SLZ9" s="108"/>
      <c r="SMA9" s="108"/>
      <c r="SMB9" s="108"/>
      <c r="SMC9" s="108"/>
      <c r="SMD9" s="108"/>
      <c r="SME9" s="108"/>
      <c r="SMF9" s="108"/>
      <c r="SMG9" s="108"/>
      <c r="SMH9" s="108"/>
      <c r="SMI9" s="108"/>
      <c r="SMJ9" s="108"/>
      <c r="SMK9" s="108"/>
      <c r="SML9" s="108"/>
      <c r="SMM9" s="108"/>
      <c r="SMN9" s="108"/>
      <c r="SMO9" s="108"/>
      <c r="SMP9" s="108"/>
      <c r="SMQ9" s="108"/>
      <c r="SMR9" s="108"/>
      <c r="SMS9" s="108"/>
      <c r="SMT9" s="108"/>
      <c r="SMU9" s="108"/>
      <c r="SMV9" s="108"/>
      <c r="SMW9" s="108"/>
      <c r="SMX9" s="108"/>
      <c r="SMY9" s="108"/>
      <c r="SMZ9" s="108"/>
      <c r="SNA9" s="108"/>
      <c r="SNB9" s="108"/>
      <c r="SNC9" s="108"/>
      <c r="SND9" s="108"/>
      <c r="SNE9" s="108"/>
      <c r="SNF9" s="108"/>
      <c r="SNG9" s="108"/>
      <c r="SNH9" s="108"/>
      <c r="SNI9" s="108"/>
      <c r="SNJ9" s="108"/>
      <c r="SNK9" s="108"/>
      <c r="SNL9" s="108"/>
      <c r="SNM9" s="108"/>
      <c r="SNN9" s="108"/>
      <c r="SNO9" s="108"/>
      <c r="SNP9" s="108"/>
      <c r="SNQ9" s="108"/>
      <c r="SNR9" s="108"/>
      <c r="SNS9" s="108"/>
      <c r="SNT9" s="108"/>
      <c r="SNU9" s="108"/>
      <c r="SNV9" s="108"/>
      <c r="SNW9" s="108"/>
      <c r="SNX9" s="108"/>
      <c r="SNY9" s="108"/>
      <c r="SNZ9" s="108"/>
      <c r="SOA9" s="108"/>
      <c r="SOB9" s="108"/>
      <c r="SOC9" s="108"/>
      <c r="SOD9" s="108"/>
      <c r="SOE9" s="108"/>
      <c r="SOF9" s="108"/>
      <c r="SOG9" s="108"/>
      <c r="SOH9" s="108"/>
      <c r="SOI9" s="108"/>
      <c r="SOJ9" s="108"/>
      <c r="SOK9" s="108"/>
      <c r="SOL9" s="108"/>
      <c r="SOM9" s="108"/>
      <c r="SON9" s="108"/>
      <c r="SOO9" s="108"/>
      <c r="SOP9" s="108"/>
      <c r="SOQ9" s="108"/>
      <c r="SOR9" s="108"/>
      <c r="SOS9" s="108"/>
      <c r="SOT9" s="108"/>
      <c r="SOU9" s="108"/>
      <c r="SOV9" s="108"/>
      <c r="SOW9" s="108"/>
      <c r="SOX9" s="108"/>
      <c r="SOY9" s="108"/>
      <c r="SOZ9" s="108"/>
      <c r="SPA9" s="108"/>
      <c r="SPB9" s="108"/>
      <c r="SPC9" s="108"/>
      <c r="SPD9" s="108"/>
      <c r="SPE9" s="108"/>
      <c r="SPF9" s="108"/>
      <c r="SPG9" s="108"/>
      <c r="SPH9" s="108"/>
      <c r="SPI9" s="108"/>
      <c r="SPJ9" s="108"/>
      <c r="SPK9" s="108"/>
      <c r="SPL9" s="108"/>
      <c r="SPM9" s="108"/>
      <c r="SPN9" s="108"/>
      <c r="SPO9" s="108"/>
      <c r="SPP9" s="108"/>
      <c r="SPQ9" s="108"/>
      <c r="SPR9" s="108"/>
      <c r="SPS9" s="108"/>
      <c r="SPT9" s="108"/>
      <c r="SPU9" s="108"/>
      <c r="SPV9" s="108"/>
      <c r="SPW9" s="108"/>
      <c r="SPX9" s="108"/>
      <c r="SPY9" s="108"/>
      <c r="SPZ9" s="108"/>
      <c r="SQA9" s="108"/>
      <c r="SQB9" s="108"/>
      <c r="SQC9" s="108"/>
      <c r="SQD9" s="108"/>
      <c r="SQE9" s="108"/>
      <c r="SQF9" s="108"/>
      <c r="SQG9" s="108"/>
      <c r="SQH9" s="108"/>
      <c r="SQI9" s="108"/>
      <c r="SQJ9" s="108"/>
      <c r="SQK9" s="108"/>
      <c r="SQL9" s="108"/>
      <c r="SQM9" s="108"/>
      <c r="SQN9" s="108"/>
      <c r="SQO9" s="108"/>
      <c r="SQP9" s="108"/>
      <c r="SQQ9" s="108"/>
      <c r="SQR9" s="108"/>
      <c r="SQS9" s="108"/>
      <c r="SQT9" s="108"/>
      <c r="SQU9" s="108"/>
      <c r="SQV9" s="108"/>
      <c r="SQW9" s="108"/>
      <c r="SQX9" s="108"/>
      <c r="SQY9" s="108"/>
      <c r="SQZ9" s="108"/>
      <c r="SRA9" s="108"/>
      <c r="SRB9" s="108"/>
      <c r="SRC9" s="108"/>
      <c r="SRD9" s="108"/>
      <c r="SRE9" s="108"/>
      <c r="SRF9" s="108"/>
      <c r="SRG9" s="108"/>
      <c r="SRH9" s="108"/>
      <c r="SRI9" s="108"/>
      <c r="SRJ9" s="108"/>
      <c r="SRK9" s="108"/>
      <c r="SRL9" s="108"/>
      <c r="SRM9" s="108"/>
      <c r="SRN9" s="108"/>
      <c r="SRO9" s="108"/>
      <c r="SRP9" s="108"/>
      <c r="SRQ9" s="108"/>
      <c r="SRR9" s="108"/>
      <c r="SRS9" s="108"/>
      <c r="SRT9" s="108"/>
      <c r="SRU9" s="108"/>
      <c r="SRV9" s="108"/>
      <c r="SRW9" s="108"/>
      <c r="SRX9" s="108"/>
      <c r="SRY9" s="108"/>
      <c r="SRZ9" s="108"/>
      <c r="SSA9" s="108"/>
      <c r="SSB9" s="108"/>
      <c r="SSC9" s="108"/>
      <c r="SSD9" s="108"/>
      <c r="SSE9" s="108"/>
      <c r="SSF9" s="108"/>
      <c r="SSG9" s="108"/>
      <c r="SSH9" s="108"/>
      <c r="SSI9" s="108"/>
      <c r="SSJ9" s="108"/>
      <c r="SSK9" s="108"/>
      <c r="SSL9" s="108"/>
      <c r="SSM9" s="108"/>
      <c r="SSN9" s="108"/>
      <c r="SSO9" s="108"/>
      <c r="SSP9" s="108"/>
      <c r="SSQ9" s="108"/>
      <c r="SSR9" s="108"/>
      <c r="SSS9" s="108"/>
      <c r="SST9" s="108"/>
      <c r="SSU9" s="108"/>
      <c r="SSV9" s="108"/>
      <c r="SSW9" s="108"/>
      <c r="SSX9" s="108"/>
      <c r="SSY9" s="108"/>
      <c r="SSZ9" s="108"/>
      <c r="STA9" s="108"/>
      <c r="STB9" s="108"/>
      <c r="STC9" s="108"/>
      <c r="STD9" s="108"/>
      <c r="STE9" s="108"/>
      <c r="STF9" s="108"/>
      <c r="STG9" s="108"/>
      <c r="STH9" s="108"/>
      <c r="STI9" s="108"/>
      <c r="STJ9" s="108"/>
      <c r="STK9" s="108"/>
      <c r="STL9" s="108"/>
      <c r="STM9" s="108"/>
      <c r="STN9" s="108"/>
      <c r="STO9" s="108"/>
      <c r="STP9" s="108"/>
      <c r="STQ9" s="108"/>
      <c r="STR9" s="108"/>
      <c r="STS9" s="108"/>
      <c r="STT9" s="108"/>
      <c r="STU9" s="108"/>
      <c r="STV9" s="108"/>
      <c r="STW9" s="108"/>
      <c r="STX9" s="108"/>
      <c r="STY9" s="108"/>
      <c r="STZ9" s="108"/>
      <c r="SUA9" s="108"/>
      <c r="SUB9" s="108"/>
      <c r="SUC9" s="108"/>
      <c r="SUD9" s="108"/>
      <c r="SUE9" s="108"/>
      <c r="SUF9" s="108"/>
      <c r="SUG9" s="108"/>
      <c r="SUH9" s="108"/>
      <c r="SUI9" s="108"/>
      <c r="SUJ9" s="108"/>
      <c r="SUK9" s="108"/>
      <c r="SUL9" s="108"/>
      <c r="SUM9" s="108"/>
      <c r="SUN9" s="108"/>
      <c r="SUO9" s="108"/>
      <c r="SUP9" s="108"/>
      <c r="SUQ9" s="108"/>
      <c r="SUR9" s="108"/>
      <c r="SUS9" s="108"/>
      <c r="SUT9" s="108"/>
      <c r="SUU9" s="108"/>
      <c r="SUV9" s="108"/>
      <c r="SUW9" s="108"/>
      <c r="SUX9" s="108"/>
      <c r="SUY9" s="108"/>
      <c r="SUZ9" s="108"/>
      <c r="SVA9" s="108"/>
      <c r="SVB9" s="108"/>
      <c r="SVC9" s="108"/>
      <c r="SVD9" s="108"/>
      <c r="SVE9" s="108"/>
      <c r="SVF9" s="108"/>
      <c r="SVG9" s="108"/>
      <c r="SVH9" s="108"/>
      <c r="SVI9" s="108"/>
      <c r="SVJ9" s="108"/>
      <c r="SVK9" s="108"/>
      <c r="SVL9" s="108"/>
      <c r="SVM9" s="108"/>
      <c r="SVN9" s="108"/>
      <c r="SVO9" s="108"/>
      <c r="SVP9" s="108"/>
      <c r="SVQ9" s="108"/>
      <c r="SVR9" s="108"/>
      <c r="SVS9" s="108"/>
      <c r="SVT9" s="108"/>
      <c r="SVU9" s="108"/>
      <c r="SVV9" s="108"/>
      <c r="SVW9" s="108"/>
      <c r="SVX9" s="108"/>
      <c r="SVY9" s="108"/>
      <c r="SVZ9" s="108"/>
      <c r="SWA9" s="108"/>
      <c r="SWB9" s="108"/>
      <c r="SWC9" s="108"/>
      <c r="SWD9" s="108"/>
      <c r="SWE9" s="108"/>
      <c r="SWF9" s="108"/>
      <c r="SWG9" s="108"/>
      <c r="SWH9" s="108"/>
      <c r="SWI9" s="108"/>
      <c r="SWJ9" s="108"/>
      <c r="SWK9" s="108"/>
      <c r="SWL9" s="108"/>
      <c r="SWM9" s="108"/>
      <c r="SWN9" s="108"/>
      <c r="SWO9" s="108"/>
      <c r="SWP9" s="108"/>
      <c r="SWQ9" s="108"/>
      <c r="SWR9" s="108"/>
      <c r="SWS9" s="108"/>
      <c r="SWT9" s="108"/>
      <c r="SWU9" s="108"/>
      <c r="SWV9" s="108"/>
      <c r="SWW9" s="108"/>
      <c r="SWX9" s="108"/>
      <c r="SWY9" s="108"/>
      <c r="SWZ9" s="108"/>
      <c r="SXA9" s="108"/>
      <c r="SXB9" s="108"/>
      <c r="SXC9" s="108"/>
      <c r="SXD9" s="108"/>
      <c r="SXE9" s="108"/>
      <c r="SXF9" s="108"/>
      <c r="SXG9" s="108"/>
      <c r="SXH9" s="108"/>
      <c r="SXI9" s="108"/>
      <c r="SXJ9" s="108"/>
      <c r="SXK9" s="108"/>
      <c r="SXL9" s="108"/>
      <c r="SXM9" s="108"/>
      <c r="SXN9" s="108"/>
      <c r="SXO9" s="108"/>
      <c r="SXP9" s="108"/>
      <c r="SXQ9" s="108"/>
      <c r="SXR9" s="108"/>
      <c r="SXS9" s="108"/>
      <c r="SXT9" s="108"/>
      <c r="SXU9" s="108"/>
      <c r="SXV9" s="108"/>
      <c r="SXW9" s="108"/>
      <c r="SXX9" s="108"/>
      <c r="SXY9" s="108"/>
      <c r="SXZ9" s="108"/>
      <c r="SYA9" s="108"/>
      <c r="SYB9" s="108"/>
      <c r="SYC9" s="108"/>
      <c r="SYD9" s="108"/>
      <c r="SYE9" s="108"/>
      <c r="SYF9" s="108"/>
      <c r="SYG9" s="108"/>
      <c r="SYH9" s="108"/>
      <c r="SYI9" s="108"/>
      <c r="SYJ9" s="108"/>
      <c r="SYK9" s="108"/>
      <c r="SYL9" s="108"/>
      <c r="SYM9" s="108"/>
      <c r="SYN9" s="108"/>
      <c r="SYO9" s="108"/>
      <c r="SYP9" s="108"/>
      <c r="SYQ9" s="108"/>
      <c r="SYR9" s="108"/>
      <c r="SYS9" s="108"/>
      <c r="SYT9" s="108"/>
      <c r="SYU9" s="108"/>
      <c r="SYV9" s="108"/>
      <c r="SYW9" s="108"/>
      <c r="SYX9" s="108"/>
      <c r="SYY9" s="108"/>
      <c r="SYZ9" s="108"/>
      <c r="SZA9" s="108"/>
      <c r="SZB9" s="108"/>
      <c r="SZC9" s="108"/>
      <c r="SZD9" s="108"/>
      <c r="SZE9" s="108"/>
      <c r="SZF9" s="108"/>
      <c r="SZG9" s="108"/>
      <c r="SZH9" s="108"/>
      <c r="SZI9" s="108"/>
      <c r="SZJ9" s="108"/>
      <c r="SZK9" s="108"/>
      <c r="SZL9" s="108"/>
      <c r="SZM9" s="108"/>
      <c r="SZN9" s="108"/>
      <c r="SZO9" s="108"/>
      <c r="SZP9" s="108"/>
      <c r="SZQ9" s="108"/>
      <c r="SZR9" s="108"/>
      <c r="SZS9" s="108"/>
      <c r="SZT9" s="108"/>
      <c r="SZU9" s="108"/>
      <c r="SZV9" s="108"/>
      <c r="SZW9" s="108"/>
      <c r="SZX9" s="108"/>
      <c r="SZY9" s="108"/>
      <c r="SZZ9" s="108"/>
      <c r="TAA9" s="108"/>
      <c r="TAB9" s="108"/>
      <c r="TAC9" s="108"/>
      <c r="TAD9" s="108"/>
      <c r="TAE9" s="108"/>
      <c r="TAF9" s="108"/>
      <c r="TAG9" s="108"/>
      <c r="TAH9" s="108"/>
      <c r="TAI9" s="108"/>
      <c r="TAJ9" s="108"/>
      <c r="TAK9" s="108"/>
      <c r="TAL9" s="108"/>
      <c r="TAM9" s="108"/>
      <c r="TAN9" s="108"/>
      <c r="TAO9" s="108"/>
      <c r="TAP9" s="108"/>
      <c r="TAQ9" s="108"/>
      <c r="TAR9" s="108"/>
      <c r="TAS9" s="108"/>
      <c r="TAT9" s="108"/>
      <c r="TAU9" s="108"/>
      <c r="TAV9" s="108"/>
      <c r="TAW9" s="108"/>
      <c r="TAX9" s="108"/>
      <c r="TAY9" s="108"/>
      <c r="TAZ9" s="108"/>
      <c r="TBA9" s="108"/>
      <c r="TBB9" s="108"/>
      <c r="TBC9" s="108"/>
      <c r="TBD9" s="108"/>
      <c r="TBE9" s="108"/>
      <c r="TBF9" s="108"/>
      <c r="TBG9" s="108"/>
      <c r="TBH9" s="108"/>
      <c r="TBI9" s="108"/>
      <c r="TBJ9" s="108"/>
      <c r="TBK9" s="108"/>
      <c r="TBL9" s="108"/>
      <c r="TBM9" s="108"/>
      <c r="TBN9" s="108"/>
      <c r="TBO9" s="108"/>
      <c r="TBP9" s="108"/>
      <c r="TBQ9" s="108"/>
      <c r="TBR9" s="108"/>
      <c r="TBS9" s="108"/>
      <c r="TBT9" s="108"/>
      <c r="TBU9" s="108"/>
      <c r="TBV9" s="108"/>
      <c r="TBW9" s="108"/>
      <c r="TBX9" s="108"/>
      <c r="TBY9" s="108"/>
      <c r="TBZ9" s="108"/>
      <c r="TCA9" s="108"/>
      <c r="TCB9" s="108"/>
      <c r="TCC9" s="108"/>
      <c r="TCD9" s="108"/>
      <c r="TCE9" s="108"/>
      <c r="TCF9" s="108"/>
      <c r="TCG9" s="108"/>
      <c r="TCH9" s="108"/>
      <c r="TCI9" s="108"/>
      <c r="TCJ9" s="108"/>
      <c r="TCK9" s="108"/>
      <c r="TCL9" s="108"/>
      <c r="TCM9" s="108"/>
      <c r="TCN9" s="108"/>
      <c r="TCO9" s="108"/>
      <c r="TCP9" s="108"/>
      <c r="TCQ9" s="108"/>
      <c r="TCR9" s="108"/>
      <c r="TCS9" s="108"/>
      <c r="TCT9" s="108"/>
      <c r="TCU9" s="108"/>
      <c r="TCV9" s="108"/>
      <c r="TCW9" s="108"/>
      <c r="TCX9" s="108"/>
      <c r="TCY9" s="108"/>
      <c r="TCZ9" s="108"/>
      <c r="TDA9" s="108"/>
      <c r="TDB9" s="108"/>
      <c r="TDC9" s="108"/>
      <c r="TDD9" s="108"/>
      <c r="TDE9" s="108"/>
      <c r="TDF9" s="108"/>
      <c r="TDG9" s="108"/>
      <c r="TDH9" s="108"/>
      <c r="TDI9" s="108"/>
      <c r="TDJ9" s="108"/>
      <c r="TDK9" s="108"/>
      <c r="TDL9" s="108"/>
      <c r="TDM9" s="108"/>
      <c r="TDN9" s="108"/>
      <c r="TDO9" s="108"/>
      <c r="TDP9" s="108"/>
      <c r="TDQ9" s="108"/>
      <c r="TDR9" s="108"/>
      <c r="TDS9" s="108"/>
      <c r="TDT9" s="108"/>
      <c r="TDU9" s="108"/>
      <c r="TDV9" s="108"/>
      <c r="TDW9" s="108"/>
      <c r="TDX9" s="108"/>
      <c r="TDY9" s="108"/>
      <c r="TDZ9" s="108"/>
      <c r="TEA9" s="108"/>
      <c r="TEB9" s="108"/>
      <c r="TEC9" s="108"/>
      <c r="TED9" s="108"/>
      <c r="TEE9" s="108"/>
      <c r="TEF9" s="108"/>
      <c r="TEG9" s="108"/>
      <c r="TEH9" s="108"/>
      <c r="TEI9" s="108"/>
      <c r="TEJ9" s="108"/>
      <c r="TEK9" s="108"/>
      <c r="TEL9" s="108"/>
      <c r="TEM9" s="108"/>
      <c r="TEN9" s="108"/>
      <c r="TEO9" s="108"/>
      <c r="TEP9" s="108"/>
      <c r="TEQ9" s="108"/>
      <c r="TER9" s="108"/>
      <c r="TES9" s="108"/>
      <c r="TET9" s="108"/>
      <c r="TEU9" s="108"/>
      <c r="TEV9" s="108"/>
      <c r="TEW9" s="108"/>
      <c r="TEX9" s="108"/>
      <c r="TEY9" s="108"/>
      <c r="TEZ9" s="108"/>
      <c r="TFA9" s="108"/>
      <c r="TFB9" s="108"/>
      <c r="TFC9" s="108"/>
      <c r="TFD9" s="108"/>
      <c r="TFE9" s="108"/>
      <c r="TFF9" s="108"/>
      <c r="TFG9" s="108"/>
      <c r="TFH9" s="108"/>
      <c r="TFI9" s="108"/>
      <c r="TFJ9" s="108"/>
      <c r="TFK9" s="108"/>
      <c r="TFL9" s="108"/>
      <c r="TFM9" s="108"/>
      <c r="TFN9" s="108"/>
      <c r="TFO9" s="108"/>
      <c r="TFP9" s="108"/>
      <c r="TFQ9" s="108"/>
      <c r="TFR9" s="108"/>
      <c r="TFS9" s="108"/>
      <c r="TFT9" s="108"/>
      <c r="TFU9" s="108"/>
      <c r="TFV9" s="108"/>
      <c r="TFW9" s="108"/>
      <c r="TFX9" s="108"/>
      <c r="TFY9" s="108"/>
      <c r="TFZ9" s="108"/>
      <c r="TGA9" s="108"/>
      <c r="TGB9" s="108"/>
      <c r="TGC9" s="108"/>
      <c r="TGD9" s="108"/>
      <c r="TGE9" s="108"/>
      <c r="TGF9" s="108"/>
      <c r="TGG9" s="108"/>
      <c r="TGH9" s="108"/>
      <c r="TGI9" s="108"/>
      <c r="TGJ9" s="108"/>
      <c r="TGK9" s="108"/>
      <c r="TGL9" s="108"/>
      <c r="TGM9" s="108"/>
      <c r="TGN9" s="108"/>
      <c r="TGO9" s="108"/>
      <c r="TGP9" s="108"/>
      <c r="TGQ9" s="108"/>
      <c r="TGR9" s="108"/>
      <c r="TGS9" s="108"/>
      <c r="TGT9" s="108"/>
      <c r="TGU9" s="108"/>
      <c r="TGV9" s="108"/>
      <c r="TGW9" s="108"/>
      <c r="TGX9" s="108"/>
      <c r="TGY9" s="108"/>
      <c r="TGZ9" s="108"/>
      <c r="THA9" s="108"/>
      <c r="THB9" s="108"/>
      <c r="THC9" s="108"/>
      <c r="THD9" s="108"/>
      <c r="THE9" s="108"/>
      <c r="THF9" s="108"/>
      <c r="THG9" s="108"/>
      <c r="THH9" s="108"/>
      <c r="THI9" s="108"/>
      <c r="THJ9" s="108"/>
      <c r="THK9" s="108"/>
      <c r="THL9" s="108"/>
      <c r="THM9" s="108"/>
      <c r="THN9" s="108"/>
      <c r="THO9" s="108"/>
      <c r="THP9" s="108"/>
      <c r="THQ9" s="108"/>
      <c r="THR9" s="108"/>
      <c r="THS9" s="108"/>
      <c r="THT9" s="108"/>
      <c r="THU9" s="108"/>
      <c r="THV9" s="108"/>
      <c r="THW9" s="108"/>
      <c r="THX9" s="108"/>
      <c r="THY9" s="108"/>
      <c r="THZ9" s="108"/>
      <c r="TIA9" s="108"/>
      <c r="TIB9" s="108"/>
      <c r="TIC9" s="108"/>
      <c r="TID9" s="108"/>
      <c r="TIE9" s="108"/>
      <c r="TIF9" s="108"/>
      <c r="TIG9" s="108"/>
      <c r="TIH9" s="108"/>
      <c r="TII9" s="108"/>
      <c r="TIJ9" s="108"/>
      <c r="TIK9" s="108"/>
      <c r="TIL9" s="108"/>
      <c r="TIM9" s="108"/>
      <c r="TIN9" s="108"/>
      <c r="TIO9" s="108"/>
      <c r="TIP9" s="108"/>
      <c r="TIQ9" s="108"/>
      <c r="TIR9" s="108"/>
      <c r="TIS9" s="108"/>
      <c r="TIT9" s="108"/>
      <c r="TIU9" s="108"/>
      <c r="TIV9" s="108"/>
      <c r="TIW9" s="108"/>
      <c r="TIX9" s="108"/>
      <c r="TIY9" s="108"/>
      <c r="TIZ9" s="108"/>
      <c r="TJA9" s="108"/>
      <c r="TJB9" s="108"/>
      <c r="TJC9" s="108"/>
      <c r="TJD9" s="108"/>
      <c r="TJE9" s="108"/>
      <c r="TJF9" s="108"/>
      <c r="TJG9" s="108"/>
      <c r="TJH9" s="108"/>
      <c r="TJI9" s="108"/>
      <c r="TJJ9" s="108"/>
      <c r="TJK9" s="108"/>
      <c r="TJL9" s="108"/>
      <c r="TJM9" s="108"/>
      <c r="TJN9" s="108"/>
      <c r="TJO9" s="108"/>
      <c r="TJP9" s="108"/>
      <c r="TJQ9" s="108"/>
      <c r="TJR9" s="108"/>
      <c r="TJS9" s="108"/>
      <c r="TJT9" s="108"/>
      <c r="TJU9" s="108"/>
      <c r="TJV9" s="108"/>
      <c r="TJW9" s="108"/>
      <c r="TJX9" s="108"/>
      <c r="TJY9" s="108"/>
      <c r="TJZ9" s="108"/>
      <c r="TKA9" s="108"/>
      <c r="TKB9" s="108"/>
      <c r="TKC9" s="108"/>
      <c r="TKD9" s="108"/>
      <c r="TKE9" s="108"/>
      <c r="TKF9" s="108"/>
      <c r="TKG9" s="108"/>
      <c r="TKH9" s="108"/>
      <c r="TKI9" s="108"/>
      <c r="TKJ9" s="108"/>
      <c r="TKK9" s="108"/>
      <c r="TKL9" s="108"/>
      <c r="TKM9" s="108"/>
      <c r="TKN9" s="108"/>
      <c r="TKO9" s="108"/>
      <c r="TKP9" s="108"/>
      <c r="TKQ9" s="108"/>
      <c r="TKR9" s="108"/>
      <c r="TKS9" s="108"/>
      <c r="TKT9" s="108"/>
      <c r="TKU9" s="108"/>
      <c r="TKV9" s="108"/>
      <c r="TKW9" s="108"/>
      <c r="TKX9" s="108"/>
      <c r="TKY9" s="108"/>
      <c r="TKZ9" s="108"/>
      <c r="TLA9" s="108"/>
      <c r="TLB9" s="108"/>
      <c r="TLC9" s="108"/>
      <c r="TLD9" s="108"/>
      <c r="TLE9" s="108"/>
      <c r="TLF9" s="108"/>
      <c r="TLG9" s="108"/>
      <c r="TLH9" s="108"/>
      <c r="TLI9" s="108"/>
      <c r="TLJ9" s="108"/>
      <c r="TLK9" s="108"/>
      <c r="TLL9" s="108"/>
      <c r="TLM9" s="108"/>
      <c r="TLN9" s="108"/>
      <c r="TLO9" s="108"/>
      <c r="TLP9" s="108"/>
      <c r="TLQ9" s="108"/>
      <c r="TLR9" s="108"/>
      <c r="TLS9" s="108"/>
      <c r="TLT9" s="108"/>
      <c r="TLU9" s="108"/>
      <c r="TLV9" s="108"/>
      <c r="TLW9" s="108"/>
      <c r="TLX9" s="108"/>
      <c r="TLY9" s="108"/>
      <c r="TLZ9" s="108"/>
      <c r="TMA9" s="108"/>
      <c r="TMB9" s="108"/>
      <c r="TMC9" s="108"/>
      <c r="TMD9" s="108"/>
      <c r="TME9" s="108"/>
      <c r="TMF9" s="108"/>
      <c r="TMG9" s="108"/>
      <c r="TMH9" s="108"/>
      <c r="TMI9" s="108"/>
      <c r="TMJ9" s="108"/>
      <c r="TMK9" s="108"/>
      <c r="TML9" s="108"/>
      <c r="TMM9" s="108"/>
      <c r="TMN9" s="108"/>
      <c r="TMO9" s="108"/>
      <c r="TMP9" s="108"/>
      <c r="TMQ9" s="108"/>
      <c r="TMR9" s="108"/>
      <c r="TMS9" s="108"/>
      <c r="TMT9" s="108"/>
      <c r="TMU9" s="108"/>
      <c r="TMV9" s="108"/>
      <c r="TMW9" s="108"/>
      <c r="TMX9" s="108"/>
      <c r="TMY9" s="108"/>
      <c r="TMZ9" s="108"/>
      <c r="TNA9" s="108"/>
      <c r="TNB9" s="108"/>
      <c r="TNC9" s="108"/>
      <c r="TND9" s="108"/>
      <c r="TNE9" s="108"/>
      <c r="TNF9" s="108"/>
      <c r="TNG9" s="108"/>
      <c r="TNH9" s="108"/>
      <c r="TNI9" s="108"/>
      <c r="TNJ9" s="108"/>
      <c r="TNK9" s="108"/>
      <c r="TNL9" s="108"/>
      <c r="TNM9" s="108"/>
      <c r="TNN9" s="108"/>
      <c r="TNO9" s="108"/>
      <c r="TNP9" s="108"/>
      <c r="TNQ9" s="108"/>
      <c r="TNR9" s="108"/>
      <c r="TNS9" s="108"/>
      <c r="TNT9" s="108"/>
      <c r="TNU9" s="108"/>
      <c r="TNV9" s="108"/>
      <c r="TNW9" s="108"/>
      <c r="TNX9" s="108"/>
      <c r="TNY9" s="108"/>
      <c r="TNZ9" s="108"/>
      <c r="TOA9" s="108"/>
      <c r="TOB9" s="108"/>
      <c r="TOC9" s="108"/>
      <c r="TOD9" s="108"/>
      <c r="TOE9" s="108"/>
      <c r="TOF9" s="108"/>
      <c r="TOG9" s="108"/>
      <c r="TOH9" s="108"/>
      <c r="TOI9" s="108"/>
      <c r="TOJ9" s="108"/>
      <c r="TOK9" s="108"/>
      <c r="TOL9" s="108"/>
      <c r="TOM9" s="108"/>
      <c r="TON9" s="108"/>
      <c r="TOO9" s="108"/>
      <c r="TOP9" s="108"/>
      <c r="TOQ9" s="108"/>
      <c r="TOR9" s="108"/>
      <c r="TOS9" s="108"/>
      <c r="TOT9" s="108"/>
      <c r="TOU9" s="108"/>
      <c r="TOV9" s="108"/>
      <c r="TOW9" s="108"/>
      <c r="TOX9" s="108"/>
      <c r="TOY9" s="108"/>
      <c r="TOZ9" s="108"/>
      <c r="TPA9" s="108"/>
      <c r="TPB9" s="108"/>
      <c r="TPC9" s="108"/>
      <c r="TPD9" s="108"/>
      <c r="TPE9" s="108"/>
      <c r="TPF9" s="108"/>
      <c r="TPG9" s="108"/>
      <c r="TPH9" s="108"/>
      <c r="TPI9" s="108"/>
      <c r="TPJ9" s="108"/>
      <c r="TPK9" s="108"/>
      <c r="TPL9" s="108"/>
      <c r="TPM9" s="108"/>
      <c r="TPN9" s="108"/>
      <c r="TPO9" s="108"/>
      <c r="TPP9" s="108"/>
      <c r="TPQ9" s="108"/>
      <c r="TPR9" s="108"/>
      <c r="TPS9" s="108"/>
      <c r="TPT9" s="108"/>
      <c r="TPU9" s="108"/>
      <c r="TPV9" s="108"/>
      <c r="TPW9" s="108"/>
      <c r="TPX9" s="108"/>
      <c r="TPY9" s="108"/>
      <c r="TPZ9" s="108"/>
      <c r="TQA9" s="108"/>
      <c r="TQB9" s="108"/>
      <c r="TQC9" s="108"/>
      <c r="TQD9" s="108"/>
      <c r="TQE9" s="108"/>
      <c r="TQF9" s="108"/>
      <c r="TQG9" s="108"/>
      <c r="TQH9" s="108"/>
      <c r="TQI9" s="108"/>
      <c r="TQJ9" s="108"/>
      <c r="TQK9" s="108"/>
      <c r="TQL9" s="108"/>
      <c r="TQM9" s="108"/>
      <c r="TQN9" s="108"/>
      <c r="TQO9" s="108"/>
      <c r="TQP9" s="108"/>
      <c r="TQQ9" s="108"/>
      <c r="TQR9" s="108"/>
      <c r="TQS9" s="108"/>
      <c r="TQT9" s="108"/>
      <c r="TQU9" s="108"/>
      <c r="TQV9" s="108"/>
      <c r="TQW9" s="108"/>
      <c r="TQX9" s="108"/>
      <c r="TQY9" s="108"/>
      <c r="TQZ9" s="108"/>
      <c r="TRA9" s="108"/>
      <c r="TRB9" s="108"/>
      <c r="TRC9" s="108"/>
      <c r="TRD9" s="108"/>
      <c r="TRE9" s="108"/>
      <c r="TRF9" s="108"/>
      <c r="TRG9" s="108"/>
      <c r="TRH9" s="108"/>
      <c r="TRI9" s="108"/>
      <c r="TRJ9" s="108"/>
      <c r="TRK9" s="108"/>
      <c r="TRL9" s="108"/>
      <c r="TRM9" s="108"/>
      <c r="TRN9" s="108"/>
      <c r="TRO9" s="108"/>
      <c r="TRP9" s="108"/>
      <c r="TRQ9" s="108"/>
      <c r="TRR9" s="108"/>
      <c r="TRS9" s="108"/>
      <c r="TRT9" s="108"/>
      <c r="TRU9" s="108"/>
      <c r="TRV9" s="108"/>
      <c r="TRW9" s="108"/>
      <c r="TRX9" s="108"/>
      <c r="TRY9" s="108"/>
      <c r="TRZ9" s="108"/>
      <c r="TSA9" s="108"/>
      <c r="TSB9" s="108"/>
      <c r="TSC9" s="108"/>
      <c r="TSD9" s="108"/>
      <c r="TSE9" s="108"/>
      <c r="TSF9" s="108"/>
      <c r="TSG9" s="108"/>
      <c r="TSH9" s="108"/>
      <c r="TSI9" s="108"/>
      <c r="TSJ9" s="108"/>
      <c r="TSK9" s="108"/>
      <c r="TSL9" s="108"/>
      <c r="TSM9" s="108"/>
      <c r="TSN9" s="108"/>
      <c r="TSO9" s="108"/>
      <c r="TSP9" s="108"/>
      <c r="TSQ9" s="108"/>
      <c r="TSR9" s="108"/>
      <c r="TSS9" s="108"/>
      <c r="TST9" s="108"/>
      <c r="TSU9" s="108"/>
      <c r="TSV9" s="108"/>
      <c r="TSW9" s="108"/>
      <c r="TSX9" s="108"/>
      <c r="TSY9" s="108"/>
      <c r="TSZ9" s="108"/>
      <c r="TTA9" s="108"/>
      <c r="TTB9" s="108"/>
      <c r="TTC9" s="108"/>
      <c r="TTD9" s="108"/>
      <c r="TTE9" s="108"/>
      <c r="TTF9" s="108"/>
      <c r="TTG9" s="108"/>
      <c r="TTH9" s="108"/>
      <c r="TTI9" s="108"/>
      <c r="TTJ9" s="108"/>
      <c r="TTK9" s="108"/>
      <c r="TTL9" s="108"/>
      <c r="TTM9" s="108"/>
      <c r="TTN9" s="108"/>
      <c r="TTO9" s="108"/>
      <c r="TTP9" s="108"/>
      <c r="TTQ9" s="108"/>
      <c r="TTR9" s="108"/>
      <c r="TTS9" s="108"/>
      <c r="TTT9" s="108"/>
      <c r="TTU9" s="108"/>
      <c r="TTV9" s="108"/>
      <c r="TTW9" s="108"/>
      <c r="TTX9" s="108"/>
      <c r="TTY9" s="108"/>
      <c r="TTZ9" s="108"/>
      <c r="TUA9" s="108"/>
      <c r="TUB9" s="108"/>
      <c r="TUC9" s="108"/>
      <c r="TUD9" s="108"/>
      <c r="TUE9" s="108"/>
      <c r="TUF9" s="108"/>
      <c r="TUG9" s="108"/>
      <c r="TUH9" s="108"/>
      <c r="TUI9" s="108"/>
      <c r="TUJ9" s="108"/>
      <c r="TUK9" s="108"/>
      <c r="TUL9" s="108"/>
      <c r="TUM9" s="108"/>
      <c r="TUN9" s="108"/>
      <c r="TUO9" s="108"/>
      <c r="TUP9" s="108"/>
      <c r="TUQ9" s="108"/>
      <c r="TUR9" s="108"/>
      <c r="TUS9" s="108"/>
      <c r="TUT9" s="108"/>
      <c r="TUU9" s="108"/>
      <c r="TUV9" s="108"/>
      <c r="TUW9" s="108"/>
      <c r="TUX9" s="108"/>
      <c r="TUY9" s="108"/>
      <c r="TUZ9" s="108"/>
      <c r="TVA9" s="108"/>
      <c r="TVB9" s="108"/>
      <c r="TVC9" s="108"/>
      <c r="TVD9" s="108"/>
      <c r="TVE9" s="108"/>
      <c r="TVF9" s="108"/>
      <c r="TVG9" s="108"/>
      <c r="TVH9" s="108"/>
      <c r="TVI9" s="108"/>
      <c r="TVJ9" s="108"/>
      <c r="TVK9" s="108"/>
      <c r="TVL9" s="108"/>
      <c r="TVM9" s="108"/>
      <c r="TVN9" s="108"/>
      <c r="TVO9" s="108"/>
      <c r="TVP9" s="108"/>
      <c r="TVQ9" s="108"/>
      <c r="TVR9" s="108"/>
      <c r="TVS9" s="108"/>
      <c r="TVT9" s="108"/>
      <c r="TVU9" s="108"/>
      <c r="TVV9" s="108"/>
      <c r="TVW9" s="108"/>
      <c r="TVX9" s="108"/>
      <c r="TVY9" s="108"/>
      <c r="TVZ9" s="108"/>
      <c r="TWA9" s="108"/>
      <c r="TWB9" s="108"/>
      <c r="TWC9" s="108"/>
      <c r="TWD9" s="108"/>
      <c r="TWE9" s="108"/>
      <c r="TWF9" s="108"/>
      <c r="TWG9" s="108"/>
      <c r="TWH9" s="108"/>
      <c r="TWI9" s="108"/>
      <c r="TWJ9" s="108"/>
      <c r="TWK9" s="108"/>
      <c r="TWL9" s="108"/>
      <c r="TWM9" s="108"/>
      <c r="TWN9" s="108"/>
      <c r="TWO9" s="108"/>
      <c r="TWP9" s="108"/>
      <c r="TWQ9" s="108"/>
      <c r="TWR9" s="108"/>
      <c r="TWS9" s="108"/>
      <c r="TWT9" s="108"/>
      <c r="TWU9" s="108"/>
      <c r="TWV9" s="108"/>
      <c r="TWW9" s="108"/>
      <c r="TWX9" s="108"/>
      <c r="TWY9" s="108"/>
      <c r="TWZ9" s="108"/>
      <c r="TXA9" s="108"/>
      <c r="TXB9" s="108"/>
      <c r="TXC9" s="108"/>
      <c r="TXD9" s="108"/>
      <c r="TXE9" s="108"/>
      <c r="TXF9" s="108"/>
      <c r="TXG9" s="108"/>
      <c r="TXH9" s="108"/>
      <c r="TXI9" s="108"/>
      <c r="TXJ9" s="108"/>
      <c r="TXK9" s="108"/>
      <c r="TXL9" s="108"/>
      <c r="TXM9" s="108"/>
      <c r="TXN9" s="108"/>
      <c r="TXO9" s="108"/>
      <c r="TXP9" s="108"/>
      <c r="TXQ9" s="108"/>
      <c r="TXR9" s="108"/>
      <c r="TXS9" s="108"/>
      <c r="TXT9" s="108"/>
      <c r="TXU9" s="108"/>
      <c r="TXV9" s="108"/>
      <c r="TXW9" s="108"/>
      <c r="TXX9" s="108"/>
      <c r="TXY9" s="108"/>
      <c r="TXZ9" s="108"/>
      <c r="TYA9" s="108"/>
      <c r="TYB9" s="108"/>
      <c r="TYC9" s="108"/>
      <c r="TYD9" s="108"/>
      <c r="TYE9" s="108"/>
      <c r="TYF9" s="108"/>
      <c r="TYG9" s="108"/>
      <c r="TYH9" s="108"/>
      <c r="TYI9" s="108"/>
      <c r="TYJ9" s="108"/>
      <c r="TYK9" s="108"/>
      <c r="TYL9" s="108"/>
      <c r="TYM9" s="108"/>
      <c r="TYN9" s="108"/>
      <c r="TYO9" s="108"/>
      <c r="TYP9" s="108"/>
      <c r="TYQ9" s="108"/>
      <c r="TYR9" s="108"/>
      <c r="TYS9" s="108"/>
      <c r="TYT9" s="108"/>
      <c r="TYU9" s="108"/>
      <c r="TYV9" s="108"/>
      <c r="TYW9" s="108"/>
      <c r="TYX9" s="108"/>
      <c r="TYY9" s="108"/>
      <c r="TYZ9" s="108"/>
      <c r="TZA9" s="108"/>
      <c r="TZB9" s="108"/>
      <c r="TZC9" s="108"/>
      <c r="TZD9" s="108"/>
      <c r="TZE9" s="108"/>
      <c r="TZF9" s="108"/>
      <c r="TZG9" s="108"/>
      <c r="TZH9" s="108"/>
      <c r="TZI9" s="108"/>
      <c r="TZJ9" s="108"/>
      <c r="TZK9" s="108"/>
      <c r="TZL9" s="108"/>
      <c r="TZM9" s="108"/>
      <c r="TZN9" s="108"/>
      <c r="TZO9" s="108"/>
      <c r="TZP9" s="108"/>
      <c r="TZQ9" s="108"/>
      <c r="TZR9" s="108"/>
      <c r="TZS9" s="108"/>
      <c r="TZT9" s="108"/>
      <c r="TZU9" s="108"/>
      <c r="TZV9" s="108"/>
      <c r="TZW9" s="108"/>
      <c r="TZX9" s="108"/>
      <c r="TZY9" s="108"/>
      <c r="TZZ9" s="108"/>
      <c r="UAA9" s="108"/>
      <c r="UAB9" s="108"/>
      <c r="UAC9" s="108"/>
      <c r="UAD9" s="108"/>
      <c r="UAE9" s="108"/>
      <c r="UAF9" s="108"/>
      <c r="UAG9" s="108"/>
      <c r="UAH9" s="108"/>
      <c r="UAI9" s="108"/>
      <c r="UAJ9" s="108"/>
      <c r="UAK9" s="108"/>
      <c r="UAL9" s="108"/>
      <c r="UAM9" s="108"/>
      <c r="UAN9" s="108"/>
      <c r="UAO9" s="108"/>
      <c r="UAP9" s="108"/>
      <c r="UAQ9" s="108"/>
      <c r="UAR9" s="108"/>
      <c r="UAS9" s="108"/>
      <c r="UAT9" s="108"/>
      <c r="UAU9" s="108"/>
      <c r="UAV9" s="108"/>
      <c r="UAW9" s="108"/>
      <c r="UAX9" s="108"/>
      <c r="UAY9" s="108"/>
      <c r="UAZ9" s="108"/>
      <c r="UBA9" s="108"/>
      <c r="UBB9" s="108"/>
      <c r="UBC9" s="108"/>
      <c r="UBD9" s="108"/>
      <c r="UBE9" s="108"/>
      <c r="UBF9" s="108"/>
      <c r="UBG9" s="108"/>
      <c r="UBH9" s="108"/>
      <c r="UBI9" s="108"/>
      <c r="UBJ9" s="108"/>
      <c r="UBK9" s="108"/>
      <c r="UBL9" s="108"/>
      <c r="UBM9" s="108"/>
      <c r="UBN9" s="108"/>
      <c r="UBO9" s="108"/>
      <c r="UBP9" s="108"/>
      <c r="UBQ9" s="108"/>
      <c r="UBR9" s="108"/>
      <c r="UBS9" s="108"/>
      <c r="UBT9" s="108"/>
      <c r="UBU9" s="108"/>
      <c r="UBV9" s="108"/>
      <c r="UBW9" s="108"/>
      <c r="UBX9" s="108"/>
      <c r="UBY9" s="108"/>
      <c r="UBZ9" s="108"/>
      <c r="UCA9" s="108"/>
      <c r="UCB9" s="108"/>
      <c r="UCC9" s="108"/>
      <c r="UCD9" s="108"/>
      <c r="UCE9" s="108"/>
      <c r="UCF9" s="108"/>
      <c r="UCG9" s="108"/>
      <c r="UCH9" s="108"/>
      <c r="UCI9" s="108"/>
      <c r="UCJ9" s="108"/>
      <c r="UCK9" s="108"/>
      <c r="UCL9" s="108"/>
      <c r="UCM9" s="108"/>
      <c r="UCN9" s="108"/>
      <c r="UCO9" s="108"/>
      <c r="UCP9" s="108"/>
      <c r="UCQ9" s="108"/>
      <c r="UCR9" s="108"/>
      <c r="UCS9" s="108"/>
      <c r="UCT9" s="108"/>
      <c r="UCU9" s="108"/>
      <c r="UCV9" s="108"/>
      <c r="UCW9" s="108"/>
      <c r="UCX9" s="108"/>
      <c r="UCY9" s="108"/>
      <c r="UCZ9" s="108"/>
      <c r="UDA9" s="108"/>
      <c r="UDB9" s="108"/>
      <c r="UDC9" s="108"/>
      <c r="UDD9" s="108"/>
      <c r="UDE9" s="108"/>
      <c r="UDF9" s="108"/>
      <c r="UDG9" s="108"/>
      <c r="UDH9" s="108"/>
      <c r="UDI9" s="108"/>
      <c r="UDJ9" s="108"/>
      <c r="UDK9" s="108"/>
      <c r="UDL9" s="108"/>
      <c r="UDM9" s="108"/>
      <c r="UDN9" s="108"/>
      <c r="UDO9" s="108"/>
      <c r="UDP9" s="108"/>
      <c r="UDQ9" s="108"/>
      <c r="UDR9" s="108"/>
      <c r="UDS9" s="108"/>
      <c r="UDT9" s="108"/>
      <c r="UDU9" s="108"/>
      <c r="UDV9" s="108"/>
      <c r="UDW9" s="108"/>
      <c r="UDX9" s="108"/>
      <c r="UDY9" s="108"/>
      <c r="UDZ9" s="108"/>
      <c r="UEA9" s="108"/>
      <c r="UEB9" s="108"/>
      <c r="UEC9" s="108"/>
      <c r="UED9" s="108"/>
      <c r="UEE9" s="108"/>
      <c r="UEF9" s="108"/>
      <c r="UEG9" s="108"/>
      <c r="UEH9" s="108"/>
      <c r="UEI9" s="108"/>
      <c r="UEJ9" s="108"/>
      <c r="UEK9" s="108"/>
      <c r="UEL9" s="108"/>
      <c r="UEM9" s="108"/>
      <c r="UEN9" s="108"/>
      <c r="UEO9" s="108"/>
      <c r="UEP9" s="108"/>
      <c r="UEQ9" s="108"/>
      <c r="UER9" s="108"/>
      <c r="UES9" s="108"/>
      <c r="UET9" s="108"/>
      <c r="UEU9" s="108"/>
      <c r="UEV9" s="108"/>
      <c r="UEW9" s="108"/>
      <c r="UEX9" s="108"/>
      <c r="UEY9" s="108"/>
      <c r="UEZ9" s="108"/>
      <c r="UFA9" s="108"/>
      <c r="UFB9" s="108"/>
      <c r="UFC9" s="108"/>
      <c r="UFD9" s="108"/>
      <c r="UFE9" s="108"/>
      <c r="UFF9" s="108"/>
      <c r="UFG9" s="108"/>
      <c r="UFH9" s="108"/>
      <c r="UFI9" s="108"/>
      <c r="UFJ9" s="108"/>
      <c r="UFK9" s="108"/>
      <c r="UFL9" s="108"/>
      <c r="UFM9" s="108"/>
      <c r="UFN9" s="108"/>
      <c r="UFO9" s="108"/>
      <c r="UFP9" s="108"/>
      <c r="UFQ9" s="108"/>
      <c r="UFR9" s="108"/>
      <c r="UFS9" s="108"/>
      <c r="UFT9" s="108"/>
      <c r="UFU9" s="108"/>
      <c r="UFV9" s="108"/>
      <c r="UFW9" s="108"/>
      <c r="UFX9" s="108"/>
      <c r="UFY9" s="108"/>
      <c r="UFZ9" s="108"/>
      <c r="UGA9" s="108"/>
      <c r="UGB9" s="108"/>
      <c r="UGC9" s="108"/>
      <c r="UGD9" s="108"/>
      <c r="UGE9" s="108"/>
      <c r="UGF9" s="108"/>
      <c r="UGG9" s="108"/>
      <c r="UGH9" s="108"/>
      <c r="UGI9" s="108"/>
      <c r="UGJ9" s="108"/>
      <c r="UGK9" s="108"/>
      <c r="UGL9" s="108"/>
      <c r="UGM9" s="108"/>
      <c r="UGN9" s="108"/>
      <c r="UGO9" s="108"/>
      <c r="UGP9" s="108"/>
      <c r="UGQ9" s="108"/>
      <c r="UGR9" s="108"/>
      <c r="UGS9" s="108"/>
      <c r="UGT9" s="108"/>
      <c r="UGU9" s="108"/>
      <c r="UGV9" s="108"/>
      <c r="UGW9" s="108"/>
      <c r="UGX9" s="108"/>
      <c r="UGY9" s="108"/>
      <c r="UGZ9" s="108"/>
      <c r="UHA9" s="108"/>
      <c r="UHB9" s="108"/>
      <c r="UHC9" s="108"/>
      <c r="UHD9" s="108"/>
      <c r="UHE9" s="108"/>
      <c r="UHF9" s="108"/>
      <c r="UHG9" s="108"/>
      <c r="UHH9" s="108"/>
      <c r="UHI9" s="108"/>
      <c r="UHJ9" s="108"/>
      <c r="UHK9" s="108"/>
      <c r="UHL9" s="108"/>
      <c r="UHM9" s="108"/>
      <c r="UHN9" s="108"/>
      <c r="UHO9" s="108"/>
      <c r="UHP9" s="108"/>
      <c r="UHQ9" s="108"/>
      <c r="UHR9" s="108"/>
      <c r="UHS9" s="108"/>
      <c r="UHT9" s="108"/>
      <c r="UHU9" s="108"/>
      <c r="UHV9" s="108"/>
      <c r="UHW9" s="108"/>
      <c r="UHX9" s="108"/>
      <c r="UHY9" s="108"/>
      <c r="UHZ9" s="108"/>
      <c r="UIA9" s="108"/>
      <c r="UIB9" s="108"/>
      <c r="UIC9" s="108"/>
      <c r="UID9" s="108"/>
      <c r="UIE9" s="108"/>
      <c r="UIF9" s="108"/>
      <c r="UIG9" s="108"/>
      <c r="UIH9" s="108"/>
      <c r="UII9" s="108"/>
      <c r="UIJ9" s="108"/>
      <c r="UIK9" s="108"/>
      <c r="UIL9" s="108"/>
      <c r="UIM9" s="108"/>
      <c r="UIN9" s="108"/>
      <c r="UIO9" s="108"/>
      <c r="UIP9" s="108"/>
      <c r="UIQ9" s="108"/>
      <c r="UIR9" s="108"/>
      <c r="UIS9" s="108"/>
      <c r="UIT9" s="108"/>
      <c r="UIU9" s="108"/>
      <c r="UIV9" s="108"/>
      <c r="UIW9" s="108"/>
      <c r="UIX9" s="108"/>
      <c r="UIY9" s="108"/>
      <c r="UIZ9" s="108"/>
      <c r="UJA9" s="108"/>
      <c r="UJB9" s="108"/>
      <c r="UJC9" s="108"/>
      <c r="UJD9" s="108"/>
      <c r="UJE9" s="108"/>
      <c r="UJF9" s="108"/>
      <c r="UJG9" s="108"/>
      <c r="UJH9" s="108"/>
      <c r="UJI9" s="108"/>
      <c r="UJJ9" s="108"/>
      <c r="UJK9" s="108"/>
      <c r="UJL9" s="108"/>
      <c r="UJM9" s="108"/>
      <c r="UJN9" s="108"/>
      <c r="UJO9" s="108"/>
      <c r="UJP9" s="108"/>
      <c r="UJQ9" s="108"/>
      <c r="UJR9" s="108"/>
      <c r="UJS9" s="108"/>
      <c r="UJT9" s="108"/>
      <c r="UJU9" s="108"/>
      <c r="UJV9" s="108"/>
      <c r="UJW9" s="108"/>
      <c r="UJX9" s="108"/>
      <c r="UJY9" s="108"/>
      <c r="UJZ9" s="108"/>
      <c r="UKA9" s="108"/>
      <c r="UKB9" s="108"/>
      <c r="UKC9" s="108"/>
      <c r="UKD9" s="108"/>
      <c r="UKE9" s="108"/>
      <c r="UKF9" s="108"/>
      <c r="UKG9" s="108"/>
      <c r="UKH9" s="108"/>
      <c r="UKI9" s="108"/>
      <c r="UKJ9" s="108"/>
      <c r="UKK9" s="108"/>
      <c r="UKL9" s="108"/>
      <c r="UKM9" s="108"/>
      <c r="UKN9" s="108"/>
      <c r="UKO9" s="108"/>
      <c r="UKP9" s="108"/>
      <c r="UKQ9" s="108"/>
      <c r="UKR9" s="108"/>
      <c r="UKS9" s="108"/>
      <c r="UKT9" s="108"/>
      <c r="UKU9" s="108"/>
      <c r="UKV9" s="108"/>
      <c r="UKW9" s="108"/>
      <c r="UKX9" s="108"/>
      <c r="UKY9" s="108"/>
      <c r="UKZ9" s="108"/>
      <c r="ULA9" s="108"/>
      <c r="ULB9" s="108"/>
      <c r="ULC9" s="108"/>
      <c r="ULD9" s="108"/>
      <c r="ULE9" s="108"/>
      <c r="ULF9" s="108"/>
      <c r="ULG9" s="108"/>
      <c r="ULH9" s="108"/>
      <c r="ULI9" s="108"/>
      <c r="ULJ9" s="108"/>
      <c r="ULK9" s="108"/>
      <c r="ULL9" s="108"/>
      <c r="ULM9" s="108"/>
      <c r="ULN9" s="108"/>
      <c r="ULO9" s="108"/>
      <c r="ULP9" s="108"/>
      <c r="ULQ9" s="108"/>
      <c r="ULR9" s="108"/>
      <c r="ULS9" s="108"/>
      <c r="ULT9" s="108"/>
      <c r="ULU9" s="108"/>
      <c r="ULV9" s="108"/>
      <c r="ULW9" s="108"/>
      <c r="ULX9" s="108"/>
      <c r="ULY9" s="108"/>
      <c r="ULZ9" s="108"/>
      <c r="UMA9" s="108"/>
      <c r="UMB9" s="108"/>
      <c r="UMC9" s="108"/>
      <c r="UMD9" s="108"/>
      <c r="UME9" s="108"/>
      <c r="UMF9" s="108"/>
      <c r="UMG9" s="108"/>
      <c r="UMH9" s="108"/>
      <c r="UMI9" s="108"/>
      <c r="UMJ9" s="108"/>
      <c r="UMK9" s="108"/>
      <c r="UML9" s="108"/>
      <c r="UMM9" s="108"/>
      <c r="UMN9" s="108"/>
      <c r="UMO9" s="108"/>
      <c r="UMP9" s="108"/>
      <c r="UMQ9" s="108"/>
      <c r="UMR9" s="108"/>
      <c r="UMS9" s="108"/>
      <c r="UMT9" s="108"/>
      <c r="UMU9" s="108"/>
      <c r="UMV9" s="108"/>
      <c r="UMW9" s="108"/>
      <c r="UMX9" s="108"/>
      <c r="UMY9" s="108"/>
      <c r="UMZ9" s="108"/>
      <c r="UNA9" s="108"/>
      <c r="UNB9" s="108"/>
      <c r="UNC9" s="108"/>
      <c r="UND9" s="108"/>
      <c r="UNE9" s="108"/>
      <c r="UNF9" s="108"/>
      <c r="UNG9" s="108"/>
      <c r="UNH9" s="108"/>
      <c r="UNI9" s="108"/>
      <c r="UNJ9" s="108"/>
      <c r="UNK9" s="108"/>
      <c r="UNL9" s="108"/>
      <c r="UNM9" s="108"/>
      <c r="UNN9" s="108"/>
      <c r="UNO9" s="108"/>
      <c r="UNP9" s="108"/>
      <c r="UNQ9" s="108"/>
      <c r="UNR9" s="108"/>
      <c r="UNS9" s="108"/>
      <c r="UNT9" s="108"/>
      <c r="UNU9" s="108"/>
      <c r="UNV9" s="108"/>
      <c r="UNW9" s="108"/>
      <c r="UNX9" s="108"/>
      <c r="UNY9" s="108"/>
      <c r="UNZ9" s="108"/>
      <c r="UOA9" s="108"/>
      <c r="UOB9" s="108"/>
      <c r="UOC9" s="108"/>
      <c r="UOD9" s="108"/>
      <c r="UOE9" s="108"/>
      <c r="UOF9" s="108"/>
      <c r="UOG9" s="108"/>
      <c r="UOH9" s="108"/>
      <c r="UOI9" s="108"/>
      <c r="UOJ9" s="108"/>
      <c r="UOK9" s="108"/>
      <c r="UOL9" s="108"/>
      <c r="UOM9" s="108"/>
      <c r="UON9" s="108"/>
      <c r="UOO9" s="108"/>
      <c r="UOP9" s="108"/>
      <c r="UOQ9" s="108"/>
      <c r="UOR9" s="108"/>
      <c r="UOS9" s="108"/>
      <c r="UOT9" s="108"/>
      <c r="UOU9" s="108"/>
      <c r="UOV9" s="108"/>
      <c r="UOW9" s="108"/>
      <c r="UOX9" s="108"/>
      <c r="UOY9" s="108"/>
      <c r="UOZ9" s="108"/>
      <c r="UPA9" s="108"/>
      <c r="UPB9" s="108"/>
      <c r="UPC9" s="108"/>
      <c r="UPD9" s="108"/>
      <c r="UPE9" s="108"/>
      <c r="UPF9" s="108"/>
      <c r="UPG9" s="108"/>
      <c r="UPH9" s="108"/>
      <c r="UPI9" s="108"/>
      <c r="UPJ9" s="108"/>
      <c r="UPK9" s="108"/>
      <c r="UPL9" s="108"/>
      <c r="UPM9" s="108"/>
      <c r="UPN9" s="108"/>
      <c r="UPO9" s="108"/>
      <c r="UPP9" s="108"/>
      <c r="UPQ9" s="108"/>
      <c r="UPR9" s="108"/>
      <c r="UPS9" s="108"/>
      <c r="UPT9" s="108"/>
      <c r="UPU9" s="108"/>
      <c r="UPV9" s="108"/>
      <c r="UPW9" s="108"/>
      <c r="UPX9" s="108"/>
      <c r="UPY9" s="108"/>
      <c r="UPZ9" s="108"/>
      <c r="UQA9" s="108"/>
      <c r="UQB9" s="108"/>
      <c r="UQC9" s="108"/>
      <c r="UQD9" s="108"/>
      <c r="UQE9" s="108"/>
      <c r="UQF9" s="108"/>
      <c r="UQG9" s="108"/>
      <c r="UQH9" s="108"/>
      <c r="UQI9" s="108"/>
      <c r="UQJ9" s="108"/>
      <c r="UQK9" s="108"/>
      <c r="UQL9" s="108"/>
      <c r="UQM9" s="108"/>
      <c r="UQN9" s="108"/>
      <c r="UQO9" s="108"/>
      <c r="UQP9" s="108"/>
      <c r="UQQ9" s="108"/>
      <c r="UQR9" s="108"/>
      <c r="UQS9" s="108"/>
      <c r="UQT9" s="108"/>
      <c r="UQU9" s="108"/>
      <c r="UQV9" s="108"/>
      <c r="UQW9" s="108"/>
      <c r="UQX9" s="108"/>
      <c r="UQY9" s="108"/>
      <c r="UQZ9" s="108"/>
      <c r="URA9" s="108"/>
      <c r="URB9" s="108"/>
      <c r="URC9" s="108"/>
      <c r="URD9" s="108"/>
      <c r="URE9" s="108"/>
      <c r="URF9" s="108"/>
      <c r="URG9" s="108"/>
      <c r="URH9" s="108"/>
      <c r="URI9" s="108"/>
      <c r="URJ9" s="108"/>
      <c r="URK9" s="108"/>
      <c r="URL9" s="108"/>
      <c r="URM9" s="108"/>
      <c r="URN9" s="108"/>
      <c r="URO9" s="108"/>
      <c r="URP9" s="108"/>
      <c r="URQ9" s="108"/>
      <c r="URR9" s="108"/>
      <c r="URS9" s="108"/>
      <c r="URT9" s="108"/>
      <c r="URU9" s="108"/>
      <c r="URV9" s="108"/>
      <c r="URW9" s="108"/>
      <c r="URX9" s="108"/>
      <c r="URY9" s="108"/>
      <c r="URZ9" s="108"/>
      <c r="USA9" s="108"/>
      <c r="USB9" s="108"/>
      <c r="USC9" s="108"/>
      <c r="USD9" s="108"/>
      <c r="USE9" s="108"/>
      <c r="USF9" s="108"/>
      <c r="USG9" s="108"/>
      <c r="USH9" s="108"/>
      <c r="USI9" s="108"/>
      <c r="USJ9" s="108"/>
      <c r="USK9" s="108"/>
      <c r="USL9" s="108"/>
      <c r="USM9" s="108"/>
      <c r="USN9" s="108"/>
      <c r="USO9" s="108"/>
      <c r="USP9" s="108"/>
      <c r="USQ9" s="108"/>
      <c r="USR9" s="108"/>
      <c r="USS9" s="108"/>
      <c r="UST9" s="108"/>
      <c r="USU9" s="108"/>
      <c r="USV9" s="108"/>
      <c r="USW9" s="108"/>
      <c r="USX9" s="108"/>
      <c r="USY9" s="108"/>
      <c r="USZ9" s="108"/>
      <c r="UTA9" s="108"/>
      <c r="UTB9" s="108"/>
      <c r="UTC9" s="108"/>
      <c r="UTD9" s="108"/>
      <c r="UTE9" s="108"/>
      <c r="UTF9" s="108"/>
      <c r="UTG9" s="108"/>
      <c r="UTH9" s="108"/>
      <c r="UTI9" s="108"/>
      <c r="UTJ9" s="108"/>
      <c r="UTK9" s="108"/>
      <c r="UTL9" s="108"/>
      <c r="UTM9" s="108"/>
      <c r="UTN9" s="108"/>
      <c r="UTO9" s="108"/>
      <c r="UTP9" s="108"/>
      <c r="UTQ9" s="108"/>
      <c r="UTR9" s="108"/>
      <c r="UTS9" s="108"/>
      <c r="UTT9" s="108"/>
      <c r="UTU9" s="108"/>
      <c r="UTV9" s="108"/>
      <c r="UTW9" s="108"/>
      <c r="UTX9" s="108"/>
      <c r="UTY9" s="108"/>
      <c r="UTZ9" s="108"/>
      <c r="UUA9" s="108"/>
      <c r="UUB9" s="108"/>
      <c r="UUC9" s="108"/>
      <c r="UUD9" s="108"/>
      <c r="UUE9" s="108"/>
      <c r="UUF9" s="108"/>
      <c r="UUG9" s="108"/>
      <c r="UUH9" s="108"/>
      <c r="UUI9" s="108"/>
      <c r="UUJ9" s="108"/>
      <c r="UUK9" s="108"/>
      <c r="UUL9" s="108"/>
      <c r="UUM9" s="108"/>
      <c r="UUN9" s="108"/>
      <c r="UUO9" s="108"/>
      <c r="UUP9" s="108"/>
      <c r="UUQ9" s="108"/>
      <c r="UUR9" s="108"/>
      <c r="UUS9" s="108"/>
      <c r="UUT9" s="108"/>
      <c r="UUU9" s="108"/>
      <c r="UUV9" s="108"/>
      <c r="UUW9" s="108"/>
      <c r="UUX9" s="108"/>
      <c r="UUY9" s="108"/>
      <c r="UUZ9" s="108"/>
      <c r="UVA9" s="108"/>
      <c r="UVB9" s="108"/>
      <c r="UVC9" s="108"/>
      <c r="UVD9" s="108"/>
      <c r="UVE9" s="108"/>
      <c r="UVF9" s="108"/>
      <c r="UVG9" s="108"/>
      <c r="UVH9" s="108"/>
      <c r="UVI9" s="108"/>
      <c r="UVJ9" s="108"/>
      <c r="UVK9" s="108"/>
      <c r="UVL9" s="108"/>
      <c r="UVM9" s="108"/>
      <c r="UVN9" s="108"/>
      <c r="UVO9" s="108"/>
      <c r="UVP9" s="108"/>
      <c r="UVQ9" s="108"/>
      <c r="UVR9" s="108"/>
      <c r="UVS9" s="108"/>
      <c r="UVT9" s="108"/>
      <c r="UVU9" s="108"/>
      <c r="UVV9" s="108"/>
      <c r="UVW9" s="108"/>
      <c r="UVX9" s="108"/>
      <c r="UVY9" s="108"/>
      <c r="UVZ9" s="108"/>
      <c r="UWA9" s="108"/>
      <c r="UWB9" s="108"/>
      <c r="UWC9" s="108"/>
      <c r="UWD9" s="108"/>
      <c r="UWE9" s="108"/>
      <c r="UWF9" s="108"/>
      <c r="UWG9" s="108"/>
      <c r="UWH9" s="108"/>
      <c r="UWI9" s="108"/>
      <c r="UWJ9" s="108"/>
      <c r="UWK9" s="108"/>
      <c r="UWL9" s="108"/>
      <c r="UWM9" s="108"/>
      <c r="UWN9" s="108"/>
      <c r="UWO9" s="108"/>
      <c r="UWP9" s="108"/>
      <c r="UWQ9" s="108"/>
      <c r="UWR9" s="108"/>
      <c r="UWS9" s="108"/>
      <c r="UWT9" s="108"/>
      <c r="UWU9" s="108"/>
      <c r="UWV9" s="108"/>
      <c r="UWW9" s="108"/>
      <c r="UWX9" s="108"/>
      <c r="UWY9" s="108"/>
      <c r="UWZ9" s="108"/>
      <c r="UXA9" s="108"/>
      <c r="UXB9" s="108"/>
      <c r="UXC9" s="108"/>
      <c r="UXD9" s="108"/>
      <c r="UXE9" s="108"/>
      <c r="UXF9" s="108"/>
      <c r="UXG9" s="108"/>
      <c r="UXH9" s="108"/>
      <c r="UXI9" s="108"/>
      <c r="UXJ9" s="108"/>
      <c r="UXK9" s="108"/>
      <c r="UXL9" s="108"/>
      <c r="UXM9" s="108"/>
      <c r="UXN9" s="108"/>
      <c r="UXO9" s="108"/>
      <c r="UXP9" s="108"/>
      <c r="UXQ9" s="108"/>
      <c r="UXR9" s="108"/>
      <c r="UXS9" s="108"/>
      <c r="UXT9" s="108"/>
      <c r="UXU9" s="108"/>
      <c r="UXV9" s="108"/>
      <c r="UXW9" s="108"/>
      <c r="UXX9" s="108"/>
      <c r="UXY9" s="108"/>
      <c r="UXZ9" s="108"/>
      <c r="UYA9" s="108"/>
      <c r="UYB9" s="108"/>
      <c r="UYC9" s="108"/>
      <c r="UYD9" s="108"/>
      <c r="UYE9" s="108"/>
      <c r="UYF9" s="108"/>
      <c r="UYG9" s="108"/>
      <c r="UYH9" s="108"/>
      <c r="UYI9" s="108"/>
      <c r="UYJ9" s="108"/>
      <c r="UYK9" s="108"/>
      <c r="UYL9" s="108"/>
      <c r="UYM9" s="108"/>
      <c r="UYN9" s="108"/>
      <c r="UYO9" s="108"/>
      <c r="UYP9" s="108"/>
      <c r="UYQ9" s="108"/>
      <c r="UYR9" s="108"/>
      <c r="UYS9" s="108"/>
      <c r="UYT9" s="108"/>
      <c r="UYU9" s="108"/>
      <c r="UYV9" s="108"/>
      <c r="UYW9" s="108"/>
      <c r="UYX9" s="108"/>
      <c r="UYY9" s="108"/>
      <c r="UYZ9" s="108"/>
      <c r="UZA9" s="108"/>
      <c r="UZB9" s="108"/>
      <c r="UZC9" s="108"/>
      <c r="UZD9" s="108"/>
      <c r="UZE9" s="108"/>
      <c r="UZF9" s="108"/>
      <c r="UZG9" s="108"/>
      <c r="UZH9" s="108"/>
      <c r="UZI9" s="108"/>
      <c r="UZJ9" s="108"/>
      <c r="UZK9" s="108"/>
      <c r="UZL9" s="108"/>
      <c r="UZM9" s="108"/>
      <c r="UZN9" s="108"/>
      <c r="UZO9" s="108"/>
      <c r="UZP9" s="108"/>
      <c r="UZQ9" s="108"/>
      <c r="UZR9" s="108"/>
      <c r="UZS9" s="108"/>
      <c r="UZT9" s="108"/>
      <c r="UZU9" s="108"/>
      <c r="UZV9" s="108"/>
      <c r="UZW9" s="108"/>
      <c r="UZX9" s="108"/>
      <c r="UZY9" s="108"/>
      <c r="UZZ9" s="108"/>
      <c r="VAA9" s="108"/>
      <c r="VAB9" s="108"/>
      <c r="VAC9" s="108"/>
      <c r="VAD9" s="108"/>
      <c r="VAE9" s="108"/>
      <c r="VAF9" s="108"/>
      <c r="VAG9" s="108"/>
      <c r="VAH9" s="108"/>
      <c r="VAI9" s="108"/>
      <c r="VAJ9" s="108"/>
      <c r="VAK9" s="108"/>
      <c r="VAL9" s="108"/>
      <c r="VAM9" s="108"/>
      <c r="VAN9" s="108"/>
      <c r="VAO9" s="108"/>
      <c r="VAP9" s="108"/>
      <c r="VAQ9" s="108"/>
      <c r="VAR9" s="108"/>
      <c r="VAS9" s="108"/>
      <c r="VAT9" s="108"/>
      <c r="VAU9" s="108"/>
      <c r="VAV9" s="108"/>
      <c r="VAW9" s="108"/>
      <c r="VAX9" s="108"/>
      <c r="VAY9" s="108"/>
      <c r="VAZ9" s="108"/>
      <c r="VBA9" s="108"/>
      <c r="VBB9" s="108"/>
      <c r="VBC9" s="108"/>
      <c r="VBD9" s="108"/>
      <c r="VBE9" s="108"/>
      <c r="VBF9" s="108"/>
      <c r="VBG9" s="108"/>
      <c r="VBH9" s="108"/>
      <c r="VBI9" s="108"/>
      <c r="VBJ9" s="108"/>
      <c r="VBK9" s="108"/>
      <c r="VBL9" s="108"/>
      <c r="VBM9" s="108"/>
      <c r="VBN9" s="108"/>
      <c r="VBO9" s="108"/>
      <c r="VBP9" s="108"/>
      <c r="VBQ9" s="108"/>
      <c r="VBR9" s="108"/>
      <c r="VBS9" s="108"/>
      <c r="VBT9" s="108"/>
      <c r="VBU9" s="108"/>
      <c r="VBV9" s="108"/>
      <c r="VBW9" s="108"/>
      <c r="VBX9" s="108"/>
      <c r="VBY9" s="108"/>
      <c r="VBZ9" s="108"/>
      <c r="VCA9" s="108"/>
      <c r="VCB9" s="108"/>
      <c r="VCC9" s="108"/>
      <c r="VCD9" s="108"/>
      <c r="VCE9" s="108"/>
      <c r="VCF9" s="108"/>
      <c r="VCG9" s="108"/>
      <c r="VCH9" s="108"/>
      <c r="VCI9" s="108"/>
      <c r="VCJ9" s="108"/>
      <c r="VCK9" s="108"/>
      <c r="VCL9" s="108"/>
      <c r="VCM9" s="108"/>
      <c r="VCN9" s="108"/>
      <c r="VCO9" s="108"/>
      <c r="VCP9" s="108"/>
      <c r="VCQ9" s="108"/>
      <c r="VCR9" s="108"/>
      <c r="VCS9" s="108"/>
      <c r="VCT9" s="108"/>
      <c r="VCU9" s="108"/>
      <c r="VCV9" s="108"/>
      <c r="VCW9" s="108"/>
      <c r="VCX9" s="108"/>
      <c r="VCY9" s="108"/>
      <c r="VCZ9" s="108"/>
      <c r="VDA9" s="108"/>
      <c r="VDB9" s="108"/>
      <c r="VDC9" s="108"/>
      <c r="VDD9" s="108"/>
      <c r="VDE9" s="108"/>
      <c r="VDF9" s="108"/>
      <c r="VDG9" s="108"/>
      <c r="VDH9" s="108"/>
      <c r="VDI9" s="108"/>
      <c r="VDJ9" s="108"/>
      <c r="VDK9" s="108"/>
      <c r="VDL9" s="108"/>
      <c r="VDM9" s="108"/>
      <c r="VDN9" s="108"/>
      <c r="VDO9" s="108"/>
      <c r="VDP9" s="108"/>
      <c r="VDQ9" s="108"/>
      <c r="VDR9" s="108"/>
      <c r="VDS9" s="108"/>
      <c r="VDT9" s="108"/>
      <c r="VDU9" s="108"/>
      <c r="VDV9" s="108"/>
      <c r="VDW9" s="108"/>
      <c r="VDX9" s="108"/>
      <c r="VDY9" s="108"/>
      <c r="VDZ9" s="108"/>
      <c r="VEA9" s="108"/>
      <c r="VEB9" s="108"/>
      <c r="VEC9" s="108"/>
      <c r="VED9" s="108"/>
      <c r="VEE9" s="108"/>
      <c r="VEF9" s="108"/>
      <c r="VEG9" s="108"/>
      <c r="VEH9" s="108"/>
      <c r="VEI9" s="108"/>
      <c r="VEJ9" s="108"/>
      <c r="VEK9" s="108"/>
      <c r="VEL9" s="108"/>
      <c r="VEM9" s="108"/>
      <c r="VEN9" s="108"/>
      <c r="VEO9" s="108"/>
      <c r="VEP9" s="108"/>
      <c r="VEQ9" s="108"/>
      <c r="VER9" s="108"/>
      <c r="VES9" s="108"/>
      <c r="VET9" s="108"/>
      <c r="VEU9" s="108"/>
      <c r="VEV9" s="108"/>
      <c r="VEW9" s="108"/>
      <c r="VEX9" s="108"/>
      <c r="VEY9" s="108"/>
      <c r="VEZ9" s="108"/>
      <c r="VFA9" s="108"/>
      <c r="VFB9" s="108"/>
      <c r="VFC9" s="108"/>
      <c r="VFD9" s="108"/>
      <c r="VFE9" s="108"/>
      <c r="VFF9" s="108"/>
      <c r="VFG9" s="108"/>
      <c r="VFH9" s="108"/>
      <c r="VFI9" s="108"/>
      <c r="VFJ9" s="108"/>
      <c r="VFK9" s="108"/>
      <c r="VFL9" s="108"/>
      <c r="VFM9" s="108"/>
      <c r="VFN9" s="108"/>
      <c r="VFO9" s="108"/>
      <c r="VFP9" s="108"/>
      <c r="VFQ9" s="108"/>
      <c r="VFR9" s="108"/>
      <c r="VFS9" s="108"/>
      <c r="VFT9" s="108"/>
      <c r="VFU9" s="108"/>
      <c r="VFV9" s="108"/>
      <c r="VFW9" s="108"/>
      <c r="VFX9" s="108"/>
      <c r="VFY9" s="108"/>
      <c r="VFZ9" s="108"/>
      <c r="VGA9" s="108"/>
      <c r="VGB9" s="108"/>
      <c r="VGC9" s="108"/>
      <c r="VGD9" s="108"/>
      <c r="VGE9" s="108"/>
      <c r="VGF9" s="108"/>
      <c r="VGG9" s="108"/>
      <c r="VGH9" s="108"/>
      <c r="VGI9" s="108"/>
      <c r="VGJ9" s="108"/>
      <c r="VGK9" s="108"/>
      <c r="VGL9" s="108"/>
      <c r="VGM9" s="108"/>
      <c r="VGN9" s="108"/>
      <c r="VGO9" s="108"/>
      <c r="VGP9" s="108"/>
      <c r="VGQ9" s="108"/>
      <c r="VGR9" s="108"/>
      <c r="VGS9" s="108"/>
      <c r="VGT9" s="108"/>
      <c r="VGU9" s="108"/>
      <c r="VGV9" s="108"/>
      <c r="VGW9" s="108"/>
      <c r="VGX9" s="108"/>
      <c r="VGY9" s="108"/>
      <c r="VGZ9" s="108"/>
      <c r="VHA9" s="108"/>
      <c r="VHB9" s="108"/>
      <c r="VHC9" s="108"/>
      <c r="VHD9" s="108"/>
      <c r="VHE9" s="108"/>
      <c r="VHF9" s="108"/>
      <c r="VHG9" s="108"/>
      <c r="VHH9" s="108"/>
      <c r="VHI9" s="108"/>
      <c r="VHJ9" s="108"/>
      <c r="VHK9" s="108"/>
      <c r="VHL9" s="108"/>
      <c r="VHM9" s="108"/>
      <c r="VHN9" s="108"/>
      <c r="VHO9" s="108"/>
      <c r="VHP9" s="108"/>
      <c r="VHQ9" s="108"/>
      <c r="VHR9" s="108"/>
      <c r="VHS9" s="108"/>
      <c r="VHT9" s="108"/>
      <c r="VHU9" s="108"/>
      <c r="VHV9" s="108"/>
      <c r="VHW9" s="108"/>
      <c r="VHX9" s="108"/>
      <c r="VHY9" s="108"/>
      <c r="VHZ9" s="108"/>
      <c r="VIA9" s="108"/>
      <c r="VIB9" s="108"/>
      <c r="VIC9" s="108"/>
      <c r="VID9" s="108"/>
      <c r="VIE9" s="108"/>
      <c r="VIF9" s="108"/>
      <c r="VIG9" s="108"/>
      <c r="VIH9" s="108"/>
      <c r="VII9" s="108"/>
      <c r="VIJ9" s="108"/>
      <c r="VIK9" s="108"/>
      <c r="VIL9" s="108"/>
      <c r="VIM9" s="108"/>
      <c r="VIN9" s="108"/>
      <c r="VIO9" s="108"/>
      <c r="VIP9" s="108"/>
      <c r="VIQ9" s="108"/>
      <c r="VIR9" s="108"/>
      <c r="VIS9" s="108"/>
      <c r="VIT9" s="108"/>
      <c r="VIU9" s="108"/>
      <c r="VIV9" s="108"/>
      <c r="VIW9" s="108"/>
      <c r="VIX9" s="108"/>
      <c r="VIY9" s="108"/>
      <c r="VIZ9" s="108"/>
      <c r="VJA9" s="108"/>
      <c r="VJB9" s="108"/>
      <c r="VJC9" s="108"/>
      <c r="VJD9" s="108"/>
      <c r="VJE9" s="108"/>
      <c r="VJF9" s="108"/>
      <c r="VJG9" s="108"/>
      <c r="VJH9" s="108"/>
      <c r="VJI9" s="108"/>
      <c r="VJJ9" s="108"/>
      <c r="VJK9" s="108"/>
      <c r="VJL9" s="108"/>
      <c r="VJM9" s="108"/>
      <c r="VJN9" s="108"/>
      <c r="VJO9" s="108"/>
      <c r="VJP9" s="108"/>
      <c r="VJQ9" s="108"/>
      <c r="VJR9" s="108"/>
      <c r="VJS9" s="108"/>
      <c r="VJT9" s="108"/>
      <c r="VJU9" s="108"/>
      <c r="VJV9" s="108"/>
      <c r="VJW9" s="108"/>
      <c r="VJX9" s="108"/>
      <c r="VJY9" s="108"/>
      <c r="VJZ9" s="108"/>
      <c r="VKA9" s="108"/>
      <c r="VKB9" s="108"/>
      <c r="VKC9" s="108"/>
      <c r="VKD9" s="108"/>
      <c r="VKE9" s="108"/>
      <c r="VKF9" s="108"/>
      <c r="VKG9" s="108"/>
      <c r="VKH9" s="108"/>
      <c r="VKI9" s="108"/>
      <c r="VKJ9" s="108"/>
      <c r="VKK9" s="108"/>
      <c r="VKL9" s="108"/>
      <c r="VKM9" s="108"/>
      <c r="VKN9" s="108"/>
      <c r="VKO9" s="108"/>
      <c r="VKP9" s="108"/>
      <c r="VKQ9" s="108"/>
      <c r="VKR9" s="108"/>
      <c r="VKS9" s="108"/>
      <c r="VKT9" s="108"/>
      <c r="VKU9" s="108"/>
      <c r="VKV9" s="108"/>
      <c r="VKW9" s="108"/>
      <c r="VKX9" s="108"/>
      <c r="VKY9" s="108"/>
      <c r="VKZ9" s="108"/>
      <c r="VLA9" s="108"/>
      <c r="VLB9" s="108"/>
      <c r="VLC9" s="108"/>
      <c r="VLD9" s="108"/>
      <c r="VLE9" s="108"/>
      <c r="VLF9" s="108"/>
      <c r="VLG9" s="108"/>
      <c r="VLH9" s="108"/>
      <c r="VLI9" s="108"/>
      <c r="VLJ9" s="108"/>
      <c r="VLK9" s="108"/>
      <c r="VLL9" s="108"/>
      <c r="VLM9" s="108"/>
      <c r="VLN9" s="108"/>
      <c r="VLO9" s="108"/>
      <c r="VLP9" s="108"/>
      <c r="VLQ9" s="108"/>
      <c r="VLR9" s="108"/>
      <c r="VLS9" s="108"/>
      <c r="VLT9" s="108"/>
      <c r="VLU9" s="108"/>
      <c r="VLV9" s="108"/>
      <c r="VLW9" s="108"/>
      <c r="VLX9" s="108"/>
      <c r="VLY9" s="108"/>
      <c r="VLZ9" s="108"/>
      <c r="VMA9" s="108"/>
      <c r="VMB9" s="108"/>
      <c r="VMC9" s="108"/>
      <c r="VMD9" s="108"/>
      <c r="VME9" s="108"/>
      <c r="VMF9" s="108"/>
      <c r="VMG9" s="108"/>
      <c r="VMH9" s="108"/>
      <c r="VMI9" s="108"/>
      <c r="VMJ9" s="108"/>
      <c r="VMK9" s="108"/>
      <c r="VML9" s="108"/>
      <c r="VMM9" s="108"/>
      <c r="VMN9" s="108"/>
      <c r="VMO9" s="108"/>
      <c r="VMP9" s="108"/>
      <c r="VMQ9" s="108"/>
      <c r="VMR9" s="108"/>
      <c r="VMS9" s="108"/>
      <c r="VMT9" s="108"/>
      <c r="VMU9" s="108"/>
      <c r="VMV9" s="108"/>
      <c r="VMW9" s="108"/>
      <c r="VMX9" s="108"/>
      <c r="VMY9" s="108"/>
      <c r="VMZ9" s="108"/>
      <c r="VNA9" s="108"/>
      <c r="VNB9" s="108"/>
      <c r="VNC9" s="108"/>
      <c r="VND9" s="108"/>
      <c r="VNE9" s="108"/>
      <c r="VNF9" s="108"/>
      <c r="VNG9" s="108"/>
      <c r="VNH9" s="108"/>
      <c r="VNI9" s="108"/>
      <c r="VNJ9" s="108"/>
      <c r="VNK9" s="108"/>
      <c r="VNL9" s="108"/>
      <c r="VNM9" s="108"/>
      <c r="VNN9" s="108"/>
      <c r="VNO9" s="108"/>
      <c r="VNP9" s="108"/>
      <c r="VNQ9" s="108"/>
      <c r="VNR9" s="108"/>
      <c r="VNS9" s="108"/>
      <c r="VNT9" s="108"/>
      <c r="VNU9" s="108"/>
      <c r="VNV9" s="108"/>
      <c r="VNW9" s="108"/>
      <c r="VNX9" s="108"/>
      <c r="VNY9" s="108"/>
      <c r="VNZ9" s="108"/>
      <c r="VOA9" s="108"/>
      <c r="VOB9" s="108"/>
      <c r="VOC9" s="108"/>
      <c r="VOD9" s="108"/>
      <c r="VOE9" s="108"/>
      <c r="VOF9" s="108"/>
      <c r="VOG9" s="108"/>
      <c r="VOH9" s="108"/>
      <c r="VOI9" s="108"/>
      <c r="VOJ9" s="108"/>
      <c r="VOK9" s="108"/>
      <c r="VOL9" s="108"/>
      <c r="VOM9" s="108"/>
      <c r="VON9" s="108"/>
      <c r="VOO9" s="108"/>
      <c r="VOP9" s="108"/>
      <c r="VOQ9" s="108"/>
      <c r="VOR9" s="108"/>
      <c r="VOS9" s="108"/>
      <c r="VOT9" s="108"/>
      <c r="VOU9" s="108"/>
      <c r="VOV9" s="108"/>
      <c r="VOW9" s="108"/>
      <c r="VOX9" s="108"/>
      <c r="VOY9" s="108"/>
      <c r="VOZ9" s="108"/>
      <c r="VPA9" s="108"/>
      <c r="VPB9" s="108"/>
      <c r="VPC9" s="108"/>
      <c r="VPD9" s="108"/>
      <c r="VPE9" s="108"/>
      <c r="VPF9" s="108"/>
      <c r="VPG9" s="108"/>
      <c r="VPH9" s="108"/>
      <c r="VPI9" s="108"/>
      <c r="VPJ9" s="108"/>
      <c r="VPK9" s="108"/>
      <c r="VPL9" s="108"/>
      <c r="VPM9" s="108"/>
      <c r="VPN9" s="108"/>
      <c r="VPO9" s="108"/>
      <c r="VPP9" s="108"/>
      <c r="VPQ9" s="108"/>
      <c r="VPR9" s="108"/>
      <c r="VPS9" s="108"/>
      <c r="VPT9" s="108"/>
      <c r="VPU9" s="108"/>
      <c r="VPV9" s="108"/>
      <c r="VPW9" s="108"/>
      <c r="VPX9" s="108"/>
      <c r="VPY9" s="108"/>
      <c r="VPZ9" s="108"/>
      <c r="VQA9" s="108"/>
      <c r="VQB9" s="108"/>
      <c r="VQC9" s="108"/>
      <c r="VQD9" s="108"/>
      <c r="VQE9" s="108"/>
      <c r="VQF9" s="108"/>
      <c r="VQG9" s="108"/>
      <c r="VQH9" s="108"/>
      <c r="VQI9" s="108"/>
      <c r="VQJ9" s="108"/>
      <c r="VQK9" s="108"/>
      <c r="VQL9" s="108"/>
      <c r="VQM9" s="108"/>
      <c r="VQN9" s="108"/>
      <c r="VQO9" s="108"/>
      <c r="VQP9" s="108"/>
      <c r="VQQ9" s="108"/>
      <c r="VQR9" s="108"/>
      <c r="VQS9" s="108"/>
      <c r="VQT9" s="108"/>
      <c r="VQU9" s="108"/>
      <c r="VQV9" s="108"/>
      <c r="VQW9" s="108"/>
      <c r="VQX9" s="108"/>
      <c r="VQY9" s="108"/>
      <c r="VQZ9" s="108"/>
      <c r="VRA9" s="108"/>
      <c r="VRB9" s="108"/>
      <c r="VRC9" s="108"/>
      <c r="VRD9" s="108"/>
      <c r="VRE9" s="108"/>
      <c r="VRF9" s="108"/>
      <c r="VRG9" s="108"/>
      <c r="VRH9" s="108"/>
      <c r="VRI9" s="108"/>
      <c r="VRJ9" s="108"/>
      <c r="VRK9" s="108"/>
      <c r="VRL9" s="108"/>
      <c r="VRM9" s="108"/>
      <c r="VRN9" s="108"/>
      <c r="VRO9" s="108"/>
      <c r="VRP9" s="108"/>
      <c r="VRQ9" s="108"/>
      <c r="VRR9" s="108"/>
      <c r="VRS9" s="108"/>
      <c r="VRT9" s="108"/>
      <c r="VRU9" s="108"/>
      <c r="VRV9" s="108"/>
      <c r="VRW9" s="108"/>
      <c r="VRX9" s="108"/>
      <c r="VRY9" s="108"/>
      <c r="VRZ9" s="108"/>
      <c r="VSA9" s="108"/>
      <c r="VSB9" s="108"/>
      <c r="VSC9" s="108"/>
      <c r="VSD9" s="108"/>
      <c r="VSE9" s="108"/>
      <c r="VSF9" s="108"/>
      <c r="VSG9" s="108"/>
      <c r="VSH9" s="108"/>
      <c r="VSI9" s="108"/>
      <c r="VSJ9" s="108"/>
      <c r="VSK9" s="108"/>
      <c r="VSL9" s="108"/>
      <c r="VSM9" s="108"/>
      <c r="VSN9" s="108"/>
      <c r="VSO9" s="108"/>
      <c r="VSP9" s="108"/>
      <c r="VSQ9" s="108"/>
      <c r="VSR9" s="108"/>
      <c r="VSS9" s="108"/>
      <c r="VST9" s="108"/>
      <c r="VSU9" s="108"/>
      <c r="VSV9" s="108"/>
      <c r="VSW9" s="108"/>
      <c r="VSX9" s="108"/>
      <c r="VSY9" s="108"/>
      <c r="VSZ9" s="108"/>
      <c r="VTA9" s="108"/>
      <c r="VTB9" s="108"/>
      <c r="VTC9" s="108"/>
      <c r="VTD9" s="108"/>
      <c r="VTE9" s="108"/>
      <c r="VTF9" s="108"/>
      <c r="VTG9" s="108"/>
      <c r="VTH9" s="108"/>
      <c r="VTI9" s="108"/>
      <c r="VTJ9" s="108"/>
      <c r="VTK9" s="108"/>
      <c r="VTL9" s="108"/>
      <c r="VTM9" s="108"/>
      <c r="VTN9" s="108"/>
      <c r="VTO9" s="108"/>
      <c r="VTP9" s="108"/>
      <c r="VTQ9" s="108"/>
      <c r="VTR9" s="108"/>
      <c r="VTS9" s="108"/>
      <c r="VTT9" s="108"/>
      <c r="VTU9" s="108"/>
      <c r="VTV9" s="108"/>
      <c r="VTW9" s="108"/>
      <c r="VTX9" s="108"/>
      <c r="VTY9" s="108"/>
      <c r="VTZ9" s="108"/>
      <c r="VUA9" s="108"/>
      <c r="VUB9" s="108"/>
      <c r="VUC9" s="108"/>
      <c r="VUD9" s="108"/>
      <c r="VUE9" s="108"/>
      <c r="VUF9" s="108"/>
      <c r="VUG9" s="108"/>
      <c r="VUH9" s="108"/>
      <c r="VUI9" s="108"/>
      <c r="VUJ9" s="108"/>
      <c r="VUK9" s="108"/>
      <c r="VUL9" s="108"/>
      <c r="VUM9" s="108"/>
      <c r="VUN9" s="108"/>
      <c r="VUO9" s="108"/>
      <c r="VUP9" s="108"/>
      <c r="VUQ9" s="108"/>
      <c r="VUR9" s="108"/>
      <c r="VUS9" s="108"/>
      <c r="VUT9" s="108"/>
      <c r="VUU9" s="108"/>
      <c r="VUV9" s="108"/>
      <c r="VUW9" s="108"/>
      <c r="VUX9" s="108"/>
      <c r="VUY9" s="108"/>
      <c r="VUZ9" s="108"/>
      <c r="VVA9" s="108"/>
      <c r="VVB9" s="108"/>
      <c r="VVC9" s="108"/>
      <c r="VVD9" s="108"/>
      <c r="VVE9" s="108"/>
      <c r="VVF9" s="108"/>
      <c r="VVG9" s="108"/>
      <c r="VVH9" s="108"/>
      <c r="VVI9" s="108"/>
      <c r="VVJ9" s="108"/>
      <c r="VVK9" s="108"/>
      <c r="VVL9" s="108"/>
      <c r="VVM9" s="108"/>
      <c r="VVN9" s="108"/>
      <c r="VVO9" s="108"/>
      <c r="VVP9" s="108"/>
      <c r="VVQ9" s="108"/>
      <c r="VVR9" s="108"/>
      <c r="VVS9" s="108"/>
      <c r="VVT9" s="108"/>
      <c r="VVU9" s="108"/>
      <c r="VVV9" s="108"/>
      <c r="VVW9" s="108"/>
      <c r="VVX9" s="108"/>
      <c r="VVY9" s="108"/>
      <c r="VVZ9" s="108"/>
      <c r="VWA9" s="108"/>
      <c r="VWB9" s="108"/>
      <c r="VWC9" s="108"/>
      <c r="VWD9" s="108"/>
      <c r="VWE9" s="108"/>
      <c r="VWF9" s="108"/>
      <c r="VWG9" s="108"/>
      <c r="VWH9" s="108"/>
      <c r="VWI9" s="108"/>
      <c r="VWJ9" s="108"/>
      <c r="VWK9" s="108"/>
      <c r="VWL9" s="108"/>
      <c r="VWM9" s="108"/>
      <c r="VWN9" s="108"/>
      <c r="VWO9" s="108"/>
      <c r="VWP9" s="108"/>
      <c r="VWQ9" s="108"/>
      <c r="VWR9" s="108"/>
      <c r="VWS9" s="108"/>
      <c r="VWT9" s="108"/>
      <c r="VWU9" s="108"/>
      <c r="VWV9" s="108"/>
      <c r="VWW9" s="108"/>
      <c r="VWX9" s="108"/>
      <c r="VWY9" s="108"/>
      <c r="VWZ9" s="108"/>
      <c r="VXA9" s="108"/>
      <c r="VXB9" s="108"/>
      <c r="VXC9" s="108"/>
      <c r="VXD9" s="108"/>
      <c r="VXE9" s="108"/>
      <c r="VXF9" s="108"/>
      <c r="VXG9" s="108"/>
      <c r="VXH9" s="108"/>
      <c r="VXI9" s="108"/>
      <c r="VXJ9" s="108"/>
      <c r="VXK9" s="108"/>
      <c r="VXL9" s="108"/>
      <c r="VXM9" s="108"/>
      <c r="VXN9" s="108"/>
      <c r="VXO9" s="108"/>
      <c r="VXP9" s="108"/>
      <c r="VXQ9" s="108"/>
      <c r="VXR9" s="108"/>
      <c r="VXS9" s="108"/>
      <c r="VXT9" s="108"/>
      <c r="VXU9" s="108"/>
      <c r="VXV9" s="108"/>
      <c r="VXW9" s="108"/>
      <c r="VXX9" s="108"/>
      <c r="VXY9" s="108"/>
      <c r="VXZ9" s="108"/>
      <c r="VYA9" s="108"/>
      <c r="VYB9" s="108"/>
      <c r="VYC9" s="108"/>
      <c r="VYD9" s="108"/>
      <c r="VYE9" s="108"/>
      <c r="VYF9" s="108"/>
      <c r="VYG9" s="108"/>
      <c r="VYH9" s="108"/>
      <c r="VYI9" s="108"/>
      <c r="VYJ9" s="108"/>
      <c r="VYK9" s="108"/>
      <c r="VYL9" s="108"/>
      <c r="VYM9" s="108"/>
      <c r="VYN9" s="108"/>
      <c r="VYO9" s="108"/>
      <c r="VYP9" s="108"/>
      <c r="VYQ9" s="108"/>
      <c r="VYR9" s="108"/>
      <c r="VYS9" s="108"/>
      <c r="VYT9" s="108"/>
      <c r="VYU9" s="108"/>
      <c r="VYV9" s="108"/>
      <c r="VYW9" s="108"/>
      <c r="VYX9" s="108"/>
      <c r="VYY9" s="108"/>
      <c r="VYZ9" s="108"/>
      <c r="VZA9" s="108"/>
      <c r="VZB9" s="108"/>
      <c r="VZC9" s="108"/>
      <c r="VZD9" s="108"/>
      <c r="VZE9" s="108"/>
      <c r="VZF9" s="108"/>
      <c r="VZG9" s="108"/>
      <c r="VZH9" s="108"/>
      <c r="VZI9" s="108"/>
      <c r="VZJ9" s="108"/>
      <c r="VZK9" s="108"/>
      <c r="VZL9" s="108"/>
      <c r="VZM9" s="108"/>
      <c r="VZN9" s="108"/>
      <c r="VZO9" s="108"/>
      <c r="VZP9" s="108"/>
      <c r="VZQ9" s="108"/>
      <c r="VZR9" s="108"/>
      <c r="VZS9" s="108"/>
      <c r="VZT9" s="108"/>
      <c r="VZU9" s="108"/>
      <c r="VZV9" s="108"/>
      <c r="VZW9" s="108"/>
      <c r="VZX9" s="108"/>
      <c r="VZY9" s="108"/>
      <c r="VZZ9" s="108"/>
      <c r="WAA9" s="108"/>
      <c r="WAB9" s="108"/>
      <c r="WAC9" s="108"/>
      <c r="WAD9" s="108"/>
      <c r="WAE9" s="108"/>
      <c r="WAF9" s="108"/>
      <c r="WAG9" s="108"/>
      <c r="WAH9" s="108"/>
      <c r="WAI9" s="108"/>
      <c r="WAJ9" s="108"/>
      <c r="WAK9" s="108"/>
      <c r="WAL9" s="108"/>
      <c r="WAM9" s="108"/>
      <c r="WAN9" s="108"/>
      <c r="WAO9" s="108"/>
      <c r="WAP9" s="108"/>
      <c r="WAQ9" s="108"/>
      <c r="WAR9" s="108"/>
      <c r="WAS9" s="108"/>
      <c r="WAT9" s="108"/>
      <c r="WAU9" s="108"/>
      <c r="WAV9" s="108"/>
      <c r="WAW9" s="108"/>
      <c r="WAX9" s="108"/>
      <c r="WAY9" s="108"/>
      <c r="WAZ9" s="108"/>
      <c r="WBA9" s="108"/>
      <c r="WBB9" s="108"/>
      <c r="WBC9" s="108"/>
      <c r="WBD9" s="108"/>
      <c r="WBE9" s="108"/>
      <c r="WBF9" s="108"/>
      <c r="WBG9" s="108"/>
      <c r="WBH9" s="108"/>
      <c r="WBI9" s="108"/>
      <c r="WBJ9" s="108"/>
      <c r="WBK9" s="108"/>
      <c r="WBL9" s="108"/>
      <c r="WBM9" s="108"/>
      <c r="WBN9" s="108"/>
      <c r="WBO9" s="108"/>
      <c r="WBP9" s="108"/>
      <c r="WBQ9" s="108"/>
      <c r="WBR9" s="108"/>
      <c r="WBS9" s="108"/>
      <c r="WBT9" s="108"/>
      <c r="WBU9" s="108"/>
      <c r="WBV9" s="108"/>
      <c r="WBW9" s="108"/>
      <c r="WBX9" s="108"/>
      <c r="WBY9" s="108"/>
      <c r="WBZ9" s="108"/>
      <c r="WCA9" s="108"/>
      <c r="WCB9" s="108"/>
      <c r="WCC9" s="108"/>
      <c r="WCD9" s="108"/>
      <c r="WCE9" s="108"/>
      <c r="WCF9" s="108"/>
      <c r="WCG9" s="108"/>
      <c r="WCH9" s="108"/>
      <c r="WCI9" s="108"/>
      <c r="WCJ9" s="108"/>
      <c r="WCK9" s="108"/>
      <c r="WCL9" s="108"/>
      <c r="WCM9" s="108"/>
      <c r="WCN9" s="108"/>
      <c r="WCO9" s="108"/>
      <c r="WCP9" s="108"/>
      <c r="WCQ9" s="108"/>
      <c r="WCR9" s="108"/>
      <c r="WCS9" s="108"/>
      <c r="WCT9" s="108"/>
      <c r="WCU9" s="108"/>
      <c r="WCV9" s="108"/>
      <c r="WCW9" s="108"/>
      <c r="WCX9" s="108"/>
      <c r="WCY9" s="108"/>
      <c r="WCZ9" s="108"/>
      <c r="WDA9" s="108"/>
      <c r="WDB9" s="108"/>
      <c r="WDC9" s="108"/>
      <c r="WDD9" s="108"/>
      <c r="WDE9" s="108"/>
      <c r="WDF9" s="108"/>
      <c r="WDG9" s="108"/>
      <c r="WDH9" s="108"/>
      <c r="WDI9" s="108"/>
      <c r="WDJ9" s="108"/>
      <c r="WDK9" s="108"/>
      <c r="WDL9" s="108"/>
      <c r="WDM9" s="108"/>
      <c r="WDN9" s="108"/>
      <c r="WDO9" s="108"/>
      <c r="WDP9" s="108"/>
      <c r="WDQ9" s="108"/>
      <c r="WDR9" s="108"/>
      <c r="WDS9" s="108"/>
      <c r="WDT9" s="108"/>
      <c r="WDU9" s="108"/>
      <c r="WDV9" s="108"/>
      <c r="WDW9" s="108"/>
      <c r="WDX9" s="108"/>
      <c r="WDY9" s="108"/>
      <c r="WDZ9" s="108"/>
      <c r="WEA9" s="108"/>
      <c r="WEB9" s="108"/>
      <c r="WEC9" s="108"/>
      <c r="WED9" s="108"/>
      <c r="WEE9" s="108"/>
      <c r="WEF9" s="108"/>
      <c r="WEG9" s="108"/>
      <c r="WEH9" s="108"/>
      <c r="WEI9" s="108"/>
      <c r="WEJ9" s="108"/>
      <c r="WEK9" s="108"/>
      <c r="WEL9" s="108"/>
      <c r="WEM9" s="108"/>
      <c r="WEN9" s="108"/>
      <c r="WEO9" s="108"/>
      <c r="WEP9" s="108"/>
      <c r="WEQ9" s="108"/>
      <c r="WER9" s="108"/>
      <c r="WES9" s="108"/>
      <c r="WET9" s="108"/>
      <c r="WEU9" s="108"/>
      <c r="WEV9" s="108"/>
      <c r="WEW9" s="108"/>
      <c r="WEX9" s="108"/>
      <c r="WEY9" s="108"/>
      <c r="WEZ9" s="108"/>
      <c r="WFA9" s="108"/>
      <c r="WFB9" s="108"/>
      <c r="WFC9" s="108"/>
      <c r="WFD9" s="108"/>
      <c r="WFE9" s="108"/>
      <c r="WFF9" s="108"/>
      <c r="WFG9" s="108"/>
      <c r="WFH9" s="108"/>
      <c r="WFI9" s="108"/>
      <c r="WFJ9" s="108"/>
      <c r="WFK9" s="108"/>
      <c r="WFL9" s="108"/>
      <c r="WFM9" s="108"/>
      <c r="WFN9" s="108"/>
      <c r="WFO9" s="108"/>
      <c r="WFP9" s="108"/>
      <c r="WFQ9" s="108"/>
      <c r="WFR9" s="108"/>
      <c r="WFS9" s="108"/>
      <c r="WFT9" s="108"/>
      <c r="WFU9" s="108"/>
      <c r="WFV9" s="108"/>
      <c r="WFW9" s="108"/>
      <c r="WFX9" s="108"/>
      <c r="WFY9" s="108"/>
      <c r="WFZ9" s="108"/>
      <c r="WGA9" s="108"/>
      <c r="WGB9" s="108"/>
      <c r="WGC9" s="108"/>
      <c r="WGD9" s="108"/>
      <c r="WGE9" s="108"/>
      <c r="WGF9" s="108"/>
      <c r="WGG9" s="108"/>
      <c r="WGH9" s="108"/>
      <c r="WGI9" s="108"/>
      <c r="WGJ9" s="108"/>
      <c r="WGK9" s="108"/>
      <c r="WGL9" s="108"/>
      <c r="WGM9" s="108"/>
      <c r="WGN9" s="108"/>
      <c r="WGO9" s="108"/>
      <c r="WGP9" s="108"/>
      <c r="WGQ9" s="108"/>
      <c r="WGR9" s="108"/>
      <c r="WGS9" s="108"/>
      <c r="WGT9" s="108"/>
      <c r="WGU9" s="108"/>
      <c r="WGV9" s="108"/>
      <c r="WGW9" s="108"/>
      <c r="WGX9" s="108"/>
      <c r="WGY9" s="108"/>
      <c r="WGZ9" s="108"/>
      <c r="WHA9" s="108"/>
      <c r="WHB9" s="108"/>
      <c r="WHC9" s="108"/>
      <c r="WHD9" s="108"/>
      <c r="WHE9" s="108"/>
      <c r="WHF9" s="108"/>
      <c r="WHG9" s="108"/>
      <c r="WHH9" s="108"/>
      <c r="WHI9" s="108"/>
      <c r="WHJ9" s="108"/>
      <c r="WHK9" s="108"/>
      <c r="WHL9" s="108"/>
      <c r="WHM9" s="108"/>
      <c r="WHN9" s="108"/>
      <c r="WHO9" s="108"/>
      <c r="WHP9" s="108"/>
      <c r="WHQ9" s="108"/>
      <c r="WHR9" s="108"/>
      <c r="WHS9" s="108"/>
      <c r="WHT9" s="108"/>
      <c r="WHU9" s="108"/>
      <c r="WHV9" s="108"/>
      <c r="WHW9" s="108"/>
      <c r="WHX9" s="108"/>
      <c r="WHY9" s="108"/>
      <c r="WHZ9" s="108"/>
      <c r="WIA9" s="108"/>
      <c r="WIB9" s="108"/>
      <c r="WIC9" s="108"/>
      <c r="WID9" s="108"/>
      <c r="WIE9" s="108"/>
      <c r="WIF9" s="108"/>
      <c r="WIG9" s="108"/>
      <c r="WIH9" s="108"/>
      <c r="WII9" s="108"/>
      <c r="WIJ9" s="108"/>
      <c r="WIK9" s="108"/>
      <c r="WIL9" s="108"/>
      <c r="WIM9" s="108"/>
      <c r="WIN9" s="108"/>
      <c r="WIO9" s="108"/>
      <c r="WIP9" s="108"/>
      <c r="WIQ9" s="108"/>
      <c r="WIR9" s="108"/>
      <c r="WIS9" s="108"/>
      <c r="WIT9" s="108"/>
      <c r="WIU9" s="108"/>
      <c r="WIV9" s="108"/>
      <c r="WIW9" s="108"/>
      <c r="WIX9" s="108"/>
      <c r="WIY9" s="108"/>
      <c r="WIZ9" s="108"/>
      <c r="WJA9" s="108"/>
      <c r="WJB9" s="108"/>
      <c r="WJC9" s="108"/>
      <c r="WJD9" s="108"/>
      <c r="WJE9" s="108"/>
      <c r="WJF9" s="108"/>
      <c r="WJG9" s="108"/>
      <c r="WJH9" s="108"/>
      <c r="WJI9" s="108"/>
      <c r="WJJ9" s="108"/>
      <c r="WJK9" s="108"/>
      <c r="WJL9" s="108"/>
      <c r="WJM9" s="108"/>
      <c r="WJN9" s="108"/>
      <c r="WJO9" s="108"/>
      <c r="WJP9" s="108"/>
      <c r="WJQ9" s="108"/>
      <c r="WJR9" s="108"/>
      <c r="WJS9" s="108"/>
      <c r="WJT9" s="108"/>
      <c r="WJU9" s="108"/>
      <c r="WJV9" s="108"/>
      <c r="WJW9" s="108"/>
      <c r="WJX9" s="108"/>
      <c r="WJY9" s="108"/>
      <c r="WJZ9" s="108"/>
      <c r="WKA9" s="108"/>
      <c r="WKB9" s="108"/>
      <c r="WKC9" s="108"/>
      <c r="WKD9" s="108"/>
      <c r="WKE9" s="108"/>
      <c r="WKF9" s="108"/>
      <c r="WKG9" s="108"/>
      <c r="WKH9" s="108"/>
      <c r="WKI9" s="108"/>
      <c r="WKJ9" s="108"/>
      <c r="WKK9" s="108"/>
      <c r="WKL9" s="108"/>
      <c r="WKM9" s="108"/>
      <c r="WKN9" s="108"/>
      <c r="WKO9" s="108"/>
      <c r="WKP9" s="108"/>
      <c r="WKQ9" s="108"/>
      <c r="WKR9" s="108"/>
      <c r="WKS9" s="108"/>
      <c r="WKT9" s="108"/>
      <c r="WKU9" s="108"/>
      <c r="WKV9" s="108"/>
      <c r="WKW9" s="108"/>
      <c r="WKX9" s="108"/>
      <c r="WKY9" s="108"/>
      <c r="WKZ9" s="108"/>
      <c r="WLA9" s="108"/>
      <c r="WLB9" s="108"/>
      <c r="WLC9" s="108"/>
      <c r="WLD9" s="108"/>
      <c r="WLE9" s="108"/>
      <c r="WLF9" s="108"/>
      <c r="WLG9" s="108"/>
      <c r="WLH9" s="108"/>
      <c r="WLI9" s="108"/>
      <c r="WLJ9" s="108"/>
      <c r="WLK9" s="108"/>
      <c r="WLL9" s="108"/>
      <c r="WLM9" s="108"/>
      <c r="WLN9" s="108"/>
      <c r="WLO9" s="108"/>
      <c r="WLP9" s="108"/>
      <c r="WLQ9" s="108"/>
      <c r="WLR9" s="108"/>
      <c r="WLS9" s="108"/>
      <c r="WLT9" s="108"/>
      <c r="WLU9" s="108"/>
      <c r="WLV9" s="108"/>
      <c r="WLW9" s="108"/>
      <c r="WLX9" s="108"/>
      <c r="WLY9" s="108"/>
      <c r="WLZ9" s="108"/>
      <c r="WMA9" s="108"/>
      <c r="WMB9" s="108"/>
      <c r="WMC9" s="108"/>
      <c r="WMD9" s="108"/>
      <c r="WME9" s="108"/>
      <c r="WMF9" s="108"/>
      <c r="WMG9" s="108"/>
      <c r="WMH9" s="108"/>
      <c r="WMI9" s="108"/>
      <c r="WMJ9" s="108"/>
      <c r="WMK9" s="108"/>
      <c r="WML9" s="108"/>
      <c r="WMM9" s="108"/>
      <c r="WMN9" s="108"/>
      <c r="WMO9" s="108"/>
      <c r="WMP9" s="108"/>
      <c r="WMQ9" s="108"/>
      <c r="WMR9" s="108"/>
      <c r="WMS9" s="108"/>
      <c r="WMT9" s="108"/>
      <c r="WMU9" s="108"/>
      <c r="WMV9" s="108"/>
      <c r="WMW9" s="108"/>
      <c r="WMX9" s="108"/>
      <c r="WMY9" s="108"/>
      <c r="WMZ9" s="108"/>
      <c r="WNA9" s="108"/>
      <c r="WNB9" s="108"/>
      <c r="WNC9" s="108"/>
      <c r="WND9" s="108"/>
      <c r="WNE9" s="108"/>
      <c r="WNF9" s="108"/>
      <c r="WNG9" s="108"/>
      <c r="WNH9" s="108"/>
      <c r="WNI9" s="108"/>
      <c r="WNJ9" s="108"/>
      <c r="WNK9" s="108"/>
      <c r="WNL9" s="108"/>
      <c r="WNM9" s="108"/>
      <c r="WNN9" s="108"/>
      <c r="WNO9" s="108"/>
      <c r="WNP9" s="108"/>
      <c r="WNQ9" s="108"/>
      <c r="WNR9" s="108"/>
      <c r="WNS9" s="108"/>
      <c r="WNT9" s="108"/>
      <c r="WNU9" s="108"/>
      <c r="WNV9" s="108"/>
      <c r="WNW9" s="108"/>
      <c r="WNX9" s="108"/>
      <c r="WNY9" s="108"/>
      <c r="WNZ9" s="108"/>
      <c r="WOA9" s="108"/>
      <c r="WOB9" s="108"/>
      <c r="WOC9" s="108"/>
      <c r="WOD9" s="108"/>
      <c r="WOE9" s="108"/>
      <c r="WOF9" s="108"/>
      <c r="WOG9" s="108"/>
      <c r="WOH9" s="108"/>
      <c r="WOI9" s="108"/>
      <c r="WOJ9" s="108"/>
      <c r="WOK9" s="108"/>
      <c r="WOL9" s="108"/>
      <c r="WOM9" s="108"/>
      <c r="WON9" s="108"/>
      <c r="WOO9" s="108"/>
      <c r="WOP9" s="108"/>
      <c r="WOQ9" s="108"/>
      <c r="WOR9" s="108"/>
      <c r="WOS9" s="108"/>
      <c r="WOT9" s="108"/>
      <c r="WOU9" s="108"/>
      <c r="WOV9" s="108"/>
      <c r="WOW9" s="108"/>
      <c r="WOX9" s="108"/>
      <c r="WOY9" s="108"/>
      <c r="WOZ9" s="108"/>
      <c r="WPA9" s="108"/>
      <c r="WPB9" s="108"/>
      <c r="WPC9" s="108"/>
      <c r="WPD9" s="108"/>
      <c r="WPE9" s="108"/>
      <c r="WPF9" s="108"/>
      <c r="WPG9" s="108"/>
      <c r="WPH9" s="108"/>
      <c r="WPI9" s="108"/>
      <c r="WPJ9" s="108"/>
      <c r="WPK9" s="108"/>
      <c r="WPL9" s="108"/>
      <c r="WPM9" s="108"/>
      <c r="WPN9" s="108"/>
      <c r="WPO9" s="108"/>
      <c r="WPP9" s="108"/>
      <c r="WPQ9" s="108"/>
      <c r="WPR9" s="108"/>
      <c r="WPS9" s="108"/>
      <c r="WPT9" s="108"/>
      <c r="WPU9" s="108"/>
      <c r="WPV9" s="108"/>
      <c r="WPW9" s="108"/>
      <c r="WPX9" s="108"/>
      <c r="WPY9" s="108"/>
      <c r="WPZ9" s="108"/>
      <c r="WQA9" s="108"/>
      <c r="WQB9" s="108"/>
      <c r="WQC9" s="108"/>
      <c r="WQD9" s="108"/>
      <c r="WQE9" s="108"/>
      <c r="WQF9" s="108"/>
      <c r="WQG9" s="108"/>
      <c r="WQH9" s="108"/>
      <c r="WQI9" s="108"/>
      <c r="WQJ9" s="108"/>
      <c r="WQK9" s="108"/>
      <c r="WQL9" s="108"/>
      <c r="WQM9" s="108"/>
      <c r="WQN9" s="108"/>
      <c r="WQO9" s="108"/>
      <c r="WQP9" s="108"/>
      <c r="WQQ9" s="108"/>
      <c r="WQR9" s="108"/>
      <c r="WQS9" s="108"/>
      <c r="WQT9" s="108"/>
      <c r="WQU9" s="108"/>
      <c r="WQV9" s="108"/>
      <c r="WQW9" s="108"/>
      <c r="WQX9" s="108"/>
      <c r="WQY9" s="108"/>
      <c r="WQZ9" s="108"/>
      <c r="WRA9" s="108"/>
      <c r="WRB9" s="108"/>
      <c r="WRC9" s="108"/>
      <c r="WRD9" s="108"/>
      <c r="WRE9" s="108"/>
      <c r="WRF9" s="108"/>
      <c r="WRG9" s="108"/>
      <c r="WRH9" s="108"/>
      <c r="WRI9" s="108"/>
      <c r="WRJ9" s="108"/>
      <c r="WRK9" s="108"/>
      <c r="WRL9" s="108"/>
      <c r="WRM9" s="108"/>
      <c r="WRN9" s="108"/>
      <c r="WRO9" s="108"/>
      <c r="WRP9" s="108"/>
      <c r="WRQ9" s="108"/>
      <c r="WRR9" s="108"/>
      <c r="WRS9" s="108"/>
      <c r="WRT9" s="108"/>
      <c r="WRU9" s="108"/>
      <c r="WRV9" s="108"/>
      <c r="WRW9" s="108"/>
      <c r="WRX9" s="108"/>
      <c r="WRY9" s="108"/>
      <c r="WRZ9" s="108"/>
      <c r="WSA9" s="108"/>
      <c r="WSB9" s="108"/>
      <c r="WSC9" s="108"/>
      <c r="WSD9" s="108"/>
      <c r="WSE9" s="108"/>
      <c r="WSF9" s="108"/>
      <c r="WSG9" s="108"/>
      <c r="WSH9" s="108"/>
      <c r="WSI9" s="108"/>
      <c r="WSJ9" s="108"/>
      <c r="WSK9" s="108"/>
      <c r="WSL9" s="108"/>
      <c r="WSM9" s="108"/>
      <c r="WSN9" s="108"/>
      <c r="WSO9" s="108"/>
      <c r="WSP9" s="108"/>
      <c r="WSQ9" s="108"/>
      <c r="WSR9" s="108"/>
      <c r="WSS9" s="108"/>
      <c r="WST9" s="108"/>
      <c r="WSU9" s="108"/>
      <c r="WSV9" s="108"/>
      <c r="WSW9" s="108"/>
      <c r="WSX9" s="108"/>
      <c r="WSY9" s="108"/>
      <c r="WSZ9" s="108"/>
      <c r="WTA9" s="108"/>
      <c r="WTB9" s="108"/>
      <c r="WTC9" s="108"/>
      <c r="WTD9" s="108"/>
      <c r="WTE9" s="108"/>
      <c r="WTF9" s="108"/>
      <c r="WTG9" s="108"/>
      <c r="WTH9" s="108"/>
      <c r="WTI9" s="108"/>
      <c r="WTJ9" s="108"/>
      <c r="WTK9" s="108"/>
      <c r="WTL9" s="108"/>
      <c r="WTM9" s="108"/>
      <c r="WTN9" s="108"/>
      <c r="WTO9" s="108"/>
      <c r="WTP9" s="108"/>
      <c r="WTQ9" s="108"/>
      <c r="WTR9" s="108"/>
      <c r="WTS9" s="108"/>
      <c r="WTT9" s="108"/>
      <c r="WTU9" s="108"/>
      <c r="WTV9" s="108"/>
      <c r="WTW9" s="108"/>
      <c r="WTX9" s="108"/>
      <c r="WTY9" s="108"/>
      <c r="WTZ9" s="108"/>
      <c r="WUA9" s="108"/>
      <c r="WUB9" s="108"/>
      <c r="WUC9" s="108"/>
      <c r="WUD9" s="108"/>
      <c r="WUE9" s="108"/>
      <c r="WUF9" s="108"/>
      <c r="WUG9" s="108"/>
      <c r="WUH9" s="108"/>
      <c r="WUI9" s="108"/>
      <c r="WUJ9" s="108"/>
      <c r="WUK9" s="108"/>
      <c r="WUL9" s="108"/>
      <c r="WUM9" s="108"/>
      <c r="WUN9" s="108"/>
      <c r="WUO9" s="108"/>
      <c r="WUP9" s="108"/>
      <c r="WUQ9" s="108"/>
      <c r="WUR9" s="108"/>
      <c r="WUS9" s="108"/>
      <c r="WUT9" s="108"/>
      <c r="WUU9" s="108"/>
      <c r="WUV9" s="108"/>
      <c r="WUW9" s="108"/>
      <c r="WUX9" s="108"/>
      <c r="WUY9" s="108"/>
      <c r="WUZ9" s="108"/>
      <c r="WVA9" s="108"/>
      <c r="WVB9" s="108"/>
      <c r="WVC9" s="108"/>
      <c r="WVD9" s="108"/>
      <c r="WVE9" s="108"/>
      <c r="WVF9" s="108"/>
      <c r="WVG9" s="108"/>
      <c r="WVH9" s="108"/>
      <c r="WVI9" s="108"/>
      <c r="WVJ9" s="108"/>
      <c r="WVK9" s="108"/>
      <c r="WVL9" s="108"/>
      <c r="WVM9" s="108"/>
      <c r="WVN9" s="108"/>
      <c r="WVO9" s="108"/>
      <c r="WVP9" s="108"/>
      <c r="WVQ9" s="108"/>
      <c r="WVR9" s="108"/>
      <c r="WVS9" s="108"/>
      <c r="WVT9" s="108"/>
      <c r="WVU9" s="108"/>
      <c r="WVV9" s="108"/>
      <c r="WVW9" s="108"/>
      <c r="WVX9" s="108"/>
      <c r="WVY9" s="108"/>
      <c r="WVZ9" s="108"/>
      <c r="WWA9" s="108"/>
      <c r="WWB9" s="108"/>
      <c r="WWC9" s="108"/>
      <c r="WWD9" s="108"/>
      <c r="WWE9" s="108"/>
      <c r="WWF9" s="108"/>
      <c r="WWG9" s="108"/>
      <c r="WWH9" s="108"/>
      <c r="WWI9" s="108"/>
      <c r="WWJ9" s="108"/>
      <c r="WWK9" s="108"/>
      <c r="WWL9" s="108"/>
      <c r="WWM9" s="108"/>
      <c r="WWN9" s="108"/>
      <c r="WWO9" s="108"/>
      <c r="WWP9" s="108"/>
      <c r="WWQ9" s="108"/>
      <c r="WWR9" s="108"/>
      <c r="WWS9" s="108"/>
      <c r="WWT9" s="108"/>
      <c r="WWU9" s="108"/>
      <c r="WWV9" s="108"/>
      <c r="WWW9" s="108"/>
      <c r="WWX9" s="108"/>
      <c r="WWY9" s="108"/>
      <c r="WWZ9" s="108"/>
      <c r="WXA9" s="108"/>
      <c r="WXB9" s="108"/>
      <c r="WXC9" s="108"/>
      <c r="WXD9" s="108"/>
      <c r="WXE9" s="108"/>
      <c r="WXF9" s="108"/>
      <c r="WXG9" s="108"/>
      <c r="WXH9" s="108"/>
      <c r="WXI9" s="108"/>
      <c r="WXJ9" s="108"/>
      <c r="WXK9" s="108"/>
      <c r="WXL9" s="108"/>
      <c r="WXM9" s="108"/>
      <c r="WXN9" s="108"/>
      <c r="WXO9" s="108"/>
      <c r="WXP9" s="108"/>
      <c r="WXQ9" s="108"/>
      <c r="WXR9" s="108"/>
      <c r="WXS9" s="108"/>
      <c r="WXT9" s="108"/>
      <c r="WXU9" s="108"/>
      <c r="WXV9" s="108"/>
      <c r="WXW9" s="108"/>
      <c r="WXX9" s="108"/>
      <c r="WXY9" s="108"/>
      <c r="WXZ9" s="108"/>
      <c r="WYA9" s="108"/>
      <c r="WYB9" s="108"/>
      <c r="WYC9" s="108"/>
      <c r="WYD9" s="108"/>
      <c r="WYE9" s="108"/>
      <c r="WYF9" s="108"/>
      <c r="WYG9" s="108"/>
      <c r="WYH9" s="108"/>
      <c r="WYI9" s="108"/>
      <c r="WYJ9" s="108"/>
      <c r="WYK9" s="108"/>
      <c r="WYL9" s="108"/>
      <c r="WYM9" s="108"/>
      <c r="WYN9" s="108"/>
      <c r="WYO9" s="108"/>
      <c r="WYP9" s="108"/>
      <c r="WYQ9" s="108"/>
      <c r="WYR9" s="108"/>
      <c r="WYS9" s="108"/>
      <c r="WYT9" s="108"/>
      <c r="WYU9" s="108"/>
      <c r="WYV9" s="108"/>
      <c r="WYW9" s="108"/>
      <c r="WYX9" s="108"/>
      <c r="WYY9" s="108"/>
      <c r="WYZ9" s="108"/>
      <c r="WZA9" s="108"/>
      <c r="WZB9" s="108"/>
      <c r="WZC9" s="108"/>
      <c r="WZD9" s="108"/>
      <c r="WZE9" s="108"/>
      <c r="WZF9" s="108"/>
      <c r="WZG9" s="108"/>
      <c r="WZH9" s="108"/>
      <c r="WZI9" s="108"/>
      <c r="WZJ9" s="108"/>
      <c r="WZK9" s="108"/>
      <c r="WZL9" s="108"/>
      <c r="WZM9" s="108"/>
      <c r="WZN9" s="108"/>
      <c r="WZO9" s="108"/>
      <c r="WZP9" s="108"/>
      <c r="WZQ9" s="108"/>
      <c r="WZR9" s="108"/>
      <c r="WZS9" s="108"/>
      <c r="WZT9" s="108"/>
      <c r="WZU9" s="108"/>
      <c r="WZV9" s="108"/>
      <c r="WZW9" s="108"/>
      <c r="WZX9" s="108"/>
      <c r="WZY9" s="108"/>
      <c r="WZZ9" s="108"/>
      <c r="XAA9" s="108"/>
      <c r="XAB9" s="108"/>
      <c r="XAC9" s="108"/>
      <c r="XAD9" s="108"/>
      <c r="XAE9" s="108"/>
      <c r="XAF9" s="108"/>
      <c r="XAG9" s="108"/>
      <c r="XAH9" s="108"/>
      <c r="XAI9" s="108"/>
      <c r="XAJ9" s="108"/>
      <c r="XAK9" s="108"/>
      <c r="XAL9" s="108"/>
      <c r="XAM9" s="108"/>
      <c r="XAN9" s="108"/>
      <c r="XAO9" s="108"/>
      <c r="XAP9" s="108"/>
      <c r="XAQ9" s="108"/>
      <c r="XAR9" s="108"/>
      <c r="XAS9" s="108"/>
      <c r="XAT9" s="108"/>
      <c r="XAU9" s="108"/>
      <c r="XAV9" s="108"/>
      <c r="XAW9" s="108"/>
      <c r="XAX9" s="108"/>
      <c r="XAY9" s="108"/>
      <c r="XAZ9" s="108"/>
    </row>
    <row r="10" spans="1:16276" ht="15.45" hidden="1">
      <c r="A10" s="64" t="s">
        <v>304</v>
      </c>
      <c r="B10" s="65">
        <f>+工序盘点数据!BH9</f>
        <v>20849</v>
      </c>
      <c r="C10" s="65">
        <f>+工序盘点数据!AU9</f>
        <v>0</v>
      </c>
      <c r="D10" s="65">
        <f>+工序盘点数据!AV9</f>
        <v>6140</v>
      </c>
      <c r="E10" s="65">
        <f>+工序盘点数据!AW9</f>
        <v>440</v>
      </c>
      <c r="F10" s="65">
        <f>+工序盘点数据!AX9</f>
        <v>987</v>
      </c>
      <c r="G10" s="65">
        <f>+工序盘点数据!AY9</f>
        <v>1495</v>
      </c>
      <c r="H10" s="65">
        <f>+工序盘点数据!AZ9</f>
        <v>477</v>
      </c>
      <c r="I10" s="65">
        <f>+工序盘点数据!BA9</f>
        <v>720</v>
      </c>
      <c r="J10" s="65">
        <f>+工序盘点数据!BB9</f>
        <v>794</v>
      </c>
      <c r="K10" s="65">
        <f>+工序盘点数据!BC9</f>
        <v>392</v>
      </c>
      <c r="L10" s="65">
        <f>+工序盘点数据!BD9</f>
        <v>4560</v>
      </c>
      <c r="M10" s="65">
        <f>+工序盘点数据!BE9</f>
        <v>4844</v>
      </c>
      <c r="N10" s="65">
        <f>+工序盘点数据!BF9</f>
        <v>0</v>
      </c>
      <c r="O10" s="65">
        <f>+工序盘点数据!AF9</f>
        <v>10818</v>
      </c>
      <c r="P10" s="65">
        <f>+工序盘点数据!S9</f>
        <v>0</v>
      </c>
      <c r="Q10" s="65">
        <f>+工序盘点数据!T9</f>
        <v>655</v>
      </c>
      <c r="R10" s="65">
        <f>+工序盘点数据!U9</f>
        <v>765</v>
      </c>
      <c r="S10" s="65">
        <f>+工序盘点数据!V9</f>
        <v>987</v>
      </c>
      <c r="T10" s="65">
        <f>+工序盘点数据!W9</f>
        <v>1504</v>
      </c>
      <c r="U10" s="65">
        <f>+工序盘点数据!X9</f>
        <v>938</v>
      </c>
      <c r="V10" s="65">
        <f>+工序盘点数据!Y9</f>
        <v>1101</v>
      </c>
      <c r="W10" s="65">
        <f>+工序盘点数据!Z9</f>
        <v>565</v>
      </c>
      <c r="X10" s="65">
        <f>+工序盘点数据!AA9</f>
        <v>541</v>
      </c>
      <c r="Y10" s="65">
        <f>+工序盘点数据!AB9</f>
        <v>658</v>
      </c>
      <c r="Z10" s="65">
        <f>+工序盘点数据!AC9</f>
        <v>635</v>
      </c>
      <c r="AA10" s="65">
        <f>+工序盘点数据!AD9</f>
        <v>1183</v>
      </c>
      <c r="AB10" s="65">
        <f>+工序盘点数据!AE9</f>
        <v>1286</v>
      </c>
      <c r="AC10" s="72">
        <f>+成测数据!H9</f>
        <v>773588</v>
      </c>
      <c r="AD10" s="72">
        <f>+成测数据!I9</f>
        <v>773588</v>
      </c>
      <c r="AE10" s="72">
        <f>+成测数据!J9</f>
        <v>0</v>
      </c>
      <c r="AF10" s="72">
        <f>+成测数据!K9</f>
        <v>18279</v>
      </c>
      <c r="AG10" s="72">
        <f>+成测数据!L9</f>
        <v>2912</v>
      </c>
      <c r="AH10" s="72">
        <f>+成测数据!M9</f>
        <v>790</v>
      </c>
      <c r="AI10" s="72">
        <f>+成测数据!N9</f>
        <v>296</v>
      </c>
      <c r="AJ10" s="72">
        <f>+成测数据!O9</f>
        <v>726</v>
      </c>
      <c r="AK10" s="72">
        <f>+成测数据!P9</f>
        <v>49</v>
      </c>
      <c r="AL10" s="72">
        <f>+成测数据!Q9</f>
        <v>586</v>
      </c>
      <c r="AM10" s="72">
        <f>+成测数据!R9</f>
        <v>268</v>
      </c>
      <c r="AN10" s="72">
        <f>+成测数据!S9</f>
        <v>197</v>
      </c>
      <c r="AO10" s="72">
        <f>+成测数据!T9</f>
        <v>0</v>
      </c>
      <c r="AP10" s="72">
        <f>+成测数据!U9</f>
        <v>0</v>
      </c>
      <c r="AQ10" s="72">
        <f>+成测数据!V9</f>
        <v>14667</v>
      </c>
      <c r="AR10" s="72">
        <f>+成测数据!W9</f>
        <v>2740</v>
      </c>
      <c r="AS10" s="72">
        <f>+成测数据!X9</f>
        <v>99</v>
      </c>
      <c r="AT10" s="72">
        <f>+成测数据!Y9</f>
        <v>386</v>
      </c>
      <c r="AU10" s="72">
        <f>+成测数据!Z9</f>
        <v>91</v>
      </c>
      <c r="AV10" s="72">
        <f>+成测数据!AA9</f>
        <v>1530</v>
      </c>
      <c r="AW10" s="72">
        <f>+成测数据!AB9</f>
        <v>3553</v>
      </c>
      <c r="AX10" s="72">
        <f>+成测数据!AC9</f>
        <v>1070</v>
      </c>
      <c r="AY10" s="72">
        <f>+成测数据!AD9</f>
        <v>400</v>
      </c>
      <c r="AZ10" s="72">
        <f>+成测数据!AE9</f>
        <v>654</v>
      </c>
      <c r="BA10" s="72">
        <f>+成测数据!AF9</f>
        <v>1324</v>
      </c>
      <c r="BB10" s="72">
        <f>+成测数据!AG9</f>
        <v>0</v>
      </c>
      <c r="BC10" s="72">
        <f>+成测数据!AH9</f>
        <v>0</v>
      </c>
      <c r="BD10" s="72">
        <f>+成测数据!AI9</f>
        <v>0</v>
      </c>
      <c r="BE10" s="72">
        <f>+成测数据!AJ9</f>
        <v>404</v>
      </c>
      <c r="BF10" s="72">
        <f>+成测数据!AK9</f>
        <v>1130</v>
      </c>
      <c r="BG10" s="72">
        <f>+成测数据!AL9</f>
        <v>64</v>
      </c>
      <c r="BH10" s="72">
        <f>+成测数据!AM9</f>
        <v>22</v>
      </c>
      <c r="BI10" s="72">
        <f>+成测数据!AN9</f>
        <v>1200</v>
      </c>
      <c r="BJ10" s="72">
        <f>+成测数据!AO9</f>
        <v>0</v>
      </c>
      <c r="BK10" s="72">
        <f>+成测数据!AP9</f>
        <v>700</v>
      </c>
      <c r="BL10" s="72">
        <f>+成测数据!AQ9</f>
        <v>383</v>
      </c>
      <c r="BM10" s="72">
        <f>+成测数据!AR9</f>
        <v>317</v>
      </c>
      <c r="BN10" s="72">
        <f>+成测数据!AS9</f>
        <v>2309</v>
      </c>
      <c r="BO10" s="72">
        <f>+成测数据!AT9</f>
        <v>1717</v>
      </c>
      <c r="BP10" s="72">
        <f>+成测数据!AU9</f>
        <v>102</v>
      </c>
      <c r="BQ10" s="72">
        <f>+成测数据!AV9</f>
        <v>0</v>
      </c>
      <c r="BR10" s="72">
        <f>+成测数据!AW9</f>
        <v>490</v>
      </c>
      <c r="BS10" s="72">
        <f>SUM(BT10:BV10)</f>
        <v>1395000</v>
      </c>
      <c r="BT10" s="72">
        <f>+工序盘点数据!BJ9</f>
        <v>1308600</v>
      </c>
      <c r="BU10" s="72">
        <f>+工序盘点数据!BK9</f>
        <v>43200</v>
      </c>
      <c r="BV10" s="72">
        <f>+工序盘点数据!BL9</f>
        <v>43200</v>
      </c>
      <c r="BW10" s="90">
        <f t="shared" ref="BW10:BW73" si="16">IF(BS10=0,"0",BT10/(BS10+O10))</f>
        <v>0.93084595587764596</v>
      </c>
      <c r="BX10" s="72">
        <f t="shared" si="13"/>
        <v>10688358</v>
      </c>
      <c r="BY10" s="91">
        <f>+工序盘点数据!AG9</f>
        <v>844399</v>
      </c>
      <c r="BZ10" s="91">
        <f>+工序盘点数据!AH9</f>
        <v>821344</v>
      </c>
      <c r="CA10" s="91">
        <f>+工序盘点数据!AI9</f>
        <v>829525</v>
      </c>
      <c r="CB10" s="91">
        <f>+工序盘点数据!AJ9</f>
        <v>820378</v>
      </c>
      <c r="CC10" s="91">
        <f>+工序盘点数据!AK9</f>
        <v>819439</v>
      </c>
      <c r="CD10" s="91">
        <f>+工序盘点数据!AL9</f>
        <v>825705</v>
      </c>
      <c r="CE10" s="91">
        <f>+工序盘点数据!AM9</f>
        <v>815124</v>
      </c>
      <c r="CF10" s="91">
        <f>+工序盘点数据!AN9</f>
        <v>856031</v>
      </c>
      <c r="CG10" s="91">
        <f>+工序盘点数据!AO9</f>
        <v>825530</v>
      </c>
      <c r="CH10" s="91">
        <f>+工序盘点数据!AP9</f>
        <v>828967</v>
      </c>
      <c r="CI10" s="103">
        <f>+工序盘点数据!AQ9</f>
        <v>814850</v>
      </c>
      <c r="CJ10" s="91">
        <f>+工序盘点数据!AR9</f>
        <v>794176</v>
      </c>
      <c r="CK10" s="91">
        <f>+工序盘点数据!AS9</f>
        <v>792890</v>
      </c>
      <c r="CL10" s="52">
        <f t="shared" si="15"/>
        <v>804994</v>
      </c>
      <c r="CM10" s="52">
        <f t="shared" ref="CM10:CM72" si="17">+CJ10</f>
        <v>794176</v>
      </c>
      <c r="CN10" s="107">
        <f>IF(生产数据1!C10=0,"0",生产数据1!C10/(生产数据1!C10+生产数据2!BY10))</f>
        <v>2.4548806405844501E-3</v>
      </c>
    </row>
    <row r="11" spans="1:16276" ht="15.45" hidden="1">
      <c r="A11" s="64" t="s">
        <v>305</v>
      </c>
      <c r="B11" s="65">
        <f>+工序盘点数据!BH10</f>
        <v>14769</v>
      </c>
      <c r="C11" s="65">
        <f>+工序盘点数据!AU10</f>
        <v>0</v>
      </c>
      <c r="D11" s="65">
        <f>+工序盘点数据!AV10</f>
        <v>381</v>
      </c>
      <c r="E11" s="65">
        <f>+工序盘点数据!AW10</f>
        <v>400</v>
      </c>
      <c r="F11" s="65">
        <f>+工序盘点数据!AX10</f>
        <v>1380</v>
      </c>
      <c r="G11" s="65">
        <f>+工序盘点数据!AY10</f>
        <v>1200</v>
      </c>
      <c r="H11" s="65">
        <f>+工序盘点数据!AZ10</f>
        <v>1200</v>
      </c>
      <c r="I11" s="65">
        <f>+工序盘点数据!BA10</f>
        <v>1000</v>
      </c>
      <c r="J11" s="65">
        <f>+工序盘点数据!BB10</f>
        <v>643</v>
      </c>
      <c r="K11" s="65">
        <f>+工序盘点数据!BC10</f>
        <v>400</v>
      </c>
      <c r="L11" s="65">
        <f>+工序盘点数据!BD10</f>
        <v>2851</v>
      </c>
      <c r="M11" s="65">
        <f>+工序盘点数据!BE10</f>
        <v>5314</v>
      </c>
      <c r="N11" s="65">
        <f>+工序盘点数据!BF10</f>
        <v>0</v>
      </c>
      <c r="O11" s="65">
        <f>+工序盘点数据!AF10</f>
        <v>11241</v>
      </c>
      <c r="P11" s="65">
        <f>+工序盘点数据!S10</f>
        <v>0</v>
      </c>
      <c r="Q11" s="65">
        <f>+工序盘点数据!T10</f>
        <v>601</v>
      </c>
      <c r="R11" s="65">
        <f>+工序盘点数据!U10</f>
        <v>627</v>
      </c>
      <c r="S11" s="65">
        <f>+工序盘点数据!V10</f>
        <v>2319</v>
      </c>
      <c r="T11" s="65">
        <f>+工序盘点数据!W10</f>
        <v>567</v>
      </c>
      <c r="U11" s="65">
        <f>+工序盘点数据!X10</f>
        <v>687</v>
      </c>
      <c r="V11" s="65">
        <f>+工序盘点数据!Y10</f>
        <v>1198</v>
      </c>
      <c r="W11" s="65">
        <f>+工序盘点数据!Z10</f>
        <v>530</v>
      </c>
      <c r="X11" s="65">
        <f>+工序盘点数据!AA10</f>
        <v>544</v>
      </c>
      <c r="Y11" s="65">
        <f>+工序盘点数据!AB10</f>
        <v>841</v>
      </c>
      <c r="Z11" s="65">
        <f>+工序盘点数据!AC10</f>
        <v>602</v>
      </c>
      <c r="AA11" s="65">
        <f>+工序盘点数据!AD10</f>
        <v>1143</v>
      </c>
      <c r="AB11" s="65">
        <f>+工序盘点数据!AE10</f>
        <v>1582</v>
      </c>
      <c r="AC11" s="72">
        <f>+成测数据!H10</f>
        <v>834055</v>
      </c>
      <c r="AD11" s="72">
        <f>+成测数据!I10</f>
        <v>834055</v>
      </c>
      <c r="AE11" s="72">
        <f>+成测数据!J10</f>
        <v>0</v>
      </c>
      <c r="AF11" s="72">
        <f>+成测数据!K10</f>
        <v>15914</v>
      </c>
      <c r="AG11" s="72">
        <f>+成测数据!L10</f>
        <v>1844</v>
      </c>
      <c r="AH11" s="72">
        <f>+成测数据!M10</f>
        <v>318</v>
      </c>
      <c r="AI11" s="72">
        <f>+成测数据!N10</f>
        <v>175</v>
      </c>
      <c r="AJ11" s="72">
        <f>+成测数据!O10</f>
        <v>623</v>
      </c>
      <c r="AK11" s="72">
        <f>+成测数据!P10</f>
        <v>53</v>
      </c>
      <c r="AL11" s="72">
        <f>+成测数据!Q10</f>
        <v>376</v>
      </c>
      <c r="AM11" s="72">
        <f>+成测数据!R10</f>
        <v>83</v>
      </c>
      <c r="AN11" s="72">
        <f>+成测数据!S10</f>
        <v>216</v>
      </c>
      <c r="AO11" s="72">
        <f>+成测数据!T10</f>
        <v>0</v>
      </c>
      <c r="AP11" s="72">
        <f>+成测数据!U10</f>
        <v>0</v>
      </c>
      <c r="AQ11" s="72">
        <f>+成测数据!V10</f>
        <v>13486</v>
      </c>
      <c r="AR11" s="72">
        <f>+成测数据!W10</f>
        <v>2343</v>
      </c>
      <c r="AS11" s="72">
        <f>+成测数据!X10</f>
        <v>45</v>
      </c>
      <c r="AT11" s="72">
        <f>+成测数据!Y10</f>
        <v>278</v>
      </c>
      <c r="AU11" s="72">
        <f>+成测数据!Z10</f>
        <v>5</v>
      </c>
      <c r="AV11" s="72">
        <f>+成测数据!AA10</f>
        <v>1133</v>
      </c>
      <c r="AW11" s="72">
        <f>+成测数据!AB10</f>
        <v>2759</v>
      </c>
      <c r="AX11" s="72">
        <f>+成测数据!AC10</f>
        <v>1213</v>
      </c>
      <c r="AY11" s="72">
        <f>+成测数据!AD10</f>
        <v>349</v>
      </c>
      <c r="AZ11" s="72">
        <f>+成测数据!AE10</f>
        <v>618</v>
      </c>
      <c r="BA11" s="72">
        <f>+成测数据!AF10</f>
        <v>1765</v>
      </c>
      <c r="BB11" s="72">
        <f>+成测数据!AG10</f>
        <v>0</v>
      </c>
      <c r="BC11" s="72">
        <f>+成测数据!AH10</f>
        <v>0</v>
      </c>
      <c r="BD11" s="72">
        <f>+成测数据!AI10</f>
        <v>0</v>
      </c>
      <c r="BE11" s="72">
        <f>+成测数据!AJ10</f>
        <v>406</v>
      </c>
      <c r="BF11" s="72">
        <f>+成测数据!AK10</f>
        <v>1097</v>
      </c>
      <c r="BG11" s="72">
        <f>+成测数据!AL10</f>
        <v>0</v>
      </c>
      <c r="BH11" s="72">
        <f>+成测数据!AM10</f>
        <v>0</v>
      </c>
      <c r="BI11" s="72">
        <f>+成测数据!AN10</f>
        <v>1475</v>
      </c>
      <c r="BJ11" s="72">
        <f>+成测数据!AO10</f>
        <v>0</v>
      </c>
      <c r="BK11" s="72">
        <f>+成测数据!AP10</f>
        <v>584</v>
      </c>
      <c r="BL11" s="72">
        <f>+成测数据!AQ10</f>
        <v>354</v>
      </c>
      <c r="BM11" s="72">
        <f>+成测数据!AR10</f>
        <v>230</v>
      </c>
      <c r="BN11" s="72">
        <f>+成测数据!AS10</f>
        <v>2673</v>
      </c>
      <c r="BO11" s="72">
        <f>+成测数据!AT10</f>
        <v>2232</v>
      </c>
      <c r="BP11" s="72">
        <f>+成测数据!AU10</f>
        <v>91</v>
      </c>
      <c r="BQ11" s="72">
        <f>+成测数据!AV10</f>
        <v>0</v>
      </c>
      <c r="BR11" s="72">
        <f>+成测数据!AW10</f>
        <v>350</v>
      </c>
      <c r="BS11" s="72">
        <f>SUM(BT11:BV11)</f>
        <v>0</v>
      </c>
      <c r="BT11" s="72">
        <f>+工序盘点数据!BJ10</f>
        <v>0</v>
      </c>
      <c r="BU11" s="72">
        <f>+工序盘点数据!BK10</f>
        <v>0</v>
      </c>
      <c r="BV11" s="72">
        <f>+工序盘点数据!BL10</f>
        <v>0</v>
      </c>
      <c r="BW11" s="90" t="str">
        <f t="shared" si="16"/>
        <v>0</v>
      </c>
      <c r="BX11" s="72">
        <f t="shared" si="13"/>
        <v>10794440</v>
      </c>
      <c r="BY11" s="91">
        <f>+工序盘点数据!AG10</f>
        <v>842174</v>
      </c>
      <c r="BZ11" s="91">
        <f>+工序盘点数据!AH10</f>
        <v>857253</v>
      </c>
      <c r="CA11" s="91">
        <f>+工序盘点数据!AI10</f>
        <v>852147</v>
      </c>
      <c r="CB11" s="91">
        <f>+工序盘点数据!AJ10</f>
        <v>843468</v>
      </c>
      <c r="CC11" s="91">
        <f>+工序盘点数据!AK10</f>
        <v>833129</v>
      </c>
      <c r="CD11" s="91">
        <f>+工序盘点数据!AL10</f>
        <v>824518</v>
      </c>
      <c r="CE11" s="91">
        <f>+工序盘点数据!AM10</f>
        <v>813000</v>
      </c>
      <c r="CF11" s="91">
        <f>+工序盘点数据!AN10</f>
        <v>816232</v>
      </c>
      <c r="CG11" s="91">
        <f>+工序盘点数据!AO10</f>
        <v>820498</v>
      </c>
      <c r="CH11" s="91">
        <f>+工序盘点数据!AP10</f>
        <v>802044</v>
      </c>
      <c r="CI11" s="103">
        <f>+工序盘点数据!AQ10</f>
        <v>786275</v>
      </c>
      <c r="CJ11" s="91">
        <f>+工序盘点数据!AR10</f>
        <v>852642</v>
      </c>
      <c r="CK11" s="91">
        <f>+工序盘点数据!AS10</f>
        <v>851060</v>
      </c>
      <c r="CL11" s="52">
        <f t="shared" si="15"/>
        <v>863883</v>
      </c>
      <c r="CM11" s="52">
        <f t="shared" si="17"/>
        <v>852642</v>
      </c>
      <c r="CN11" s="107">
        <f>IF(生产数据1!C11=0,"0",生产数据1!C11/(生产数据1!C11+生产数据2!BY11))</f>
        <v>2.26399000100701E-3</v>
      </c>
    </row>
    <row r="12" spans="1:16276" ht="15">
      <c r="A12" s="64" t="s">
        <v>306</v>
      </c>
      <c r="B12" s="63">
        <f t="shared" ref="B12:C12" si="18">+B13+B14</f>
        <v>37949</v>
      </c>
      <c r="C12" s="63">
        <f t="shared" si="18"/>
        <v>0</v>
      </c>
      <c r="D12" s="63">
        <f t="shared" ref="D12:N12" si="19">+D13+D14</f>
        <v>882</v>
      </c>
      <c r="E12" s="63">
        <f t="shared" si="19"/>
        <v>876</v>
      </c>
      <c r="F12" s="63">
        <f t="shared" si="19"/>
        <v>2426</v>
      </c>
      <c r="G12" s="63">
        <f t="shared" si="19"/>
        <v>2512</v>
      </c>
      <c r="H12" s="63">
        <f t="shared" si="19"/>
        <v>1800</v>
      </c>
      <c r="I12" s="63">
        <f t="shared" si="19"/>
        <v>1460</v>
      </c>
      <c r="J12" s="63">
        <f t="shared" si="19"/>
        <v>1739</v>
      </c>
      <c r="K12" s="63">
        <f t="shared" si="19"/>
        <v>916</v>
      </c>
      <c r="L12" s="63">
        <f t="shared" si="19"/>
        <v>9620</v>
      </c>
      <c r="M12" s="63">
        <f t="shared" si="19"/>
        <v>15718</v>
      </c>
      <c r="N12" s="63">
        <f t="shared" si="19"/>
        <v>0</v>
      </c>
      <c r="O12" s="63">
        <f t="shared" ref="O12:AQ12" si="20">+O13+O14</f>
        <v>23772</v>
      </c>
      <c r="P12" s="63">
        <f t="shared" si="20"/>
        <v>0</v>
      </c>
      <c r="Q12" s="63">
        <f t="shared" si="20"/>
        <v>1545</v>
      </c>
      <c r="R12" s="63">
        <f t="shared" si="20"/>
        <v>1567</v>
      </c>
      <c r="S12" s="63">
        <f t="shared" si="20"/>
        <v>3389</v>
      </c>
      <c r="T12" s="63">
        <f t="shared" si="20"/>
        <v>1650</v>
      </c>
      <c r="U12" s="63">
        <f t="shared" si="20"/>
        <v>2322</v>
      </c>
      <c r="V12" s="63">
        <f t="shared" si="20"/>
        <v>2345</v>
      </c>
      <c r="W12" s="63">
        <f t="shared" si="20"/>
        <v>1530</v>
      </c>
      <c r="X12" s="63">
        <f t="shared" si="20"/>
        <v>1113</v>
      </c>
      <c r="Y12" s="63">
        <f t="shared" si="20"/>
        <v>1382</v>
      </c>
      <c r="Z12" s="63">
        <f t="shared" ref="Z12:AB12" si="21">+Z13+Z14</f>
        <v>1286</v>
      </c>
      <c r="AA12" s="63">
        <f t="shared" si="21"/>
        <v>2400</v>
      </c>
      <c r="AB12" s="63">
        <f t="shared" si="21"/>
        <v>3243</v>
      </c>
      <c r="AC12" s="63">
        <f t="shared" si="20"/>
        <v>1673871</v>
      </c>
      <c r="AD12" s="63">
        <f t="shared" si="20"/>
        <v>1673871</v>
      </c>
      <c r="AE12" s="63">
        <f t="shared" si="20"/>
        <v>0</v>
      </c>
      <c r="AF12" s="63">
        <f t="shared" si="20"/>
        <v>29666</v>
      </c>
      <c r="AG12" s="63">
        <f t="shared" si="20"/>
        <v>4439</v>
      </c>
      <c r="AH12" s="63">
        <f t="shared" ref="AH12:AP12" si="22">+AH13+AH14</f>
        <v>944</v>
      </c>
      <c r="AI12" s="63">
        <f t="shared" si="22"/>
        <v>546</v>
      </c>
      <c r="AJ12" s="63">
        <f t="shared" si="22"/>
        <v>1417</v>
      </c>
      <c r="AK12" s="63">
        <f t="shared" si="22"/>
        <v>79</v>
      </c>
      <c r="AL12" s="63">
        <f t="shared" si="22"/>
        <v>813</v>
      </c>
      <c r="AM12" s="63">
        <f t="shared" si="22"/>
        <v>286</v>
      </c>
      <c r="AN12" s="63">
        <f t="shared" si="22"/>
        <v>354</v>
      </c>
      <c r="AO12" s="63">
        <f t="shared" si="22"/>
        <v>0</v>
      </c>
      <c r="AP12" s="63">
        <f t="shared" si="22"/>
        <v>0</v>
      </c>
      <c r="AQ12" s="63">
        <f t="shared" si="20"/>
        <v>24035</v>
      </c>
      <c r="AR12" s="63">
        <f t="shared" ref="AR12:BJ12" si="23">+AR13+AR14</f>
        <v>5880</v>
      </c>
      <c r="AS12" s="63">
        <f t="shared" si="23"/>
        <v>1065</v>
      </c>
      <c r="AT12" s="63">
        <f t="shared" si="23"/>
        <v>558</v>
      </c>
      <c r="AU12" s="63">
        <f t="shared" si="23"/>
        <v>50</v>
      </c>
      <c r="AV12" s="63">
        <f t="shared" si="23"/>
        <v>1821</v>
      </c>
      <c r="AW12" s="63">
        <f t="shared" si="23"/>
        <v>4327</v>
      </c>
      <c r="AX12" s="63">
        <f t="shared" si="23"/>
        <v>1458</v>
      </c>
      <c r="AY12" s="63">
        <f t="shared" si="23"/>
        <v>634</v>
      </c>
      <c r="AZ12" s="63">
        <f t="shared" si="23"/>
        <v>1719</v>
      </c>
      <c r="BA12" s="63">
        <f t="shared" si="23"/>
        <v>1894</v>
      </c>
      <c r="BB12" s="63">
        <f t="shared" si="23"/>
        <v>0</v>
      </c>
      <c r="BC12" s="63">
        <f t="shared" si="23"/>
        <v>0</v>
      </c>
      <c r="BD12" s="63">
        <f t="shared" si="23"/>
        <v>0</v>
      </c>
      <c r="BE12" s="63">
        <f t="shared" si="23"/>
        <v>582</v>
      </c>
      <c r="BF12" s="63">
        <f t="shared" si="23"/>
        <v>1138</v>
      </c>
      <c r="BG12" s="63">
        <f t="shared" si="23"/>
        <v>144</v>
      </c>
      <c r="BH12" s="63">
        <f t="shared" si="23"/>
        <v>41</v>
      </c>
      <c r="BI12" s="63">
        <f t="shared" si="23"/>
        <v>2724</v>
      </c>
      <c r="BJ12" s="63">
        <f t="shared" si="23"/>
        <v>0</v>
      </c>
      <c r="BK12" s="63">
        <f t="shared" ref="BK12:BM12" si="24">+BK13+BK14</f>
        <v>1192</v>
      </c>
      <c r="BL12" s="63">
        <f t="shared" si="24"/>
        <v>756</v>
      </c>
      <c r="BM12" s="63">
        <f t="shared" si="24"/>
        <v>436</v>
      </c>
      <c r="BN12" s="63">
        <f t="shared" ref="BN12:BY12" si="25">+BN13+BN14</f>
        <v>5757</v>
      </c>
      <c r="BO12" s="63">
        <f t="shared" si="25"/>
        <v>4916</v>
      </c>
      <c r="BP12" s="63">
        <f t="shared" si="25"/>
        <v>139</v>
      </c>
      <c r="BQ12" s="63">
        <f t="shared" si="25"/>
        <v>0</v>
      </c>
      <c r="BR12" s="63">
        <f t="shared" ref="BR12" si="26">+BR13+BR14</f>
        <v>702</v>
      </c>
      <c r="BS12" s="63">
        <f t="shared" si="25"/>
        <v>1641600</v>
      </c>
      <c r="BT12" s="63">
        <f t="shared" ref="BT12:BV12" si="27">+BT13+BT14</f>
        <v>950400</v>
      </c>
      <c r="BU12" s="63">
        <f t="shared" si="27"/>
        <v>648000</v>
      </c>
      <c r="BV12" s="63">
        <f t="shared" si="27"/>
        <v>43200</v>
      </c>
      <c r="BW12" s="88">
        <f t="shared" si="16"/>
        <v>0.57068330679271695</v>
      </c>
      <c r="BX12" s="63">
        <f t="shared" si="13"/>
        <v>22406377</v>
      </c>
      <c r="BY12" s="89">
        <f t="shared" si="25"/>
        <v>1738623</v>
      </c>
      <c r="BZ12" s="89">
        <f t="shared" ref="BZ12:CJ12" si="28">+BZ13+BZ14</f>
        <v>1721718</v>
      </c>
      <c r="CA12" s="89">
        <f t="shared" si="28"/>
        <v>1722897</v>
      </c>
      <c r="CB12" s="89">
        <f t="shared" si="28"/>
        <v>1715908</v>
      </c>
      <c r="CC12" s="89">
        <f t="shared" si="28"/>
        <v>1746513</v>
      </c>
      <c r="CD12" s="89">
        <f t="shared" si="28"/>
        <v>1724991</v>
      </c>
      <c r="CE12" s="89">
        <f t="shared" si="28"/>
        <v>1726846</v>
      </c>
      <c r="CF12" s="89">
        <f t="shared" si="28"/>
        <v>1715772</v>
      </c>
      <c r="CG12" s="89">
        <f t="shared" si="28"/>
        <v>1721832</v>
      </c>
      <c r="CH12" s="89">
        <f t="shared" si="28"/>
        <v>1730515</v>
      </c>
      <c r="CI12" s="102">
        <f t="shared" si="28"/>
        <v>1725417</v>
      </c>
      <c r="CJ12" s="89">
        <f t="shared" si="28"/>
        <v>1709294</v>
      </c>
      <c r="CK12" s="89">
        <f t="shared" ref="CK12" si="29">+CK13+CK14</f>
        <v>1706051</v>
      </c>
      <c r="CL12" s="52">
        <f t="shared" si="15"/>
        <v>1733066</v>
      </c>
      <c r="CM12" s="52">
        <f t="shared" si="17"/>
        <v>1709294</v>
      </c>
      <c r="CN12" s="107">
        <f>IF(生产数据1!C12=0,"0",生产数据1!C12/(生产数据1!C12+生产数据2!BY12))</f>
        <v>2.33947323119298E-3</v>
      </c>
    </row>
    <row r="13" spans="1:16276" ht="15.45" hidden="1">
      <c r="A13" s="64" t="s">
        <v>304</v>
      </c>
      <c r="B13" s="65">
        <f>+工序盘点数据!BH11</f>
        <v>20206</v>
      </c>
      <c r="C13" s="65">
        <f>+工序盘点数据!AU11</f>
        <v>0</v>
      </c>
      <c r="D13" s="65">
        <f>+工序盘点数据!AV11</f>
        <v>432</v>
      </c>
      <c r="E13" s="65">
        <f>+工序盘点数据!AW11</f>
        <v>400</v>
      </c>
      <c r="F13" s="65">
        <f>+工序盘点数据!AX11</f>
        <v>1414</v>
      </c>
      <c r="G13" s="65">
        <f>+工序盘点数据!AY11</f>
        <v>1398</v>
      </c>
      <c r="H13" s="65">
        <f>+工序盘点数据!AZ11</f>
        <v>1320</v>
      </c>
      <c r="I13" s="65">
        <f>+工序盘点数据!BA11</f>
        <v>840</v>
      </c>
      <c r="J13" s="65">
        <f>+工序盘点数据!BB11</f>
        <v>878</v>
      </c>
      <c r="K13" s="65">
        <f>+工序盘点数据!BC11</f>
        <v>452</v>
      </c>
      <c r="L13" s="65">
        <f>+工序盘点数据!BD11</f>
        <v>4809</v>
      </c>
      <c r="M13" s="65">
        <f>+工序盘点数据!BE11</f>
        <v>8263</v>
      </c>
      <c r="N13" s="65">
        <f>+工序盘点数据!BF11</f>
        <v>0</v>
      </c>
      <c r="O13" s="65">
        <f>+工序盘点数据!AF11</f>
        <v>11111</v>
      </c>
      <c r="P13" s="65">
        <f>+工序盘点数据!S11</f>
        <v>0</v>
      </c>
      <c r="Q13" s="65">
        <f>+工序盘点数据!T11</f>
        <v>956</v>
      </c>
      <c r="R13" s="65">
        <f>+工序盘点数据!U11</f>
        <v>840</v>
      </c>
      <c r="S13" s="65">
        <f>+工序盘点数据!V11</f>
        <v>985</v>
      </c>
      <c r="T13" s="65">
        <f>+工序盘点数据!W11</f>
        <v>1173</v>
      </c>
      <c r="U13" s="65">
        <f>+工序盘点数据!X11</f>
        <v>729</v>
      </c>
      <c r="V13" s="65">
        <f>+工序盘点数据!Y11</f>
        <v>1134</v>
      </c>
      <c r="W13" s="65">
        <f>+工序盘点数据!Z11</f>
        <v>742</v>
      </c>
      <c r="X13" s="65">
        <f>+工序盘点数据!AA11</f>
        <v>535</v>
      </c>
      <c r="Y13" s="65">
        <f>+工序盘点数据!AB11</f>
        <v>670</v>
      </c>
      <c r="Z13" s="65">
        <f>+工序盘点数据!AC11</f>
        <v>488</v>
      </c>
      <c r="AA13" s="65">
        <f>+工序盘点数据!AD11</f>
        <v>1379</v>
      </c>
      <c r="AB13" s="65">
        <f>+工序盘点数据!AE11</f>
        <v>1480</v>
      </c>
      <c r="AC13" s="72">
        <f>+成测数据!H11</f>
        <v>830123</v>
      </c>
      <c r="AD13" s="72">
        <f>+成测数据!I11</f>
        <v>830123</v>
      </c>
      <c r="AE13" s="72">
        <f>+成测数据!J11</f>
        <v>0</v>
      </c>
      <c r="AF13" s="72">
        <f>+成测数据!K11</f>
        <v>13893</v>
      </c>
      <c r="AG13" s="72">
        <f>+成测数据!L11</f>
        <v>2527</v>
      </c>
      <c r="AH13" s="72">
        <f>+成测数据!M11</f>
        <v>503</v>
      </c>
      <c r="AI13" s="72">
        <f>+成测数据!N11</f>
        <v>435</v>
      </c>
      <c r="AJ13" s="72">
        <f>+成测数据!O11</f>
        <v>541</v>
      </c>
      <c r="AK13" s="72">
        <f>+成测数据!P11</f>
        <v>76</v>
      </c>
      <c r="AL13" s="72">
        <f>+成测数据!Q11</f>
        <v>576</v>
      </c>
      <c r="AM13" s="72">
        <f>+成测数据!R11</f>
        <v>209</v>
      </c>
      <c r="AN13" s="72">
        <f>+成测数据!S11</f>
        <v>187</v>
      </c>
      <c r="AO13" s="72">
        <f>+成测数据!T11</f>
        <v>0</v>
      </c>
      <c r="AP13" s="72">
        <f>+成测数据!U11</f>
        <v>0</v>
      </c>
      <c r="AQ13" s="72">
        <f>+成测数据!V11</f>
        <v>10855</v>
      </c>
      <c r="AR13" s="72">
        <f>+成测数据!W11</f>
        <v>2364</v>
      </c>
      <c r="AS13" s="72">
        <f>+成测数据!X11</f>
        <v>548</v>
      </c>
      <c r="AT13" s="72">
        <f>+成测数据!Y11</f>
        <v>209</v>
      </c>
      <c r="AU13" s="72">
        <f>+成测数据!Z11</f>
        <v>28</v>
      </c>
      <c r="AV13" s="72">
        <f>+成测数据!AA11</f>
        <v>650</v>
      </c>
      <c r="AW13" s="72">
        <f>+成测数据!AB11</f>
        <v>2417</v>
      </c>
      <c r="AX13" s="72">
        <f>+成测数据!AC11</f>
        <v>738</v>
      </c>
      <c r="AY13" s="72">
        <f>+成测数据!AD11</f>
        <v>165</v>
      </c>
      <c r="AZ13" s="72">
        <f>+成测数据!AE11</f>
        <v>1146</v>
      </c>
      <c r="BA13" s="72">
        <f>+成测数据!AF11</f>
        <v>298</v>
      </c>
      <c r="BB13" s="72">
        <f>+成测数据!AG11</f>
        <v>0</v>
      </c>
      <c r="BC13" s="72">
        <f>+成测数据!AH11</f>
        <v>0</v>
      </c>
      <c r="BD13" s="72">
        <f>+成测数据!AI11</f>
        <v>0</v>
      </c>
      <c r="BE13" s="72">
        <f>+成测数据!AJ11</f>
        <v>364</v>
      </c>
      <c r="BF13" s="72">
        <f>+成测数据!AK11</f>
        <v>640</v>
      </c>
      <c r="BG13" s="72">
        <f>+成测数据!AL11</f>
        <v>20</v>
      </c>
      <c r="BH13" s="72">
        <f>+成测数据!AM11</f>
        <v>41</v>
      </c>
      <c r="BI13" s="72">
        <f>+成测数据!AN11</f>
        <v>1227</v>
      </c>
      <c r="BJ13" s="72">
        <f>+成测数据!AO11</f>
        <v>0</v>
      </c>
      <c r="BK13" s="72">
        <f>+成测数据!AP11</f>
        <v>511</v>
      </c>
      <c r="BL13" s="72">
        <f>+成测数据!AQ11</f>
        <v>370</v>
      </c>
      <c r="BM13" s="72">
        <f>+成测数据!AR11</f>
        <v>141</v>
      </c>
      <c r="BN13" s="72">
        <f>+成测数据!AS11</f>
        <v>2977</v>
      </c>
      <c r="BO13" s="72">
        <f>+成测数据!AT11</f>
        <v>2508</v>
      </c>
      <c r="BP13" s="72">
        <f>+成测数据!AU11</f>
        <v>78</v>
      </c>
      <c r="BQ13" s="72">
        <f>+成测数据!AV11</f>
        <v>0</v>
      </c>
      <c r="BR13" s="72">
        <f>+成测数据!AW11</f>
        <v>391</v>
      </c>
      <c r="BS13" s="72">
        <f>SUM(BT13:BV13)</f>
        <v>1641600</v>
      </c>
      <c r="BT13" s="72">
        <f>+工序盘点数据!BJ11</f>
        <v>950400</v>
      </c>
      <c r="BU13" s="72">
        <f>+工序盘点数据!BK11</f>
        <v>648000</v>
      </c>
      <c r="BV13" s="72">
        <f>+工序盘点数据!BL11</f>
        <v>43200</v>
      </c>
      <c r="BW13" s="90">
        <f t="shared" si="16"/>
        <v>0.57505516693481196</v>
      </c>
      <c r="BX13" s="72">
        <f t="shared" si="13"/>
        <v>11147973</v>
      </c>
      <c r="BY13" s="91">
        <f>+工序盘点数据!AG11</f>
        <v>830233</v>
      </c>
      <c r="BZ13" s="91">
        <f>+工序盘点数据!AH11</f>
        <v>830717</v>
      </c>
      <c r="CA13" s="91">
        <f>+工序盘点数据!AI11</f>
        <v>825615</v>
      </c>
      <c r="CB13" s="91">
        <f>+工序盘点数据!AJ11</f>
        <v>833250</v>
      </c>
      <c r="CC13" s="91">
        <f>+工序盘点数据!AK11</f>
        <v>895330</v>
      </c>
      <c r="CD13" s="91">
        <f>+工序盘点数据!AL11</f>
        <v>868561</v>
      </c>
      <c r="CE13" s="91">
        <f>+工序盘点数据!AM11</f>
        <v>873667</v>
      </c>
      <c r="CF13" s="91">
        <f>+工序盘点数据!AN11</f>
        <v>879573</v>
      </c>
      <c r="CG13" s="91">
        <f>+工序盘点数据!AO11</f>
        <v>877978</v>
      </c>
      <c r="CH13" s="91">
        <f>+工序盘点数据!AP11</f>
        <v>876708</v>
      </c>
      <c r="CI13" s="103">
        <f>+工序盘点数据!AQ11</f>
        <v>863835</v>
      </c>
      <c r="CJ13" s="91">
        <f>+工序盘点数据!AR11</f>
        <v>846993</v>
      </c>
      <c r="CK13" s="91">
        <f>+工序盘点数据!AS11</f>
        <v>845513</v>
      </c>
      <c r="CL13" s="52">
        <f t="shared" si="15"/>
        <v>858104</v>
      </c>
      <c r="CM13" s="52">
        <f t="shared" si="17"/>
        <v>846993</v>
      </c>
      <c r="CN13" s="107">
        <f>IF(生产数据1!C13=0,"0",生产数据1!C13/(生产数据1!C13+生产数据2!BY13))</f>
        <v>2.38758981999952E-3</v>
      </c>
    </row>
    <row r="14" spans="1:16276" ht="15.45" hidden="1">
      <c r="A14" s="64" t="s">
        <v>305</v>
      </c>
      <c r="B14" s="65">
        <f>+工序盘点数据!BH12</f>
        <v>17743</v>
      </c>
      <c r="C14" s="65">
        <f>+工序盘点数据!AU12</f>
        <v>0</v>
      </c>
      <c r="D14" s="65">
        <f>+工序盘点数据!AV12</f>
        <v>450</v>
      </c>
      <c r="E14" s="65">
        <f>+工序盘点数据!AW12</f>
        <v>476</v>
      </c>
      <c r="F14" s="65">
        <f>+工序盘点数据!AX12</f>
        <v>1012</v>
      </c>
      <c r="G14" s="65">
        <f>+工序盘点数据!AY12</f>
        <v>1114</v>
      </c>
      <c r="H14" s="65">
        <f>+工序盘点数据!AZ12</f>
        <v>480</v>
      </c>
      <c r="I14" s="65">
        <f>+工序盘点数据!BA12</f>
        <v>620</v>
      </c>
      <c r="J14" s="65">
        <f>+工序盘点数据!BB12</f>
        <v>861</v>
      </c>
      <c r="K14" s="65">
        <f>+工序盘点数据!BC12</f>
        <v>464</v>
      </c>
      <c r="L14" s="65">
        <f>+工序盘点数据!BD12</f>
        <v>4811</v>
      </c>
      <c r="M14" s="65">
        <f>+工序盘点数据!BE12</f>
        <v>7455</v>
      </c>
      <c r="N14" s="65">
        <f>+工序盘点数据!BF12</f>
        <v>0</v>
      </c>
      <c r="O14" s="65">
        <f>+工序盘点数据!AF12</f>
        <v>12661</v>
      </c>
      <c r="P14" s="65">
        <f>+工序盘点数据!S12</f>
        <v>0</v>
      </c>
      <c r="Q14" s="65">
        <f>+工序盘点数据!T12</f>
        <v>589</v>
      </c>
      <c r="R14" s="65">
        <f>+工序盘点数据!U12</f>
        <v>727</v>
      </c>
      <c r="S14" s="65">
        <f>+工序盘点数据!V12</f>
        <v>2404</v>
      </c>
      <c r="T14" s="65">
        <f>+工序盘点数据!W12</f>
        <v>477</v>
      </c>
      <c r="U14" s="65">
        <f>+工序盘点数据!X12</f>
        <v>1593</v>
      </c>
      <c r="V14" s="65">
        <f>+工序盘点数据!Y12</f>
        <v>1211</v>
      </c>
      <c r="W14" s="65">
        <f>+工序盘点数据!Z12</f>
        <v>788</v>
      </c>
      <c r="X14" s="65">
        <f>+工序盘点数据!AA12</f>
        <v>578</v>
      </c>
      <c r="Y14" s="65">
        <f>+工序盘点数据!AB12</f>
        <v>712</v>
      </c>
      <c r="Z14" s="65">
        <f>+工序盘点数据!AC12</f>
        <v>798</v>
      </c>
      <c r="AA14" s="65">
        <f>+工序盘点数据!AD12</f>
        <v>1021</v>
      </c>
      <c r="AB14" s="65">
        <f>+工序盘点数据!AE12</f>
        <v>1763</v>
      </c>
      <c r="AC14" s="72">
        <f>+成测数据!H12</f>
        <v>843748</v>
      </c>
      <c r="AD14" s="72">
        <f>+成测数据!I12</f>
        <v>843748</v>
      </c>
      <c r="AE14" s="72">
        <f>+成测数据!J12</f>
        <v>0</v>
      </c>
      <c r="AF14" s="72">
        <f>+成测数据!K12</f>
        <v>15773</v>
      </c>
      <c r="AG14" s="72">
        <f>+成测数据!L12</f>
        <v>1912</v>
      </c>
      <c r="AH14" s="72">
        <f>+成测数据!M12</f>
        <v>441</v>
      </c>
      <c r="AI14" s="72">
        <f>+成测数据!N12</f>
        <v>111</v>
      </c>
      <c r="AJ14" s="72">
        <f>+成测数据!O12</f>
        <v>876</v>
      </c>
      <c r="AK14" s="72">
        <f>+成测数据!P12</f>
        <v>3</v>
      </c>
      <c r="AL14" s="72">
        <f>+成测数据!Q12</f>
        <v>237</v>
      </c>
      <c r="AM14" s="72">
        <f>+成测数据!R12</f>
        <v>77</v>
      </c>
      <c r="AN14" s="72">
        <f>+成测数据!S12</f>
        <v>167</v>
      </c>
      <c r="AO14" s="72">
        <f>+成测数据!T12</f>
        <v>0</v>
      </c>
      <c r="AP14" s="72">
        <f>+成测数据!U12</f>
        <v>0</v>
      </c>
      <c r="AQ14" s="72">
        <f>+成测数据!V12</f>
        <v>13180</v>
      </c>
      <c r="AR14" s="72">
        <f>+成测数据!W12</f>
        <v>3516</v>
      </c>
      <c r="AS14" s="72">
        <f>+成测数据!X12</f>
        <v>517</v>
      </c>
      <c r="AT14" s="72">
        <f>+成测数据!Y12</f>
        <v>349</v>
      </c>
      <c r="AU14" s="72">
        <f>+成测数据!Z12</f>
        <v>22</v>
      </c>
      <c r="AV14" s="72">
        <f>+成测数据!AA12</f>
        <v>1171</v>
      </c>
      <c r="AW14" s="72">
        <f>+成测数据!AB12</f>
        <v>1910</v>
      </c>
      <c r="AX14" s="72">
        <f>+成测数据!AC12</f>
        <v>720</v>
      </c>
      <c r="AY14" s="72">
        <f>+成测数据!AD12</f>
        <v>469</v>
      </c>
      <c r="AZ14" s="72">
        <f>+成测数据!AE12</f>
        <v>573</v>
      </c>
      <c r="BA14" s="72">
        <f>+成测数据!AF12</f>
        <v>1596</v>
      </c>
      <c r="BB14" s="72">
        <f>+成测数据!AG12</f>
        <v>0</v>
      </c>
      <c r="BC14" s="72">
        <f>+成测数据!AH12</f>
        <v>0</v>
      </c>
      <c r="BD14" s="72">
        <f>+成测数据!AI12</f>
        <v>0</v>
      </c>
      <c r="BE14" s="72">
        <f>+成测数据!AJ12</f>
        <v>218</v>
      </c>
      <c r="BF14" s="72">
        <f>+成测数据!AK12</f>
        <v>498</v>
      </c>
      <c r="BG14" s="72">
        <f>+成测数据!AL12</f>
        <v>124</v>
      </c>
      <c r="BH14" s="72">
        <f>+成测数据!AM12</f>
        <v>0</v>
      </c>
      <c r="BI14" s="72">
        <f>+成测数据!AN12</f>
        <v>1497</v>
      </c>
      <c r="BJ14" s="72">
        <f>+成测数据!AO12</f>
        <v>0</v>
      </c>
      <c r="BK14" s="72">
        <f>+成测数据!AP12</f>
        <v>681</v>
      </c>
      <c r="BL14" s="72">
        <f>+成测数据!AQ12</f>
        <v>386</v>
      </c>
      <c r="BM14" s="72">
        <f>+成测数据!AR12</f>
        <v>295</v>
      </c>
      <c r="BN14" s="72">
        <f>+成测数据!AS12</f>
        <v>2780</v>
      </c>
      <c r="BO14" s="72">
        <f>+成测数据!AT12</f>
        <v>2408</v>
      </c>
      <c r="BP14" s="72">
        <f>+成测数据!AU12</f>
        <v>61</v>
      </c>
      <c r="BQ14" s="72">
        <f>+成测数据!AV12</f>
        <v>0</v>
      </c>
      <c r="BR14" s="72">
        <f>+成测数据!AW12</f>
        <v>311</v>
      </c>
      <c r="BS14" s="72">
        <f>SUM(BT14:BV14)</f>
        <v>0</v>
      </c>
      <c r="BT14" s="72">
        <f>+工序盘点数据!BJ12</f>
        <v>0</v>
      </c>
      <c r="BU14" s="72">
        <f>+工序盘点数据!BK12</f>
        <v>0</v>
      </c>
      <c r="BV14" s="72">
        <f>+工序盘点数据!BL12</f>
        <v>0</v>
      </c>
      <c r="BW14" s="90" t="str">
        <f t="shared" si="16"/>
        <v>0</v>
      </c>
      <c r="BX14" s="72">
        <f t="shared" si="13"/>
        <v>11258404</v>
      </c>
      <c r="BY14" s="91">
        <f>+工序盘点数据!AG12</f>
        <v>908390</v>
      </c>
      <c r="BZ14" s="91">
        <f>+工序盘点数据!AH12</f>
        <v>891001</v>
      </c>
      <c r="CA14" s="91">
        <f>+工序盘点数据!AI12</f>
        <v>897282</v>
      </c>
      <c r="CB14" s="91">
        <f>+工序盘点数据!AJ12</f>
        <v>882658</v>
      </c>
      <c r="CC14" s="91">
        <f>+工序盘点数据!AK12</f>
        <v>851183</v>
      </c>
      <c r="CD14" s="91">
        <f>+工序盘点数据!AL12</f>
        <v>856430</v>
      </c>
      <c r="CE14" s="91">
        <f>+工序盘点数据!AM12</f>
        <v>853179</v>
      </c>
      <c r="CF14" s="91">
        <f>+工序盘点数据!AN12</f>
        <v>836199</v>
      </c>
      <c r="CG14" s="91">
        <f>+工序盘点数据!AO12</f>
        <v>843854</v>
      </c>
      <c r="CH14" s="91">
        <f>+工序盘点数据!AP12</f>
        <v>853807</v>
      </c>
      <c r="CI14" s="103">
        <f>+工序盘点数据!AQ12</f>
        <v>861582</v>
      </c>
      <c r="CJ14" s="91">
        <f>+工序盘点数据!AR12</f>
        <v>862301</v>
      </c>
      <c r="CK14" s="91">
        <f>+工序盘点数据!AS12</f>
        <v>860538</v>
      </c>
      <c r="CL14" s="52">
        <f t="shared" si="15"/>
        <v>874962</v>
      </c>
      <c r="CM14" s="52">
        <f t="shared" si="17"/>
        <v>862301</v>
      </c>
      <c r="CN14" s="107">
        <f>IF(生产数据1!C14=0,"0",生产数据1!C14/(生产数据1!C14+生产数据2!BY14))</f>
        <v>2.2954924874791301E-3</v>
      </c>
    </row>
    <row r="15" spans="1:16276" ht="15">
      <c r="A15" s="64" t="s">
        <v>307</v>
      </c>
      <c r="B15" s="63">
        <f t="shared" ref="B15:C15" si="30">+B16+B17</f>
        <v>36232</v>
      </c>
      <c r="C15" s="63">
        <f t="shared" si="30"/>
        <v>0</v>
      </c>
      <c r="D15" s="63">
        <f t="shared" ref="D15:N15" si="31">+D16+D17</f>
        <v>981</v>
      </c>
      <c r="E15" s="63">
        <f t="shared" si="31"/>
        <v>992</v>
      </c>
      <c r="F15" s="63">
        <f t="shared" si="31"/>
        <v>2332</v>
      </c>
      <c r="G15" s="63">
        <f t="shared" si="31"/>
        <v>1402</v>
      </c>
      <c r="H15" s="63">
        <f t="shared" si="31"/>
        <v>1200</v>
      </c>
      <c r="I15" s="63">
        <f t="shared" si="31"/>
        <v>6548</v>
      </c>
      <c r="J15" s="63">
        <f t="shared" si="31"/>
        <v>1540</v>
      </c>
      <c r="K15" s="63">
        <f t="shared" si="31"/>
        <v>870</v>
      </c>
      <c r="L15" s="63">
        <f t="shared" si="31"/>
        <v>9172</v>
      </c>
      <c r="M15" s="63">
        <f t="shared" si="31"/>
        <v>11195</v>
      </c>
      <c r="N15" s="63">
        <f t="shared" si="31"/>
        <v>0</v>
      </c>
      <c r="O15" s="63">
        <f t="shared" ref="O15:AQ15" si="32">+O16+O17</f>
        <v>22276</v>
      </c>
      <c r="P15" s="63">
        <f t="shared" si="32"/>
        <v>0</v>
      </c>
      <c r="Q15" s="63">
        <f t="shared" si="32"/>
        <v>1047</v>
      </c>
      <c r="R15" s="63">
        <f t="shared" si="32"/>
        <v>1587</v>
      </c>
      <c r="S15" s="63">
        <f t="shared" si="32"/>
        <v>2768</v>
      </c>
      <c r="T15" s="63">
        <f t="shared" si="32"/>
        <v>1896</v>
      </c>
      <c r="U15" s="63">
        <f t="shared" si="32"/>
        <v>1748</v>
      </c>
      <c r="V15" s="63">
        <f t="shared" si="32"/>
        <v>3146</v>
      </c>
      <c r="W15" s="63">
        <f t="shared" si="32"/>
        <v>1174</v>
      </c>
      <c r="X15" s="63">
        <f t="shared" si="32"/>
        <v>1196</v>
      </c>
      <c r="Y15" s="63">
        <f t="shared" si="32"/>
        <v>1360</v>
      </c>
      <c r="Z15" s="63">
        <f t="shared" ref="Z15:AB15" si="33">+Z16+Z17</f>
        <v>1378</v>
      </c>
      <c r="AA15" s="63">
        <f t="shared" si="33"/>
        <v>2221</v>
      </c>
      <c r="AB15" s="63">
        <f t="shared" si="33"/>
        <v>2755</v>
      </c>
      <c r="AC15" s="63">
        <f t="shared" si="32"/>
        <v>1581254</v>
      </c>
      <c r="AD15" s="63">
        <f t="shared" si="32"/>
        <v>1581254</v>
      </c>
      <c r="AE15" s="63">
        <f t="shared" si="32"/>
        <v>0</v>
      </c>
      <c r="AF15" s="63">
        <f t="shared" si="32"/>
        <v>45900</v>
      </c>
      <c r="AG15" s="63">
        <f t="shared" si="32"/>
        <v>7263</v>
      </c>
      <c r="AH15" s="63">
        <f t="shared" ref="AH15:AP15" si="34">+AH16+AH17</f>
        <v>2024</v>
      </c>
      <c r="AI15" s="63">
        <f t="shared" si="34"/>
        <v>2831</v>
      </c>
      <c r="AJ15" s="63">
        <f t="shared" si="34"/>
        <v>987</v>
      </c>
      <c r="AK15" s="63">
        <f t="shared" si="34"/>
        <v>30</v>
      </c>
      <c r="AL15" s="63">
        <f t="shared" si="34"/>
        <v>740</v>
      </c>
      <c r="AM15" s="63">
        <f t="shared" si="34"/>
        <v>360</v>
      </c>
      <c r="AN15" s="63">
        <f t="shared" si="34"/>
        <v>282</v>
      </c>
      <c r="AO15" s="63">
        <f t="shared" si="34"/>
        <v>9</v>
      </c>
      <c r="AP15" s="63">
        <f t="shared" si="34"/>
        <v>0</v>
      </c>
      <c r="AQ15" s="63">
        <f t="shared" si="32"/>
        <v>37173</v>
      </c>
      <c r="AR15" s="63">
        <f t="shared" ref="AR15:BJ15" si="35">+AR16+AR17</f>
        <v>11186</v>
      </c>
      <c r="AS15" s="63">
        <f t="shared" si="35"/>
        <v>3298</v>
      </c>
      <c r="AT15" s="63">
        <f t="shared" si="35"/>
        <v>1536</v>
      </c>
      <c r="AU15" s="63">
        <f t="shared" si="35"/>
        <v>51</v>
      </c>
      <c r="AV15" s="63">
        <f t="shared" si="35"/>
        <v>2721</v>
      </c>
      <c r="AW15" s="63">
        <f t="shared" si="35"/>
        <v>6764</v>
      </c>
      <c r="AX15" s="63">
        <f t="shared" si="35"/>
        <v>1728</v>
      </c>
      <c r="AY15" s="63">
        <f t="shared" si="35"/>
        <v>576</v>
      </c>
      <c r="AZ15" s="63">
        <f t="shared" si="35"/>
        <v>1826</v>
      </c>
      <c r="BA15" s="63">
        <f t="shared" si="35"/>
        <v>2510</v>
      </c>
      <c r="BB15" s="63">
        <f t="shared" si="35"/>
        <v>0</v>
      </c>
      <c r="BC15" s="63">
        <f t="shared" si="35"/>
        <v>0</v>
      </c>
      <c r="BD15" s="63">
        <f t="shared" si="35"/>
        <v>0</v>
      </c>
      <c r="BE15" s="63">
        <f t="shared" si="35"/>
        <v>835</v>
      </c>
      <c r="BF15" s="63">
        <f t="shared" si="35"/>
        <v>1944</v>
      </c>
      <c r="BG15" s="63">
        <f t="shared" si="35"/>
        <v>61</v>
      </c>
      <c r="BH15" s="63">
        <f t="shared" si="35"/>
        <v>12</v>
      </c>
      <c r="BI15" s="63">
        <f t="shared" si="35"/>
        <v>2125</v>
      </c>
      <c r="BJ15" s="63">
        <f t="shared" si="35"/>
        <v>0</v>
      </c>
      <c r="BK15" s="63">
        <f t="shared" ref="BK15:BM15" si="36">+BK16+BK17</f>
        <v>1464</v>
      </c>
      <c r="BL15" s="63">
        <f t="shared" si="36"/>
        <v>729</v>
      </c>
      <c r="BM15" s="63">
        <f t="shared" si="36"/>
        <v>735</v>
      </c>
      <c r="BN15" s="63">
        <f t="shared" ref="BN15:BY15" si="37">+BN16+BN17</f>
        <v>6394</v>
      </c>
      <c r="BO15" s="63">
        <f t="shared" si="37"/>
        <v>5353</v>
      </c>
      <c r="BP15" s="63">
        <f t="shared" si="37"/>
        <v>218</v>
      </c>
      <c r="BQ15" s="63">
        <f t="shared" si="37"/>
        <v>0</v>
      </c>
      <c r="BR15" s="63">
        <f t="shared" ref="BR15" si="38">+BR16+BR17</f>
        <v>823</v>
      </c>
      <c r="BS15" s="63">
        <f t="shared" si="37"/>
        <v>1771800</v>
      </c>
      <c r="BT15" s="63">
        <f t="shared" ref="BT15:BV15" si="39">+BT16+BT17</f>
        <v>1685400</v>
      </c>
      <c r="BU15" s="63">
        <f t="shared" si="39"/>
        <v>0</v>
      </c>
      <c r="BV15" s="63">
        <f t="shared" si="39"/>
        <v>86400</v>
      </c>
      <c r="BW15" s="88">
        <f t="shared" si="16"/>
        <v>0.93942508567084104</v>
      </c>
      <c r="BX15" s="63">
        <f t="shared" si="13"/>
        <v>19783127</v>
      </c>
      <c r="BY15" s="89">
        <f t="shared" si="37"/>
        <v>1464648</v>
      </c>
      <c r="BZ15" s="89">
        <f t="shared" ref="BZ15:CJ15" si="40">+BZ16+BZ17</f>
        <v>1463121</v>
      </c>
      <c r="CA15" s="89">
        <f t="shared" si="40"/>
        <v>1450386</v>
      </c>
      <c r="CB15" s="89">
        <f t="shared" si="40"/>
        <v>1435138</v>
      </c>
      <c r="CC15" s="89">
        <f t="shared" si="40"/>
        <v>1437480</v>
      </c>
      <c r="CD15" s="89">
        <f t="shared" si="40"/>
        <v>1443892</v>
      </c>
      <c r="CE15" s="89">
        <f t="shared" si="40"/>
        <v>1475426</v>
      </c>
      <c r="CF15" s="89">
        <f t="shared" si="40"/>
        <v>1521671</v>
      </c>
      <c r="CG15" s="89">
        <f t="shared" si="40"/>
        <v>1607017</v>
      </c>
      <c r="CH15" s="89">
        <f t="shared" si="40"/>
        <v>1613523</v>
      </c>
      <c r="CI15" s="102">
        <f t="shared" si="40"/>
        <v>1606484</v>
      </c>
      <c r="CJ15" s="89">
        <f t="shared" si="40"/>
        <v>1633548</v>
      </c>
      <c r="CK15" s="89">
        <f t="shared" ref="CK15" si="41">+CK16+CK17</f>
        <v>1630793</v>
      </c>
      <c r="CL15" s="52">
        <f t="shared" si="15"/>
        <v>1655824</v>
      </c>
      <c r="CM15" s="52">
        <f t="shared" si="17"/>
        <v>1633548</v>
      </c>
      <c r="CN15" s="107">
        <f>IF(生产数据1!C15=0,"0",生产数据1!C15/(生产数据1!C15+生产数据2!BY15))</f>
        <v>2.7188400705141702E-3</v>
      </c>
    </row>
    <row r="16" spans="1:16276" ht="15.45" hidden="1">
      <c r="A16" s="64" t="s">
        <v>304</v>
      </c>
      <c r="B16" s="65">
        <f>+工序盘点数据!BH13</f>
        <v>15994</v>
      </c>
      <c r="C16" s="65">
        <f>+工序盘点数据!AU13</f>
        <v>0</v>
      </c>
      <c r="D16" s="65">
        <f>+工序盘点数据!AV13</f>
        <v>472</v>
      </c>
      <c r="E16" s="65">
        <f>+工序盘点数据!AW13</f>
        <v>378</v>
      </c>
      <c r="F16" s="65">
        <f>+工序盘点数据!AX13</f>
        <v>925</v>
      </c>
      <c r="G16" s="65">
        <f>+工序盘点数据!AY13</f>
        <v>1147</v>
      </c>
      <c r="H16" s="65">
        <f>+工序盘点数据!AZ13</f>
        <v>600</v>
      </c>
      <c r="I16" s="65">
        <f>+工序盘点数据!BA13</f>
        <v>600</v>
      </c>
      <c r="J16" s="65">
        <f>+工序盘点数据!BB13</f>
        <v>1157</v>
      </c>
      <c r="K16" s="65">
        <f>+工序盘点数据!BC13</f>
        <v>457</v>
      </c>
      <c r="L16" s="65">
        <f>+工序盘点数据!BD13</f>
        <v>4680</v>
      </c>
      <c r="M16" s="65">
        <f>+工序盘点数据!BE13</f>
        <v>5578</v>
      </c>
      <c r="N16" s="65">
        <f>+工序盘点数据!BF13</f>
        <v>0</v>
      </c>
      <c r="O16" s="65">
        <f>+工序盘点数据!AF13</f>
        <v>10913</v>
      </c>
      <c r="P16" s="65">
        <f>+工序盘点数据!S13</f>
        <v>0</v>
      </c>
      <c r="Q16" s="65">
        <f>+工序盘点数据!T13</f>
        <v>501</v>
      </c>
      <c r="R16" s="65">
        <f>+工序盘点数据!U13</f>
        <v>672</v>
      </c>
      <c r="S16" s="65">
        <f>+工序盘点数据!V13</f>
        <v>1023</v>
      </c>
      <c r="T16" s="65">
        <f>+工序盘点数据!W13</f>
        <v>1504</v>
      </c>
      <c r="U16" s="65">
        <f>+工序盘点数据!X13</f>
        <v>1047</v>
      </c>
      <c r="V16" s="65">
        <f>+工序盘点数据!Y13</f>
        <v>1398</v>
      </c>
      <c r="W16" s="65">
        <f>+工序盘点数据!Z13</f>
        <v>679</v>
      </c>
      <c r="X16" s="65">
        <f>+工序盘点数据!AA13</f>
        <v>507</v>
      </c>
      <c r="Y16" s="65">
        <f>+工序盘点数据!AB13</f>
        <v>612</v>
      </c>
      <c r="Z16" s="65">
        <f>+工序盘点数据!AC13</f>
        <v>629</v>
      </c>
      <c r="AA16" s="65">
        <f>+工序盘点数据!AD13</f>
        <v>1149</v>
      </c>
      <c r="AB16" s="65">
        <f>+工序盘点数据!AE13</f>
        <v>1192</v>
      </c>
      <c r="AC16" s="72">
        <f>+成测数据!H13</f>
        <v>809006</v>
      </c>
      <c r="AD16" s="72">
        <f>+成测数据!I13</f>
        <v>809006</v>
      </c>
      <c r="AE16" s="72">
        <f>+成测数据!J13</f>
        <v>0</v>
      </c>
      <c r="AF16" s="72">
        <f>+成测数据!K13</f>
        <v>27134</v>
      </c>
      <c r="AG16" s="72">
        <f>+成测数据!L13</f>
        <v>5087</v>
      </c>
      <c r="AH16" s="72">
        <f>+成测数据!M13</f>
        <v>932</v>
      </c>
      <c r="AI16" s="72">
        <f>+成测数据!N13</f>
        <v>2470</v>
      </c>
      <c r="AJ16" s="72">
        <f>+成测数据!O13</f>
        <v>726</v>
      </c>
      <c r="AK16" s="72">
        <f>+成测数据!P13</f>
        <v>30</v>
      </c>
      <c r="AL16" s="72">
        <f>+成测数据!Q13</f>
        <v>533</v>
      </c>
      <c r="AM16" s="72">
        <f>+成测数据!R13</f>
        <v>250</v>
      </c>
      <c r="AN16" s="72">
        <f>+成测数据!S13</f>
        <v>146</v>
      </c>
      <c r="AO16" s="72">
        <f>+成测数据!T13</f>
        <v>0</v>
      </c>
      <c r="AP16" s="72">
        <f>+成测数据!U13</f>
        <v>0</v>
      </c>
      <c r="AQ16" s="72">
        <f>+成测数据!V13</f>
        <v>21305</v>
      </c>
      <c r="AR16" s="72">
        <f>+成测数据!W13</f>
        <v>7823</v>
      </c>
      <c r="AS16" s="72">
        <f>+成测数据!X13</f>
        <v>2335</v>
      </c>
      <c r="AT16" s="72">
        <f>+成测数据!Y13</f>
        <v>540</v>
      </c>
      <c r="AU16" s="72">
        <f>+成测数据!Z13</f>
        <v>23</v>
      </c>
      <c r="AV16" s="72">
        <f>+成测数据!AA13</f>
        <v>1510</v>
      </c>
      <c r="AW16" s="72">
        <f>+成测数据!AB13</f>
        <v>3831</v>
      </c>
      <c r="AX16" s="72">
        <f>+成测数据!AC13</f>
        <v>1005</v>
      </c>
      <c r="AY16" s="72">
        <f>+成测数据!AD13</f>
        <v>279</v>
      </c>
      <c r="AZ16" s="72">
        <f>+成测数据!AE13</f>
        <v>1309</v>
      </c>
      <c r="BA16" s="72">
        <f>+成测数据!AF13</f>
        <v>1448</v>
      </c>
      <c r="BB16" s="72">
        <f>+成测数据!AG13</f>
        <v>0</v>
      </c>
      <c r="BC16" s="72">
        <f>+成测数据!AH13</f>
        <v>0</v>
      </c>
      <c r="BD16" s="72">
        <f>+成测数据!AI13</f>
        <v>0</v>
      </c>
      <c r="BE16" s="72">
        <f>+成测数据!AJ13</f>
        <v>307</v>
      </c>
      <c r="BF16" s="72">
        <f>+成测数据!AK13</f>
        <v>756</v>
      </c>
      <c r="BG16" s="72">
        <f>+成测数据!AL13</f>
        <v>61</v>
      </c>
      <c r="BH16" s="72">
        <f>+成测数据!AM13</f>
        <v>12</v>
      </c>
      <c r="BI16" s="72">
        <f>+成测数据!AN13</f>
        <v>66</v>
      </c>
      <c r="BJ16" s="72">
        <f>+成测数据!AO13</f>
        <v>0</v>
      </c>
      <c r="BK16" s="72">
        <f>+成测数据!AP13</f>
        <v>742</v>
      </c>
      <c r="BL16" s="72">
        <f>+成测数据!AQ13</f>
        <v>345</v>
      </c>
      <c r="BM16" s="72">
        <f>+成测数据!AR13</f>
        <v>397</v>
      </c>
      <c r="BN16" s="72">
        <f>+成测数据!AS13</f>
        <v>2295</v>
      </c>
      <c r="BO16" s="72">
        <f>+成测数据!AT13</f>
        <v>1874</v>
      </c>
      <c r="BP16" s="72">
        <f>+成测数据!AU13</f>
        <v>85</v>
      </c>
      <c r="BQ16" s="72">
        <f>+成测数据!AV13</f>
        <v>0</v>
      </c>
      <c r="BR16" s="72">
        <f>+成测数据!AW13</f>
        <v>336</v>
      </c>
      <c r="BS16" s="72">
        <f>SUM(BT16:BV16)</f>
        <v>1771800</v>
      </c>
      <c r="BT16" s="72">
        <f>+工序盘点数据!BJ13</f>
        <v>1685400</v>
      </c>
      <c r="BU16" s="72">
        <f>+工序盘点数据!BK13</f>
        <v>0</v>
      </c>
      <c r="BV16" s="72">
        <f>+工序盘点数据!BL13</f>
        <v>86400</v>
      </c>
      <c r="BW16" s="90">
        <f t="shared" si="16"/>
        <v>0.94541297449449202</v>
      </c>
      <c r="BX16" s="72">
        <f t="shared" si="13"/>
        <v>10183086</v>
      </c>
      <c r="BY16" s="91">
        <f>+工序盘点数据!AG13</f>
        <v>675885</v>
      </c>
      <c r="BZ16" s="91">
        <f>+工序盘点数据!AH13</f>
        <v>671424</v>
      </c>
      <c r="CA16" s="91">
        <f>+工序盘点数据!AI13</f>
        <v>650507</v>
      </c>
      <c r="CB16" s="91">
        <f>+工序盘点数据!AJ13</f>
        <v>728804</v>
      </c>
      <c r="CC16" s="91">
        <f>+工序盘点数据!AK13</f>
        <v>803080</v>
      </c>
      <c r="CD16" s="91">
        <f>+工序盘点数据!AL13</f>
        <v>827953</v>
      </c>
      <c r="CE16" s="91">
        <f>+工序盘点数据!AM13</f>
        <v>825475</v>
      </c>
      <c r="CF16" s="91">
        <f>+工序盘点数据!AN13</f>
        <v>838709</v>
      </c>
      <c r="CG16" s="91">
        <f>+工序盘点数据!AO13</f>
        <v>839639</v>
      </c>
      <c r="CH16" s="91">
        <f>+工序盘点数据!AP13</f>
        <v>830305</v>
      </c>
      <c r="CI16" s="103">
        <f>+工序盘点数据!AQ13</f>
        <v>815627</v>
      </c>
      <c r="CJ16" s="91">
        <f>+工序盘点数据!AR13</f>
        <v>838435</v>
      </c>
      <c r="CK16" s="91">
        <f>+工序盘点数据!AS13</f>
        <v>837243</v>
      </c>
      <c r="CL16" s="52">
        <f t="shared" si="15"/>
        <v>849348</v>
      </c>
      <c r="CM16" s="52">
        <f t="shared" si="17"/>
        <v>838435</v>
      </c>
      <c r="CN16" s="107">
        <f>IF(生产数据1!C16=0,"0",生产数据1!C16/(生产数据1!C16+生产数据2!BY16))</f>
        <v>2.9665317393818501E-3</v>
      </c>
    </row>
    <row r="17" spans="1:92" customFormat="1" ht="15.45" hidden="1">
      <c r="A17" s="64" t="s">
        <v>305</v>
      </c>
      <c r="B17" s="65">
        <f>+工序盘点数据!BH14</f>
        <v>20238</v>
      </c>
      <c r="C17" s="65">
        <f>+工序盘点数据!AU14</f>
        <v>0</v>
      </c>
      <c r="D17" s="65">
        <f>+工序盘点数据!AV14</f>
        <v>509</v>
      </c>
      <c r="E17" s="65">
        <f>+工序盘点数据!AW14</f>
        <v>614</v>
      </c>
      <c r="F17" s="65">
        <f>+工序盘点数据!AX14</f>
        <v>1407</v>
      </c>
      <c r="G17" s="65">
        <f>+工序盘点数据!AY14</f>
        <v>255</v>
      </c>
      <c r="H17" s="65">
        <f>+工序盘点数据!AZ14</f>
        <v>600</v>
      </c>
      <c r="I17" s="65">
        <f>+工序盘点数据!BA14</f>
        <v>5948</v>
      </c>
      <c r="J17" s="65">
        <f>+工序盘点数据!BB14</f>
        <v>383</v>
      </c>
      <c r="K17" s="65">
        <f>+工序盘点数据!BC14</f>
        <v>413</v>
      </c>
      <c r="L17" s="65">
        <f>+工序盘点数据!BD14</f>
        <v>4492</v>
      </c>
      <c r="M17" s="65">
        <f>+工序盘点数据!BE14</f>
        <v>5617</v>
      </c>
      <c r="N17" s="65">
        <f>+工序盘点数据!BF14</f>
        <v>0</v>
      </c>
      <c r="O17" s="65">
        <f>+工序盘点数据!AF14</f>
        <v>11363</v>
      </c>
      <c r="P17" s="65">
        <f>+工序盘点数据!S14</f>
        <v>0</v>
      </c>
      <c r="Q17" s="65">
        <f>+工序盘点数据!T14</f>
        <v>546</v>
      </c>
      <c r="R17" s="65">
        <f>+工序盘点数据!U14</f>
        <v>915</v>
      </c>
      <c r="S17" s="65">
        <f>+工序盘点数据!V14</f>
        <v>1745</v>
      </c>
      <c r="T17" s="65">
        <f>+工序盘点数据!W14</f>
        <v>392</v>
      </c>
      <c r="U17" s="65">
        <f>+工序盘点数据!X14</f>
        <v>701</v>
      </c>
      <c r="V17" s="65">
        <f>+工序盘点数据!Y14</f>
        <v>1748</v>
      </c>
      <c r="W17" s="65">
        <f>+工序盘点数据!Z14</f>
        <v>495</v>
      </c>
      <c r="X17" s="65">
        <f>+工序盘点数据!AA14</f>
        <v>689</v>
      </c>
      <c r="Y17" s="65">
        <f>+工序盘点数据!AB14</f>
        <v>748</v>
      </c>
      <c r="Z17" s="65">
        <f>+工序盘点数据!AC14</f>
        <v>749</v>
      </c>
      <c r="AA17" s="65">
        <f>+工序盘点数据!AD14</f>
        <v>1072</v>
      </c>
      <c r="AB17" s="65">
        <f>+工序盘点数据!AE14</f>
        <v>1563</v>
      </c>
      <c r="AC17" s="72">
        <f>+成测数据!H14</f>
        <v>772248</v>
      </c>
      <c r="AD17" s="72">
        <f>+成测数据!I14</f>
        <v>772248</v>
      </c>
      <c r="AE17" s="72">
        <f>+成测数据!J14</f>
        <v>0</v>
      </c>
      <c r="AF17" s="72">
        <f>+成测数据!K14</f>
        <v>18766</v>
      </c>
      <c r="AG17" s="72">
        <f>+成测数据!L14</f>
        <v>2176</v>
      </c>
      <c r="AH17" s="72">
        <f>+成测数据!M14</f>
        <v>1092</v>
      </c>
      <c r="AI17" s="72">
        <f>+成测数据!N14</f>
        <v>361</v>
      </c>
      <c r="AJ17" s="72">
        <f>+成测数据!O14</f>
        <v>261</v>
      </c>
      <c r="AK17" s="72">
        <f>+成测数据!P14</f>
        <v>0</v>
      </c>
      <c r="AL17" s="72">
        <f>+成测数据!Q14</f>
        <v>207</v>
      </c>
      <c r="AM17" s="72">
        <f>+成测数据!R14</f>
        <v>110</v>
      </c>
      <c r="AN17" s="72">
        <f>+成测数据!S14</f>
        <v>136</v>
      </c>
      <c r="AO17" s="72">
        <f>+成测数据!T14</f>
        <v>9</v>
      </c>
      <c r="AP17" s="72">
        <f>+成测数据!U14</f>
        <v>0</v>
      </c>
      <c r="AQ17" s="72">
        <f>+成测数据!V14</f>
        <v>15868</v>
      </c>
      <c r="AR17" s="72">
        <f>+成测数据!W14</f>
        <v>3363</v>
      </c>
      <c r="AS17" s="72">
        <f>+成测数据!X14</f>
        <v>963</v>
      </c>
      <c r="AT17" s="72">
        <f>+成测数据!Y14</f>
        <v>996</v>
      </c>
      <c r="AU17" s="72">
        <f>+成测数据!Z14</f>
        <v>28</v>
      </c>
      <c r="AV17" s="72">
        <f>+成测数据!AA14</f>
        <v>1211</v>
      </c>
      <c r="AW17" s="72">
        <f>+成测数据!AB14</f>
        <v>2933</v>
      </c>
      <c r="AX17" s="72">
        <f>+成测数据!AC14</f>
        <v>723</v>
      </c>
      <c r="AY17" s="72">
        <f>+成测数据!AD14</f>
        <v>297</v>
      </c>
      <c r="AZ17" s="72">
        <f>+成测数据!AE14</f>
        <v>517</v>
      </c>
      <c r="BA17" s="72">
        <f>+成测数据!AF14</f>
        <v>1062</v>
      </c>
      <c r="BB17" s="72">
        <f>+成测数据!AG14</f>
        <v>0</v>
      </c>
      <c r="BC17" s="72">
        <f>+成测数据!AH14</f>
        <v>0</v>
      </c>
      <c r="BD17" s="72">
        <f>+成测数据!AI14</f>
        <v>0</v>
      </c>
      <c r="BE17" s="72">
        <f>+成测数据!AJ14</f>
        <v>528</v>
      </c>
      <c r="BF17" s="72">
        <f>+成测数据!AK14</f>
        <v>1188</v>
      </c>
      <c r="BG17" s="72">
        <f>+成测数据!AL14</f>
        <v>0</v>
      </c>
      <c r="BH17" s="72">
        <f>+成测数据!AM14</f>
        <v>0</v>
      </c>
      <c r="BI17" s="72">
        <f>+成测数据!AN14</f>
        <v>2059</v>
      </c>
      <c r="BJ17" s="72">
        <f>+成测数据!AO14</f>
        <v>0</v>
      </c>
      <c r="BK17" s="72">
        <f>+成测数据!AP14</f>
        <v>722</v>
      </c>
      <c r="BL17" s="72">
        <f>+成测数据!AQ14</f>
        <v>384</v>
      </c>
      <c r="BM17" s="72">
        <f>+成测数据!AR14</f>
        <v>338</v>
      </c>
      <c r="BN17" s="72">
        <f>+成测数据!AS14</f>
        <v>4099</v>
      </c>
      <c r="BO17" s="72">
        <f>+成测数据!AT14</f>
        <v>3479</v>
      </c>
      <c r="BP17" s="72">
        <f>+成测数据!AU14</f>
        <v>133</v>
      </c>
      <c r="BQ17" s="72">
        <f>+成测数据!AV14</f>
        <v>0</v>
      </c>
      <c r="BR17" s="72">
        <f>+成测数据!AW14</f>
        <v>487</v>
      </c>
      <c r="BS17" s="72">
        <f>SUM(BT17:BV17)</f>
        <v>0</v>
      </c>
      <c r="BT17" s="72">
        <f>+工序盘点数据!BJ14</f>
        <v>0</v>
      </c>
      <c r="BU17" s="72">
        <f>+工序盘点数据!BK14</f>
        <v>0</v>
      </c>
      <c r="BV17" s="72">
        <f>+工序盘点数据!BL14</f>
        <v>0</v>
      </c>
      <c r="BW17" s="90" t="str">
        <f t="shared" si="16"/>
        <v>0</v>
      </c>
      <c r="BX17" s="72">
        <f t="shared" si="13"/>
        <v>9600041</v>
      </c>
      <c r="BY17" s="91">
        <f>+工序盘点数据!AG14</f>
        <v>788763</v>
      </c>
      <c r="BZ17" s="91">
        <f>+工序盘点数据!AH14</f>
        <v>791697</v>
      </c>
      <c r="CA17" s="91">
        <f>+工序盘点数据!AI14</f>
        <v>799879</v>
      </c>
      <c r="CB17" s="91">
        <f>+工序盘点数据!AJ14</f>
        <v>706334</v>
      </c>
      <c r="CC17" s="91">
        <f>+工序盘点数据!AK14</f>
        <v>634400</v>
      </c>
      <c r="CD17" s="91">
        <f>+工序盘点数据!AL14</f>
        <v>615939</v>
      </c>
      <c r="CE17" s="91">
        <f>+工序盘点数据!AM14</f>
        <v>649951</v>
      </c>
      <c r="CF17" s="91">
        <f>+工序盘点数据!AN14</f>
        <v>682962</v>
      </c>
      <c r="CG17" s="91">
        <f>+工序盘点数据!AO14</f>
        <v>767378</v>
      </c>
      <c r="CH17" s="91">
        <f>+工序盘点数据!AP14</f>
        <v>783218</v>
      </c>
      <c r="CI17" s="103">
        <f>+工序盘点数据!AQ14</f>
        <v>790857</v>
      </c>
      <c r="CJ17" s="91">
        <f>+工序盘点数据!AR14</f>
        <v>795113</v>
      </c>
      <c r="CK17" s="91">
        <f>+工序盘点数据!AS14</f>
        <v>793550</v>
      </c>
      <c r="CL17" s="52">
        <f t="shared" si="15"/>
        <v>806476</v>
      </c>
      <c r="CM17" s="52">
        <f t="shared" si="17"/>
        <v>795113</v>
      </c>
      <c r="CN17" s="107">
        <f>IF(生产数据1!C17=0,"0",生产数据1!C17/(生产数据1!C17+生产数据2!BY17))</f>
        <v>2.5064970376037798E-3</v>
      </c>
    </row>
    <row r="18" spans="1:92" customFormat="1" ht="15">
      <c r="A18" s="64" t="s">
        <v>308</v>
      </c>
      <c r="B18" s="63">
        <f t="shared" ref="B18:C18" si="42">+B19+B20</f>
        <v>31075</v>
      </c>
      <c r="C18" s="63">
        <f t="shared" si="42"/>
        <v>0</v>
      </c>
      <c r="D18" s="63">
        <f t="shared" ref="D18:N18" si="43">+D19+D20</f>
        <v>1183</v>
      </c>
      <c r="E18" s="63">
        <f t="shared" si="43"/>
        <v>1413</v>
      </c>
      <c r="F18" s="63">
        <f t="shared" si="43"/>
        <v>2056</v>
      </c>
      <c r="G18" s="63">
        <f t="shared" si="43"/>
        <v>510</v>
      </c>
      <c r="H18" s="63">
        <f t="shared" si="43"/>
        <v>2794</v>
      </c>
      <c r="I18" s="63">
        <f t="shared" si="43"/>
        <v>5539</v>
      </c>
      <c r="J18" s="63">
        <f t="shared" si="43"/>
        <v>1091</v>
      </c>
      <c r="K18" s="63">
        <f t="shared" si="43"/>
        <v>770</v>
      </c>
      <c r="L18" s="63">
        <f t="shared" si="43"/>
        <v>5129</v>
      </c>
      <c r="M18" s="63">
        <f t="shared" si="43"/>
        <v>10590</v>
      </c>
      <c r="N18" s="63">
        <f t="shared" si="43"/>
        <v>0</v>
      </c>
      <c r="O18" s="63">
        <f t="shared" ref="O18:AQ18" si="44">+O19+O20</f>
        <v>20494</v>
      </c>
      <c r="P18" s="63">
        <f t="shared" si="44"/>
        <v>0</v>
      </c>
      <c r="Q18" s="63">
        <f t="shared" si="44"/>
        <v>1311</v>
      </c>
      <c r="R18" s="63">
        <f t="shared" si="44"/>
        <v>1636</v>
      </c>
      <c r="S18" s="63">
        <f t="shared" si="44"/>
        <v>2521</v>
      </c>
      <c r="T18" s="63">
        <f t="shared" si="44"/>
        <v>958</v>
      </c>
      <c r="U18" s="63">
        <f t="shared" si="44"/>
        <v>1454</v>
      </c>
      <c r="V18" s="63">
        <f t="shared" si="44"/>
        <v>2107</v>
      </c>
      <c r="W18" s="63">
        <f t="shared" si="44"/>
        <v>1060</v>
      </c>
      <c r="X18" s="63">
        <f t="shared" si="44"/>
        <v>1147</v>
      </c>
      <c r="Y18" s="63">
        <f t="shared" si="44"/>
        <v>1222</v>
      </c>
      <c r="Z18" s="63">
        <f t="shared" ref="Z18:AB18" si="45">+Z19+Z20</f>
        <v>1198</v>
      </c>
      <c r="AA18" s="63">
        <f t="shared" si="45"/>
        <v>2273</v>
      </c>
      <c r="AB18" s="63">
        <f t="shared" si="45"/>
        <v>3607</v>
      </c>
      <c r="AC18" s="63">
        <f t="shared" si="44"/>
        <v>1259203</v>
      </c>
      <c r="AD18" s="63">
        <f t="shared" si="44"/>
        <v>1259203</v>
      </c>
      <c r="AE18" s="63">
        <f t="shared" si="44"/>
        <v>0</v>
      </c>
      <c r="AF18" s="63">
        <f t="shared" si="44"/>
        <v>40827</v>
      </c>
      <c r="AG18" s="63">
        <f t="shared" si="44"/>
        <v>7590</v>
      </c>
      <c r="AH18" s="63">
        <f t="shared" ref="AH18:AP18" si="46">+AH19+AH20</f>
        <v>2069</v>
      </c>
      <c r="AI18" s="63">
        <f t="shared" si="46"/>
        <v>2453</v>
      </c>
      <c r="AJ18" s="63">
        <f t="shared" si="46"/>
        <v>1528</v>
      </c>
      <c r="AK18" s="63">
        <f t="shared" si="46"/>
        <v>60</v>
      </c>
      <c r="AL18" s="63">
        <f t="shared" si="46"/>
        <v>944</v>
      </c>
      <c r="AM18" s="63">
        <f t="shared" si="46"/>
        <v>220</v>
      </c>
      <c r="AN18" s="63">
        <f t="shared" si="46"/>
        <v>316</v>
      </c>
      <c r="AO18" s="63">
        <f t="shared" si="46"/>
        <v>0</v>
      </c>
      <c r="AP18" s="63">
        <f t="shared" si="46"/>
        <v>0</v>
      </c>
      <c r="AQ18" s="63">
        <f t="shared" si="44"/>
        <v>31829</v>
      </c>
      <c r="AR18" s="63">
        <f t="shared" ref="AR18:BJ18" si="47">+AR19+AR20</f>
        <v>12908</v>
      </c>
      <c r="AS18" s="63">
        <f t="shared" si="47"/>
        <v>849</v>
      </c>
      <c r="AT18" s="63">
        <f t="shared" si="47"/>
        <v>780</v>
      </c>
      <c r="AU18" s="63">
        <f t="shared" si="47"/>
        <v>12</v>
      </c>
      <c r="AV18" s="63">
        <f t="shared" si="47"/>
        <v>1940</v>
      </c>
      <c r="AW18" s="63">
        <f t="shared" si="47"/>
        <v>5858</v>
      </c>
      <c r="AX18" s="63">
        <f t="shared" si="47"/>
        <v>1745</v>
      </c>
      <c r="AY18" s="63">
        <f t="shared" si="47"/>
        <v>441</v>
      </c>
      <c r="AZ18" s="63">
        <f t="shared" si="47"/>
        <v>1844</v>
      </c>
      <c r="BA18" s="63">
        <f t="shared" si="47"/>
        <v>613</v>
      </c>
      <c r="BB18" s="63">
        <f t="shared" si="47"/>
        <v>0</v>
      </c>
      <c r="BC18" s="63">
        <f t="shared" si="47"/>
        <v>0</v>
      </c>
      <c r="BD18" s="63">
        <f t="shared" si="47"/>
        <v>0</v>
      </c>
      <c r="BE18" s="63">
        <f t="shared" si="47"/>
        <v>723</v>
      </c>
      <c r="BF18" s="63">
        <f t="shared" si="47"/>
        <v>1968</v>
      </c>
      <c r="BG18" s="63">
        <f t="shared" si="47"/>
        <v>41</v>
      </c>
      <c r="BH18" s="63">
        <f t="shared" si="47"/>
        <v>9</v>
      </c>
      <c r="BI18" s="63">
        <f t="shared" si="47"/>
        <v>2098</v>
      </c>
      <c r="BJ18" s="63">
        <f t="shared" si="47"/>
        <v>0</v>
      </c>
      <c r="BK18" s="63">
        <f t="shared" ref="BK18:BM18" si="48">+BK19+BK20</f>
        <v>1408</v>
      </c>
      <c r="BL18" s="63">
        <f t="shared" si="48"/>
        <v>607</v>
      </c>
      <c r="BM18" s="63">
        <f t="shared" si="48"/>
        <v>801</v>
      </c>
      <c r="BN18" s="63">
        <f t="shared" ref="BN18:BY18" si="49">+BN19+BN20</f>
        <v>3777</v>
      </c>
      <c r="BO18" s="63">
        <f t="shared" si="49"/>
        <v>2908</v>
      </c>
      <c r="BP18" s="63">
        <f t="shared" si="49"/>
        <v>181</v>
      </c>
      <c r="BQ18" s="63">
        <f t="shared" si="49"/>
        <v>0</v>
      </c>
      <c r="BR18" s="63">
        <f t="shared" ref="BR18" si="50">+BR19+BR20</f>
        <v>688</v>
      </c>
      <c r="BS18" s="63">
        <f t="shared" si="49"/>
        <v>1425600</v>
      </c>
      <c r="BT18" s="63">
        <f t="shared" si="49"/>
        <v>1425600</v>
      </c>
      <c r="BU18" s="63">
        <f t="shared" si="49"/>
        <v>0</v>
      </c>
      <c r="BV18" s="63">
        <f t="shared" si="49"/>
        <v>0</v>
      </c>
      <c r="BW18" s="88">
        <f t="shared" si="16"/>
        <v>0.98582803054296597</v>
      </c>
      <c r="BX18" s="63">
        <f t="shared" si="13"/>
        <v>19228353</v>
      </c>
      <c r="BY18" s="89">
        <f t="shared" si="49"/>
        <v>1641194</v>
      </c>
      <c r="BZ18" s="89">
        <f t="shared" ref="BZ18:CJ18" si="51">+BZ19+BZ20</f>
        <v>1620443</v>
      </c>
      <c r="CA18" s="89">
        <f t="shared" si="51"/>
        <v>1628253</v>
      </c>
      <c r="CB18" s="89">
        <f t="shared" si="51"/>
        <v>1560212</v>
      </c>
      <c r="CC18" s="89">
        <f t="shared" si="51"/>
        <v>1566715</v>
      </c>
      <c r="CD18" s="89">
        <f t="shared" si="51"/>
        <v>1580839</v>
      </c>
      <c r="CE18" s="89">
        <f t="shared" si="51"/>
        <v>1525792</v>
      </c>
      <c r="CF18" s="89">
        <f t="shared" si="51"/>
        <v>1459693</v>
      </c>
      <c r="CG18" s="89">
        <f t="shared" si="51"/>
        <v>1383476</v>
      </c>
      <c r="CH18" s="89">
        <f t="shared" si="51"/>
        <v>1347078</v>
      </c>
      <c r="CI18" s="102">
        <f t="shared" si="51"/>
        <v>1310651</v>
      </c>
      <c r="CJ18" s="89">
        <f t="shared" si="51"/>
        <v>1303807</v>
      </c>
      <c r="CK18" s="89">
        <f t="shared" ref="CK18" si="52">+CK19+CK20</f>
        <v>1300200</v>
      </c>
      <c r="CL18" s="52">
        <f t="shared" si="15"/>
        <v>1324301</v>
      </c>
      <c r="CM18" s="52">
        <f t="shared" si="17"/>
        <v>1303807</v>
      </c>
      <c r="CN18" s="107">
        <f>IF(生产数据1!C18=0,"0",生产数据1!C18/(生产数据1!C18+生产数据2!BY18))</f>
        <v>2.62410726874067E-3</v>
      </c>
    </row>
    <row r="19" spans="1:92" customFormat="1" ht="15.45" hidden="1">
      <c r="A19" s="64" t="s">
        <v>304</v>
      </c>
      <c r="B19" s="65">
        <f>+工序盘点数据!BH15</f>
        <v>15593</v>
      </c>
      <c r="C19" s="65">
        <f>+工序盘点数据!AU15</f>
        <v>0</v>
      </c>
      <c r="D19" s="65">
        <f>+工序盘点数据!AV15</f>
        <v>549</v>
      </c>
      <c r="E19" s="65">
        <f>+工序盘点数据!AW15</f>
        <v>669</v>
      </c>
      <c r="F19" s="65">
        <f>+工序盘点数据!AX15</f>
        <v>1051</v>
      </c>
      <c r="G19" s="65">
        <f>+工序盘点数据!AY15</f>
        <v>330</v>
      </c>
      <c r="H19" s="65">
        <f>+工序盘点数据!AZ15</f>
        <v>2417</v>
      </c>
      <c r="I19" s="65">
        <f>+工序盘点数据!BA15</f>
        <v>1004</v>
      </c>
      <c r="J19" s="65">
        <f>+工序盘点数据!BB15</f>
        <v>726</v>
      </c>
      <c r="K19" s="65">
        <f>+工序盘点数据!BC15</f>
        <v>395</v>
      </c>
      <c r="L19" s="65">
        <f>+工序盘点数据!BD15</f>
        <v>2447</v>
      </c>
      <c r="M19" s="65">
        <f>+工序盘点数据!BE15</f>
        <v>6005</v>
      </c>
      <c r="N19" s="65">
        <f>+工序盘点数据!BF15</f>
        <v>0</v>
      </c>
      <c r="O19" s="65">
        <f>+工序盘点数据!AF15</f>
        <v>8824</v>
      </c>
      <c r="P19" s="65">
        <f>+工序盘点数据!S15</f>
        <v>0</v>
      </c>
      <c r="Q19" s="65">
        <f>+工序盘点数据!T15</f>
        <v>588</v>
      </c>
      <c r="R19" s="65">
        <f>+工序盘点数据!U15</f>
        <v>727</v>
      </c>
      <c r="S19" s="65">
        <f>+工序盘点数据!V15</f>
        <v>520</v>
      </c>
      <c r="T19" s="65">
        <f>+工序盘点数据!W15</f>
        <v>550</v>
      </c>
      <c r="U19" s="65">
        <f>+工序盘点数据!X15</f>
        <v>601</v>
      </c>
      <c r="V19" s="65">
        <f>+工序盘点数据!Y15</f>
        <v>675</v>
      </c>
      <c r="W19" s="65">
        <f>+工序盘点数据!Z15</f>
        <v>531</v>
      </c>
      <c r="X19" s="65">
        <f>+工序盘点数据!AA15</f>
        <v>445</v>
      </c>
      <c r="Y19" s="65">
        <f>+工序盘点数据!AB15</f>
        <v>496</v>
      </c>
      <c r="Z19" s="65">
        <f>+工序盘点数据!AC15</f>
        <v>530</v>
      </c>
      <c r="AA19" s="65">
        <f>+工序盘点数据!AD15</f>
        <v>1476</v>
      </c>
      <c r="AB19" s="65">
        <f>+工序盘点数据!AE15</f>
        <v>1685</v>
      </c>
      <c r="AC19" s="72">
        <f>+成测数据!H15</f>
        <v>569794</v>
      </c>
      <c r="AD19" s="72">
        <f>+成测数据!I15</f>
        <v>569794</v>
      </c>
      <c r="AE19" s="72">
        <f>+成测数据!J15</f>
        <v>0</v>
      </c>
      <c r="AF19" s="72">
        <f>+成测数据!K15</f>
        <v>22318</v>
      </c>
      <c r="AG19" s="72">
        <f>+成测数据!L15</f>
        <v>5386</v>
      </c>
      <c r="AH19" s="72">
        <f>+成测数据!M15</f>
        <v>1788</v>
      </c>
      <c r="AI19" s="72">
        <f>+成测数据!N15</f>
        <v>2282</v>
      </c>
      <c r="AJ19" s="72">
        <f>+成测数据!O15</f>
        <v>414</v>
      </c>
      <c r="AK19" s="72">
        <f>+成测数据!P15</f>
        <v>39</v>
      </c>
      <c r="AL19" s="72">
        <f>+成测数据!Q15</f>
        <v>548</v>
      </c>
      <c r="AM19" s="72">
        <f>+成测数据!R15</f>
        <v>148</v>
      </c>
      <c r="AN19" s="72">
        <f>+成测数据!S15</f>
        <v>167</v>
      </c>
      <c r="AO19" s="72">
        <f>+成测数据!T15</f>
        <v>0</v>
      </c>
      <c r="AP19" s="72">
        <f>+成测数据!U15</f>
        <v>0</v>
      </c>
      <c r="AQ19" s="72">
        <f>+成测数据!V15</f>
        <v>16501</v>
      </c>
      <c r="AR19" s="72">
        <f>+成测数据!W15</f>
        <v>6632</v>
      </c>
      <c r="AS19" s="72">
        <f>+成测数据!X15</f>
        <v>720</v>
      </c>
      <c r="AT19" s="72">
        <f>+成测数据!Y15</f>
        <v>360</v>
      </c>
      <c r="AU19" s="72">
        <f>+成测数据!Z15</f>
        <v>12</v>
      </c>
      <c r="AV19" s="72">
        <f>+成测数据!AA15</f>
        <v>1438</v>
      </c>
      <c r="AW19" s="72">
        <f>+成测数据!AB15</f>
        <v>3111</v>
      </c>
      <c r="AX19" s="72">
        <f>+成测数据!AC15</f>
        <v>745</v>
      </c>
      <c r="AY19" s="72">
        <f>+成测数据!AD15</f>
        <v>246</v>
      </c>
      <c r="AZ19" s="72">
        <f>+成测数据!AE15</f>
        <v>1615</v>
      </c>
      <c r="BA19" s="72">
        <f>+成测数据!AF15</f>
        <v>250</v>
      </c>
      <c r="BB19" s="72">
        <f>+成测数据!AG15</f>
        <v>0</v>
      </c>
      <c r="BC19" s="72">
        <f>+成测数据!AH15</f>
        <v>0</v>
      </c>
      <c r="BD19" s="72">
        <f>+成测数据!AI15</f>
        <v>0</v>
      </c>
      <c r="BE19" s="72">
        <f>+成测数据!AJ15</f>
        <v>311</v>
      </c>
      <c r="BF19" s="72">
        <f>+成测数据!AK15</f>
        <v>904</v>
      </c>
      <c r="BG19" s="72">
        <f>+成测数据!AL15</f>
        <v>41</v>
      </c>
      <c r="BH19" s="72">
        <f>+成测数据!AM15</f>
        <v>9</v>
      </c>
      <c r="BI19" s="72">
        <f>+成测数据!AN15</f>
        <v>107</v>
      </c>
      <c r="BJ19" s="72">
        <f>+成测数据!AO15</f>
        <v>0</v>
      </c>
      <c r="BK19" s="72">
        <f>+成测数据!AP15</f>
        <v>431</v>
      </c>
      <c r="BL19" s="72">
        <f>+成测数据!AQ15</f>
        <v>259</v>
      </c>
      <c r="BM19" s="72">
        <f>+成测数据!AR15</f>
        <v>172</v>
      </c>
      <c r="BN19" s="72">
        <f>+成测数据!AS15</f>
        <v>2235</v>
      </c>
      <c r="BO19" s="72">
        <f>+成测数据!AT15</f>
        <v>1812</v>
      </c>
      <c r="BP19" s="72">
        <f>+成测数据!AU15</f>
        <v>92</v>
      </c>
      <c r="BQ19" s="72">
        <f>+成测数据!AV15</f>
        <v>0</v>
      </c>
      <c r="BR19" s="72">
        <f>+成测数据!AW15</f>
        <v>331</v>
      </c>
      <c r="BS19" s="72">
        <f>SUM(BT19:BV19)</f>
        <v>1425600</v>
      </c>
      <c r="BT19" s="72">
        <f>+工序盘点数据!BJ15</f>
        <v>1425600</v>
      </c>
      <c r="BU19" s="72">
        <f>+工序盘点数据!BK15</f>
        <v>0</v>
      </c>
      <c r="BV19" s="72">
        <f>+工序盘点数据!BL15</f>
        <v>0</v>
      </c>
      <c r="BW19" s="90">
        <f t="shared" si="16"/>
        <v>0.99384840186723</v>
      </c>
      <c r="BX19" s="72">
        <f t="shared" si="13"/>
        <v>9398065</v>
      </c>
      <c r="BY19" s="91">
        <f>+工序盘点数据!AG15</f>
        <v>840197</v>
      </c>
      <c r="BZ19" s="91">
        <f>+工序盘点数据!AH15</f>
        <v>841649</v>
      </c>
      <c r="CA19" s="91">
        <f>+工序盘点数据!AI15</f>
        <v>851670</v>
      </c>
      <c r="CB19" s="91">
        <f>+工序盘点数据!AJ15</f>
        <v>805190</v>
      </c>
      <c r="CC19" s="91">
        <f>+工序盘点数据!AK15</f>
        <v>782011</v>
      </c>
      <c r="CD19" s="91">
        <f>+工序盘点数据!AL15</f>
        <v>805968</v>
      </c>
      <c r="CE19" s="91">
        <f>+工序盘点数据!AM15</f>
        <v>736793</v>
      </c>
      <c r="CF19" s="91">
        <f>+工序盘点数据!AN15</f>
        <v>694395</v>
      </c>
      <c r="CG19" s="91">
        <f>+工序盘点数据!AO15</f>
        <v>639190</v>
      </c>
      <c r="CH19" s="91">
        <f>+工序盘点数据!AP15</f>
        <v>619386</v>
      </c>
      <c r="CI19" s="103">
        <f>+工序盘点数据!AQ15</f>
        <v>594607</v>
      </c>
      <c r="CJ19" s="91">
        <f>+工序盘点数据!AR15</f>
        <v>594347</v>
      </c>
      <c r="CK19" s="91">
        <f>+工序盘点数据!AS15</f>
        <v>592662</v>
      </c>
      <c r="CL19" s="52">
        <f t="shared" si="15"/>
        <v>603171</v>
      </c>
      <c r="CM19" s="52">
        <f t="shared" si="17"/>
        <v>594347</v>
      </c>
      <c r="CN19" s="107">
        <f>IF(生产数据1!C19=0,"0",生产数据1!C19/(生产数据1!C19+生产数据2!BY19))</f>
        <v>2.8175667095117199E-3</v>
      </c>
    </row>
    <row r="20" spans="1:92" customFormat="1" ht="16.5" hidden="1" customHeight="1">
      <c r="A20" s="64" t="s">
        <v>305</v>
      </c>
      <c r="B20" s="65">
        <f>+工序盘点数据!BH16</f>
        <v>15482</v>
      </c>
      <c r="C20" s="65">
        <f>+工序盘点数据!AU16</f>
        <v>0</v>
      </c>
      <c r="D20" s="65">
        <f>+工序盘点数据!AV16</f>
        <v>634</v>
      </c>
      <c r="E20" s="65">
        <f>+工序盘点数据!AW16</f>
        <v>744</v>
      </c>
      <c r="F20" s="65">
        <f>+工序盘点数据!AX16</f>
        <v>1005</v>
      </c>
      <c r="G20" s="65">
        <f>+工序盘点数据!AY16</f>
        <v>180</v>
      </c>
      <c r="H20" s="65">
        <f>+工序盘点数据!AZ16</f>
        <v>377</v>
      </c>
      <c r="I20" s="65">
        <f>+工序盘点数据!BA16</f>
        <v>4535</v>
      </c>
      <c r="J20" s="65">
        <f>+工序盘点数据!BB16</f>
        <v>365</v>
      </c>
      <c r="K20" s="65">
        <f>+工序盘点数据!BC16</f>
        <v>375</v>
      </c>
      <c r="L20" s="65">
        <f>+工序盘点数据!BD16</f>
        <v>2682</v>
      </c>
      <c r="M20" s="65">
        <f>+工序盘点数据!BE16</f>
        <v>4585</v>
      </c>
      <c r="N20" s="65">
        <f>+工序盘点数据!BF16</f>
        <v>0</v>
      </c>
      <c r="O20" s="65">
        <f>+工序盘点数据!AF16</f>
        <v>11670</v>
      </c>
      <c r="P20" s="65">
        <f>+工序盘点数据!S16</f>
        <v>0</v>
      </c>
      <c r="Q20" s="65">
        <f>+工序盘点数据!T16</f>
        <v>723</v>
      </c>
      <c r="R20" s="65">
        <f>+工序盘点数据!U16</f>
        <v>909</v>
      </c>
      <c r="S20" s="65">
        <f>+工序盘点数据!V16</f>
        <v>2001</v>
      </c>
      <c r="T20" s="65">
        <f>+工序盘点数据!W16</f>
        <v>408</v>
      </c>
      <c r="U20" s="65">
        <f>+工序盘点数据!X16</f>
        <v>853</v>
      </c>
      <c r="V20" s="65">
        <f>+工序盘点数据!Y16</f>
        <v>1432</v>
      </c>
      <c r="W20" s="65">
        <f>+工序盘点数据!Z16</f>
        <v>529</v>
      </c>
      <c r="X20" s="65">
        <f>+工序盘点数据!AA16</f>
        <v>702</v>
      </c>
      <c r="Y20" s="65">
        <f>+工序盘点数据!AB16</f>
        <v>726</v>
      </c>
      <c r="Z20" s="65">
        <f>+工序盘点数据!AC16</f>
        <v>668</v>
      </c>
      <c r="AA20" s="65">
        <f>+工序盘点数据!AD16</f>
        <v>797</v>
      </c>
      <c r="AB20" s="65">
        <f>+工序盘点数据!AE16</f>
        <v>1922</v>
      </c>
      <c r="AC20" s="72">
        <f>+成测数据!H16</f>
        <v>689409</v>
      </c>
      <c r="AD20" s="72">
        <f>+成测数据!I16</f>
        <v>689409</v>
      </c>
      <c r="AE20" s="72">
        <f>+成测数据!J16</f>
        <v>0</v>
      </c>
      <c r="AF20" s="72">
        <f>+成测数据!K16</f>
        <v>18509</v>
      </c>
      <c r="AG20" s="72">
        <f>+成测数据!L16</f>
        <v>2204</v>
      </c>
      <c r="AH20" s="72">
        <f>+成测数据!M16</f>
        <v>281</v>
      </c>
      <c r="AI20" s="72">
        <f>+成测数据!N16</f>
        <v>171</v>
      </c>
      <c r="AJ20" s="72">
        <f>+成测数据!O16</f>
        <v>1114</v>
      </c>
      <c r="AK20" s="72">
        <f>+成测数据!P16</f>
        <v>21</v>
      </c>
      <c r="AL20" s="72">
        <f>+成测数据!Q16</f>
        <v>396</v>
      </c>
      <c r="AM20" s="72">
        <f>+成测数据!R16</f>
        <v>72</v>
      </c>
      <c r="AN20" s="72">
        <f>+成测数据!S16</f>
        <v>149</v>
      </c>
      <c r="AO20" s="72">
        <f>+成测数据!T16</f>
        <v>0</v>
      </c>
      <c r="AP20" s="72">
        <f>+成测数据!U16</f>
        <v>0</v>
      </c>
      <c r="AQ20" s="72">
        <f>+成测数据!V16</f>
        <v>15328</v>
      </c>
      <c r="AR20" s="72">
        <f>+成测数据!W16</f>
        <v>6276</v>
      </c>
      <c r="AS20" s="72">
        <f>+成测数据!X16</f>
        <v>129</v>
      </c>
      <c r="AT20" s="72">
        <f>+成测数据!Y16</f>
        <v>420</v>
      </c>
      <c r="AU20" s="72">
        <f>+成测数据!Z16</f>
        <v>0</v>
      </c>
      <c r="AV20" s="72">
        <f>+成测数据!AA16</f>
        <v>502</v>
      </c>
      <c r="AW20" s="72">
        <f>+成测数据!AB16</f>
        <v>2747</v>
      </c>
      <c r="AX20" s="72">
        <f>+成测数据!AC16</f>
        <v>1000</v>
      </c>
      <c r="AY20" s="72">
        <f>+成测数据!AD16</f>
        <v>195</v>
      </c>
      <c r="AZ20" s="72">
        <f>+成测数据!AE16</f>
        <v>229</v>
      </c>
      <c r="BA20" s="72">
        <f>+成测数据!AF16</f>
        <v>363</v>
      </c>
      <c r="BB20" s="72">
        <f>+成测数据!AG16</f>
        <v>0</v>
      </c>
      <c r="BC20" s="72">
        <f>+成测数据!AH16</f>
        <v>0</v>
      </c>
      <c r="BD20" s="72">
        <f>+成测数据!AI16</f>
        <v>0</v>
      </c>
      <c r="BE20" s="72">
        <f>+成测数据!AJ16</f>
        <v>412</v>
      </c>
      <c r="BF20" s="72">
        <f>+成测数据!AK16</f>
        <v>1064</v>
      </c>
      <c r="BG20" s="72">
        <f>+成测数据!AL16</f>
        <v>0</v>
      </c>
      <c r="BH20" s="72">
        <f>+成测数据!AM16</f>
        <v>0</v>
      </c>
      <c r="BI20" s="72">
        <f>+成测数据!AN16</f>
        <v>1991</v>
      </c>
      <c r="BJ20" s="72">
        <f>+成测数据!AO16</f>
        <v>0</v>
      </c>
      <c r="BK20" s="72">
        <f>+成测数据!AP16</f>
        <v>977</v>
      </c>
      <c r="BL20" s="72">
        <f>+成测数据!AQ16</f>
        <v>348</v>
      </c>
      <c r="BM20" s="72">
        <f>+成测数据!AR16</f>
        <v>629</v>
      </c>
      <c r="BN20" s="72">
        <f>+成测数据!AS16</f>
        <v>1542</v>
      </c>
      <c r="BO20" s="72">
        <f>+成测数据!AT16</f>
        <v>1096</v>
      </c>
      <c r="BP20" s="72">
        <f>+成测数据!AU16</f>
        <v>89</v>
      </c>
      <c r="BQ20" s="72">
        <f>+成测数据!AV16</f>
        <v>0</v>
      </c>
      <c r="BR20" s="72">
        <f>+成测数据!AW16</f>
        <v>357</v>
      </c>
      <c r="BS20" s="72">
        <f>SUM(BT20:BV20)</f>
        <v>0</v>
      </c>
      <c r="BT20" s="72">
        <f>+工序盘点数据!BJ16</f>
        <v>0</v>
      </c>
      <c r="BU20" s="72">
        <f>+工序盘点数据!BK16</f>
        <v>0</v>
      </c>
      <c r="BV20" s="72">
        <f>+工序盘点数据!BL16</f>
        <v>0</v>
      </c>
      <c r="BW20" s="90" t="str">
        <f t="shared" si="16"/>
        <v>0</v>
      </c>
      <c r="BX20" s="72">
        <f t="shared" si="13"/>
        <v>9830288</v>
      </c>
      <c r="BY20" s="91">
        <f>+工序盘点数据!AG16</f>
        <v>800997</v>
      </c>
      <c r="BZ20" s="91">
        <f>+工序盘点数据!AH16</f>
        <v>778794</v>
      </c>
      <c r="CA20" s="91">
        <f>+工序盘点数据!AI16</f>
        <v>776583</v>
      </c>
      <c r="CB20" s="91">
        <f>+工序盘点数据!AJ16</f>
        <v>755022</v>
      </c>
      <c r="CC20" s="91">
        <f>+工序盘点数据!AK16</f>
        <v>784704</v>
      </c>
      <c r="CD20" s="91">
        <f>+工序盘点数据!AL16</f>
        <v>774871</v>
      </c>
      <c r="CE20" s="91">
        <f>+工序盘点数据!AM16</f>
        <v>788999</v>
      </c>
      <c r="CF20" s="91">
        <f>+工序盘点数据!AN16</f>
        <v>765298</v>
      </c>
      <c r="CG20" s="91">
        <f>+工序盘点数据!AO16</f>
        <v>744286</v>
      </c>
      <c r="CH20" s="91">
        <f>+工序盘点数据!AP16</f>
        <v>727692</v>
      </c>
      <c r="CI20" s="103">
        <f>+工序盘点数据!AQ16</f>
        <v>716044</v>
      </c>
      <c r="CJ20" s="91">
        <f>+工序盘点数据!AR16</f>
        <v>709460</v>
      </c>
      <c r="CK20" s="91">
        <f>+工序盘点数据!AS16</f>
        <v>707538</v>
      </c>
      <c r="CL20" s="52">
        <f t="shared" si="15"/>
        <v>721130</v>
      </c>
      <c r="CM20" s="52">
        <f t="shared" si="17"/>
        <v>709460</v>
      </c>
      <c r="CN20" s="107">
        <f>IF(生产数据1!C20=0,"0",生产数据1!C20/(生产数据1!C20+生产数据2!BY20))</f>
        <v>2.4210994332086698E-3</v>
      </c>
    </row>
    <row r="21" spans="1:92" customFormat="1" ht="15">
      <c r="A21" s="64" t="s">
        <v>309</v>
      </c>
      <c r="B21" s="63">
        <f t="shared" ref="B21:C21" si="53">+B22+B23</f>
        <v>34746</v>
      </c>
      <c r="C21" s="63">
        <f t="shared" si="53"/>
        <v>0</v>
      </c>
      <c r="D21" s="63">
        <f t="shared" ref="D21:N21" si="54">+D22+D23</f>
        <v>1327</v>
      </c>
      <c r="E21" s="63">
        <f t="shared" si="54"/>
        <v>1742</v>
      </c>
      <c r="F21" s="63">
        <f t="shared" si="54"/>
        <v>2112</v>
      </c>
      <c r="G21" s="63">
        <f t="shared" si="54"/>
        <v>495</v>
      </c>
      <c r="H21" s="63">
        <f t="shared" si="54"/>
        <v>6641</v>
      </c>
      <c r="I21" s="63">
        <f t="shared" si="54"/>
        <v>1856</v>
      </c>
      <c r="J21" s="63">
        <f t="shared" si="54"/>
        <v>697</v>
      </c>
      <c r="K21" s="63">
        <f t="shared" si="54"/>
        <v>880</v>
      </c>
      <c r="L21" s="63">
        <f t="shared" si="54"/>
        <v>6222</v>
      </c>
      <c r="M21" s="63">
        <f t="shared" si="54"/>
        <v>12774</v>
      </c>
      <c r="N21" s="63">
        <f t="shared" si="54"/>
        <v>0</v>
      </c>
      <c r="O21" s="63">
        <f t="shared" ref="O21:AQ21" si="55">+O22+O23</f>
        <v>26716</v>
      </c>
      <c r="P21" s="63">
        <f t="shared" si="55"/>
        <v>0</v>
      </c>
      <c r="Q21" s="63">
        <f t="shared" si="55"/>
        <v>1296</v>
      </c>
      <c r="R21" s="63">
        <f t="shared" si="55"/>
        <v>2075</v>
      </c>
      <c r="S21" s="63">
        <f t="shared" si="55"/>
        <v>3281</v>
      </c>
      <c r="T21" s="63">
        <f t="shared" si="55"/>
        <v>2512</v>
      </c>
      <c r="U21" s="63">
        <f t="shared" si="55"/>
        <v>3396</v>
      </c>
      <c r="V21" s="63">
        <f t="shared" si="55"/>
        <v>2836</v>
      </c>
      <c r="W21" s="63">
        <f t="shared" si="55"/>
        <v>1305</v>
      </c>
      <c r="X21" s="63">
        <f t="shared" si="55"/>
        <v>1127</v>
      </c>
      <c r="Y21" s="63">
        <f t="shared" si="55"/>
        <v>1389</v>
      </c>
      <c r="Z21" s="63">
        <f t="shared" ref="Z21:AB21" si="56">+Z22+Z23</f>
        <v>1379</v>
      </c>
      <c r="AA21" s="63">
        <f t="shared" si="56"/>
        <v>1486</v>
      </c>
      <c r="AB21" s="63">
        <f t="shared" si="56"/>
        <v>4634</v>
      </c>
      <c r="AC21" s="63">
        <f t="shared" si="55"/>
        <v>1556915</v>
      </c>
      <c r="AD21" s="63">
        <f t="shared" si="55"/>
        <v>1556915</v>
      </c>
      <c r="AE21" s="63">
        <f t="shared" si="55"/>
        <v>0</v>
      </c>
      <c r="AF21" s="63">
        <f t="shared" si="55"/>
        <v>40596</v>
      </c>
      <c r="AG21" s="63">
        <f t="shared" si="55"/>
        <v>7827</v>
      </c>
      <c r="AH21" s="63">
        <f t="shared" ref="AH21:AP21" si="57">+AH22+AH23</f>
        <v>2352</v>
      </c>
      <c r="AI21" s="63">
        <f t="shared" si="57"/>
        <v>817</v>
      </c>
      <c r="AJ21" s="63">
        <f t="shared" si="57"/>
        <v>2575</v>
      </c>
      <c r="AK21" s="63">
        <f t="shared" si="57"/>
        <v>262</v>
      </c>
      <c r="AL21" s="63">
        <f t="shared" si="57"/>
        <v>1095</v>
      </c>
      <c r="AM21" s="63">
        <f t="shared" si="57"/>
        <v>382</v>
      </c>
      <c r="AN21" s="63">
        <f t="shared" si="57"/>
        <v>344</v>
      </c>
      <c r="AO21" s="63">
        <f t="shared" si="57"/>
        <v>0</v>
      </c>
      <c r="AP21" s="63">
        <f t="shared" si="57"/>
        <v>0</v>
      </c>
      <c r="AQ21" s="63">
        <f t="shared" si="55"/>
        <v>28965</v>
      </c>
      <c r="AR21" s="63">
        <f t="shared" ref="AR21:BJ21" si="58">+AR22+AR23</f>
        <v>9066</v>
      </c>
      <c r="AS21" s="63">
        <f t="shared" si="58"/>
        <v>552</v>
      </c>
      <c r="AT21" s="63">
        <f t="shared" si="58"/>
        <v>701</v>
      </c>
      <c r="AU21" s="63">
        <f t="shared" si="58"/>
        <v>14</v>
      </c>
      <c r="AV21" s="63">
        <f t="shared" si="58"/>
        <v>3083</v>
      </c>
      <c r="AW21" s="63">
        <f t="shared" si="58"/>
        <v>6877</v>
      </c>
      <c r="AX21" s="63">
        <f t="shared" si="58"/>
        <v>1632</v>
      </c>
      <c r="AY21" s="63">
        <f t="shared" si="58"/>
        <v>470</v>
      </c>
      <c r="AZ21" s="63">
        <f t="shared" si="58"/>
        <v>857</v>
      </c>
      <c r="BA21" s="63">
        <f t="shared" si="58"/>
        <v>1183</v>
      </c>
      <c r="BB21" s="63">
        <f t="shared" si="58"/>
        <v>0</v>
      </c>
      <c r="BC21" s="63">
        <f t="shared" si="58"/>
        <v>0</v>
      </c>
      <c r="BD21" s="63">
        <f t="shared" si="58"/>
        <v>0</v>
      </c>
      <c r="BE21" s="63">
        <f t="shared" si="58"/>
        <v>960</v>
      </c>
      <c r="BF21" s="63">
        <f t="shared" si="58"/>
        <v>1720</v>
      </c>
      <c r="BG21" s="63">
        <f t="shared" si="58"/>
        <v>34</v>
      </c>
      <c r="BH21" s="63">
        <f t="shared" si="58"/>
        <v>9</v>
      </c>
      <c r="BI21" s="63">
        <f t="shared" si="58"/>
        <v>1807</v>
      </c>
      <c r="BJ21" s="63">
        <f t="shared" si="58"/>
        <v>0</v>
      </c>
      <c r="BK21" s="63">
        <f t="shared" ref="BK21:BM21" si="59">+BK22+BK23</f>
        <v>3804</v>
      </c>
      <c r="BL21" s="63">
        <f t="shared" si="59"/>
        <v>439</v>
      </c>
      <c r="BM21" s="63">
        <f t="shared" si="59"/>
        <v>3365</v>
      </c>
      <c r="BN21" s="63">
        <f t="shared" ref="BN21:BY21" si="60">+BN22+BN23</f>
        <v>4369</v>
      </c>
      <c r="BO21" s="63">
        <f t="shared" si="60"/>
        <v>3044</v>
      </c>
      <c r="BP21" s="63">
        <f t="shared" si="60"/>
        <v>712</v>
      </c>
      <c r="BQ21" s="63">
        <f t="shared" si="60"/>
        <v>0</v>
      </c>
      <c r="BR21" s="63">
        <f t="shared" ref="BR21" si="61">+BR22+BR23</f>
        <v>613</v>
      </c>
      <c r="BS21" s="63">
        <f t="shared" si="60"/>
        <v>1591677</v>
      </c>
      <c r="BT21" s="63">
        <f t="shared" si="60"/>
        <v>1332477</v>
      </c>
      <c r="BU21" s="63">
        <f t="shared" si="60"/>
        <v>86400</v>
      </c>
      <c r="BV21" s="63">
        <f t="shared" si="60"/>
        <v>172800</v>
      </c>
      <c r="BW21" s="88">
        <f t="shared" si="16"/>
        <v>0.82333339306336595</v>
      </c>
      <c r="BX21" s="63">
        <f t="shared" si="13"/>
        <v>22110754</v>
      </c>
      <c r="BY21" s="89">
        <f t="shared" si="60"/>
        <v>1783676</v>
      </c>
      <c r="BZ21" s="89">
        <f t="shared" ref="BZ21:CJ21" si="62">+BZ22+BZ23</f>
        <v>1768040</v>
      </c>
      <c r="CA21" s="89">
        <f t="shared" si="62"/>
        <v>1756081</v>
      </c>
      <c r="CB21" s="89">
        <f t="shared" si="62"/>
        <v>1799600</v>
      </c>
      <c r="CC21" s="89">
        <f t="shared" si="62"/>
        <v>1747221</v>
      </c>
      <c r="CD21" s="89">
        <f t="shared" si="62"/>
        <v>1729045</v>
      </c>
      <c r="CE21" s="89">
        <f t="shared" si="62"/>
        <v>1706382</v>
      </c>
      <c r="CF21" s="89">
        <f t="shared" si="62"/>
        <v>1693781</v>
      </c>
      <c r="CG21" s="89">
        <f t="shared" si="62"/>
        <v>1673174</v>
      </c>
      <c r="CH21" s="89">
        <f t="shared" si="62"/>
        <v>1638248</v>
      </c>
      <c r="CI21" s="102">
        <f t="shared" si="62"/>
        <v>1616380</v>
      </c>
      <c r="CJ21" s="89">
        <f t="shared" si="62"/>
        <v>1601880</v>
      </c>
      <c r="CK21" s="89">
        <f t="shared" ref="CK21" si="63">+CK22+CK23</f>
        <v>1597246</v>
      </c>
      <c r="CL21" s="52">
        <f t="shared" si="15"/>
        <v>1628596</v>
      </c>
      <c r="CM21" s="52">
        <f t="shared" si="17"/>
        <v>1601880</v>
      </c>
      <c r="CN21" s="107">
        <f>IF(生产数据1!C21=0,"0",生产数据1!C21/(生产数据1!C21+生产数据2!BY21))</f>
        <v>2.2983748045766099E-3</v>
      </c>
    </row>
    <row r="22" spans="1:92" customFormat="1" ht="15.45" hidden="1">
      <c r="A22" s="64" t="s">
        <v>304</v>
      </c>
      <c r="B22" s="65">
        <f>+工序盘点数据!BH17</f>
        <v>15830</v>
      </c>
      <c r="C22" s="65">
        <f>+工序盘点数据!AU17</f>
        <v>0</v>
      </c>
      <c r="D22" s="65">
        <f>+工序盘点数据!AV17</f>
        <v>656</v>
      </c>
      <c r="E22" s="65">
        <f>+工序盘点数据!AW17</f>
        <v>508</v>
      </c>
      <c r="F22" s="65">
        <f>+工序盘点数据!AX17</f>
        <v>953</v>
      </c>
      <c r="G22" s="65">
        <f>+工序盘点数据!AY17</f>
        <v>211</v>
      </c>
      <c r="H22" s="65">
        <f>+工序盘点数据!AZ17</f>
        <v>1908</v>
      </c>
      <c r="I22" s="65">
        <f>+工序盘点数据!BA17</f>
        <v>898</v>
      </c>
      <c r="J22" s="65">
        <f>+工序盘点数据!BB17</f>
        <v>320</v>
      </c>
      <c r="K22" s="65">
        <f>+工序盘点数据!BC17</f>
        <v>410</v>
      </c>
      <c r="L22" s="65">
        <f>+工序盘点数据!BD17</f>
        <v>3073</v>
      </c>
      <c r="M22" s="65">
        <f>+工序盘点数据!BE17</f>
        <v>6893</v>
      </c>
      <c r="N22" s="65">
        <f>+工序盘点数据!BF17</f>
        <v>0</v>
      </c>
      <c r="O22" s="65">
        <f>+工序盘点数据!AF17</f>
        <v>12513</v>
      </c>
      <c r="P22" s="65">
        <f>+工序盘点数据!S17</f>
        <v>0</v>
      </c>
      <c r="Q22" s="65">
        <f>+工序盘点数据!T17</f>
        <v>656</v>
      </c>
      <c r="R22" s="65">
        <f>+工序盘点数据!U17</f>
        <v>820</v>
      </c>
      <c r="S22" s="65">
        <f>+工序盘点数据!V17</f>
        <v>1048</v>
      </c>
      <c r="T22" s="65">
        <f>+工序盘点数据!W17</f>
        <v>1999</v>
      </c>
      <c r="U22" s="65">
        <f>+工序盘点数据!X17</f>
        <v>734</v>
      </c>
      <c r="V22" s="65">
        <f>+工序盘点数据!Y17</f>
        <v>1485</v>
      </c>
      <c r="W22" s="65">
        <f>+工序盘点数据!Z17</f>
        <v>675</v>
      </c>
      <c r="X22" s="65">
        <f>+工序盘点数据!AA17</f>
        <v>539</v>
      </c>
      <c r="Y22" s="65">
        <f>+工序盘点数据!AB17</f>
        <v>665</v>
      </c>
      <c r="Z22" s="65">
        <f>+工序盘点数据!AC17</f>
        <v>630</v>
      </c>
      <c r="AA22" s="65">
        <f>+工序盘点数据!AD17</f>
        <v>586</v>
      </c>
      <c r="AB22" s="65">
        <f>+工序盘点数据!AE17</f>
        <v>2676</v>
      </c>
      <c r="AC22" s="72">
        <f>+成测数据!H17</f>
        <v>731692</v>
      </c>
      <c r="AD22" s="72">
        <f>+成测数据!I17</f>
        <v>731692</v>
      </c>
      <c r="AE22" s="72">
        <f>+成测数据!J17</f>
        <v>0</v>
      </c>
      <c r="AF22" s="72">
        <f>+成测数据!K17</f>
        <v>24822</v>
      </c>
      <c r="AG22" s="72">
        <f>+成测数据!L17</f>
        <v>5509</v>
      </c>
      <c r="AH22" s="72">
        <f>+成测数据!M17</f>
        <v>2111</v>
      </c>
      <c r="AI22" s="72">
        <f>+成测数据!N17</f>
        <v>641</v>
      </c>
      <c r="AJ22" s="72">
        <f>+成测数据!O17</f>
        <v>1289</v>
      </c>
      <c r="AK22" s="72">
        <f>+成测数据!P17</f>
        <v>213</v>
      </c>
      <c r="AL22" s="72">
        <f>+成测数据!Q17</f>
        <v>713</v>
      </c>
      <c r="AM22" s="72">
        <f>+成测数据!R17</f>
        <v>308</v>
      </c>
      <c r="AN22" s="72">
        <f>+成测数据!S17</f>
        <v>234</v>
      </c>
      <c r="AO22" s="72">
        <f>+成测数据!T17</f>
        <v>0</v>
      </c>
      <c r="AP22" s="72">
        <f>+成测数据!U17</f>
        <v>0</v>
      </c>
      <c r="AQ22" s="72">
        <f>+成测数据!V17</f>
        <v>18059</v>
      </c>
      <c r="AR22" s="72">
        <f>+成测数据!W17</f>
        <v>5812</v>
      </c>
      <c r="AS22" s="72">
        <f>+成测数据!X17</f>
        <v>500</v>
      </c>
      <c r="AT22" s="72">
        <f>+成测数据!Y17</f>
        <v>458</v>
      </c>
      <c r="AU22" s="72">
        <f>+成测数据!Z17</f>
        <v>12</v>
      </c>
      <c r="AV22" s="72">
        <f>+成测数据!AA17</f>
        <v>2173</v>
      </c>
      <c r="AW22" s="72">
        <f>+成测数据!AB17</f>
        <v>4850</v>
      </c>
      <c r="AX22" s="72">
        <f>+成测数据!AC17</f>
        <v>957</v>
      </c>
      <c r="AY22" s="72">
        <f>+成测数据!AD17</f>
        <v>220</v>
      </c>
      <c r="AZ22" s="72">
        <f>+成测数据!AE17</f>
        <v>782</v>
      </c>
      <c r="BA22" s="72">
        <f>+成测数据!AF17</f>
        <v>820</v>
      </c>
      <c r="BB22" s="72">
        <f>+成测数据!AG17</f>
        <v>0</v>
      </c>
      <c r="BC22" s="72">
        <f>+成测数据!AH17</f>
        <v>0</v>
      </c>
      <c r="BD22" s="72">
        <f>+成测数据!AI17</f>
        <v>0</v>
      </c>
      <c r="BE22" s="72">
        <f>+成测数据!AJ17</f>
        <v>432</v>
      </c>
      <c r="BF22" s="72">
        <f>+成测数据!AK17</f>
        <v>926</v>
      </c>
      <c r="BG22" s="72">
        <f>+成测数据!AL17</f>
        <v>34</v>
      </c>
      <c r="BH22" s="72">
        <f>+成测数据!AM17</f>
        <v>9</v>
      </c>
      <c r="BI22" s="72">
        <f>+成测数据!AN17</f>
        <v>74</v>
      </c>
      <c r="BJ22" s="72">
        <f>+成测数据!AO17</f>
        <v>0</v>
      </c>
      <c r="BK22" s="72">
        <f>+成测数据!AP17</f>
        <v>1254</v>
      </c>
      <c r="BL22" s="72">
        <f>+成测数据!AQ17</f>
        <v>329</v>
      </c>
      <c r="BM22" s="72">
        <f>+成测数据!AR17</f>
        <v>925</v>
      </c>
      <c r="BN22" s="72">
        <f>+成测数据!AS17</f>
        <v>1564</v>
      </c>
      <c r="BO22" s="72">
        <f>+成测数据!AT17</f>
        <v>1054</v>
      </c>
      <c r="BP22" s="72">
        <f>+成测数据!AU17</f>
        <v>139</v>
      </c>
      <c r="BQ22" s="72">
        <f>+成测数据!AV17</f>
        <v>0</v>
      </c>
      <c r="BR22" s="72">
        <f>+成测数据!AW17</f>
        <v>371</v>
      </c>
      <c r="BS22" s="72">
        <f>SUM(BT22:BV22)</f>
        <v>1591677</v>
      </c>
      <c r="BT22" s="72">
        <f>+工序盘点数据!BJ17</f>
        <v>1332477</v>
      </c>
      <c r="BU22" s="72">
        <f>+工序盘点数据!BK17</f>
        <v>86400</v>
      </c>
      <c r="BV22" s="72">
        <f>+工序盘点数据!BL17</f>
        <v>172800</v>
      </c>
      <c r="BW22" s="90">
        <f t="shared" si="16"/>
        <v>0.83062293119892305</v>
      </c>
      <c r="BX22" s="72">
        <f t="shared" si="13"/>
        <v>10565706</v>
      </c>
      <c r="BY22" s="91">
        <f>+工序盘点数据!AG17</f>
        <v>850198</v>
      </c>
      <c r="BZ22" s="91">
        <f>+工序盘点数据!AH17</f>
        <v>834182</v>
      </c>
      <c r="CA22" s="91">
        <f>+工序盘点数据!AI17</f>
        <v>823853</v>
      </c>
      <c r="CB22" s="91">
        <f>+工序盘点数据!AJ17</f>
        <v>868045</v>
      </c>
      <c r="CC22" s="91">
        <f>+工序盘点数据!AK17</f>
        <v>857590</v>
      </c>
      <c r="CD22" s="91">
        <f>+工序盘点数据!AL17</f>
        <v>834636</v>
      </c>
      <c r="CE22" s="91">
        <f>+工序盘点数据!AM17</f>
        <v>806077</v>
      </c>
      <c r="CF22" s="91">
        <f>+工序盘点数据!AN17</f>
        <v>825918</v>
      </c>
      <c r="CG22" s="91">
        <f>+工序盘点数据!AO17</f>
        <v>801637</v>
      </c>
      <c r="CH22" s="91">
        <f>+工序盘点数据!AP17</f>
        <v>796010</v>
      </c>
      <c r="CI22" s="103">
        <f>+工序盘点数据!AQ17</f>
        <v>754080</v>
      </c>
      <c r="CJ22" s="91">
        <f>+工序盘点数据!AR17</f>
        <v>758078</v>
      </c>
      <c r="CK22" s="91">
        <f>+工序盘点数据!AS17</f>
        <v>755402</v>
      </c>
      <c r="CL22" s="52">
        <f t="shared" si="15"/>
        <v>770591</v>
      </c>
      <c r="CM22" s="52">
        <f t="shared" si="17"/>
        <v>758078</v>
      </c>
      <c r="CN22" s="107">
        <f>IF(生产数据1!C22=0,"0",生产数据1!C22/(生产数据1!C22+生产数据2!BY22))</f>
        <v>2.4885048907744602E-3</v>
      </c>
    </row>
    <row r="23" spans="1:92" customFormat="1" ht="15.45" hidden="1">
      <c r="A23" s="64" t="s">
        <v>305</v>
      </c>
      <c r="B23" s="65">
        <f>+工序盘点数据!BH18</f>
        <v>18916</v>
      </c>
      <c r="C23" s="65">
        <f>+工序盘点数据!AU18</f>
        <v>0</v>
      </c>
      <c r="D23" s="65">
        <f>+工序盘点数据!AV18</f>
        <v>671</v>
      </c>
      <c r="E23" s="65">
        <f>+工序盘点数据!AW18</f>
        <v>1234</v>
      </c>
      <c r="F23" s="65">
        <f>+工序盘点数据!AX18</f>
        <v>1159</v>
      </c>
      <c r="G23" s="65">
        <f>+工序盘点数据!AY18</f>
        <v>284</v>
      </c>
      <c r="H23" s="65">
        <f>+工序盘点数据!AZ18</f>
        <v>4733</v>
      </c>
      <c r="I23" s="65">
        <f>+工序盘点数据!BA18</f>
        <v>958</v>
      </c>
      <c r="J23" s="65">
        <f>+工序盘点数据!BB18</f>
        <v>377</v>
      </c>
      <c r="K23" s="65">
        <f>+工序盘点数据!BC18</f>
        <v>470</v>
      </c>
      <c r="L23" s="65">
        <f>+工序盘点数据!BD18</f>
        <v>3149</v>
      </c>
      <c r="M23" s="65">
        <f>+工序盘点数据!BE18</f>
        <v>5881</v>
      </c>
      <c r="N23" s="65">
        <f>+工序盘点数据!BF18</f>
        <v>0</v>
      </c>
      <c r="O23" s="65">
        <f>+工序盘点数据!AF18</f>
        <v>14203</v>
      </c>
      <c r="P23" s="65">
        <f>+工序盘点数据!S18</f>
        <v>0</v>
      </c>
      <c r="Q23" s="65">
        <f>+工序盘点数据!T18</f>
        <v>640</v>
      </c>
      <c r="R23" s="65">
        <f>+工序盘点数据!U18</f>
        <v>1255</v>
      </c>
      <c r="S23" s="65">
        <f>+工序盘点数据!V18</f>
        <v>2233</v>
      </c>
      <c r="T23" s="65">
        <f>+工序盘点数据!W18</f>
        <v>513</v>
      </c>
      <c r="U23" s="65">
        <f>+工序盘点数据!X18</f>
        <v>2662</v>
      </c>
      <c r="V23" s="65">
        <f>+工序盘点数据!Y18</f>
        <v>1351</v>
      </c>
      <c r="W23" s="65">
        <f>+工序盘点数据!Z18</f>
        <v>630</v>
      </c>
      <c r="X23" s="65">
        <f>+工序盘点数据!AA18</f>
        <v>588</v>
      </c>
      <c r="Y23" s="65">
        <f>+工序盘点数据!AB18</f>
        <v>724</v>
      </c>
      <c r="Z23" s="65">
        <f>+工序盘点数据!AC18</f>
        <v>749</v>
      </c>
      <c r="AA23" s="65">
        <f>+工序盘点数据!AD18</f>
        <v>900</v>
      </c>
      <c r="AB23" s="65">
        <f>+工序盘点数据!AE18</f>
        <v>1958</v>
      </c>
      <c r="AC23" s="72">
        <f>+成测数据!H18</f>
        <v>825223</v>
      </c>
      <c r="AD23" s="72">
        <f>+成测数据!I18</f>
        <v>825223</v>
      </c>
      <c r="AE23" s="72">
        <f>+成测数据!J18</f>
        <v>0</v>
      </c>
      <c r="AF23" s="72">
        <f>+成测数据!K18</f>
        <v>15774</v>
      </c>
      <c r="AG23" s="72">
        <f>+成测数据!L18</f>
        <v>2318</v>
      </c>
      <c r="AH23" s="72">
        <f>+成测数据!M18</f>
        <v>241</v>
      </c>
      <c r="AI23" s="72">
        <f>+成测数据!N18</f>
        <v>176</v>
      </c>
      <c r="AJ23" s="72">
        <f>+成测数据!O18</f>
        <v>1286</v>
      </c>
      <c r="AK23" s="72">
        <f>+成测数据!P18</f>
        <v>49</v>
      </c>
      <c r="AL23" s="72">
        <f>+成测数据!Q18</f>
        <v>382</v>
      </c>
      <c r="AM23" s="72">
        <f>+成测数据!R18</f>
        <v>74</v>
      </c>
      <c r="AN23" s="72">
        <f>+成测数据!S18</f>
        <v>110</v>
      </c>
      <c r="AO23" s="72">
        <f>+成测数据!T18</f>
        <v>0</v>
      </c>
      <c r="AP23" s="72">
        <f>+成测数据!U18</f>
        <v>0</v>
      </c>
      <c r="AQ23" s="72">
        <f>+成测数据!V18</f>
        <v>10906</v>
      </c>
      <c r="AR23" s="72">
        <f>+成测数据!W18</f>
        <v>3254</v>
      </c>
      <c r="AS23" s="72">
        <f>+成测数据!X18</f>
        <v>52</v>
      </c>
      <c r="AT23" s="72">
        <f>+成测数据!Y18</f>
        <v>243</v>
      </c>
      <c r="AU23" s="72">
        <f>+成测数据!Z18</f>
        <v>2</v>
      </c>
      <c r="AV23" s="72">
        <f>+成测数据!AA18</f>
        <v>910</v>
      </c>
      <c r="AW23" s="72">
        <f>+成测数据!AB18</f>
        <v>2027</v>
      </c>
      <c r="AX23" s="72">
        <f>+成测数据!AC18</f>
        <v>675</v>
      </c>
      <c r="AY23" s="72">
        <f>+成测数据!AD18</f>
        <v>250</v>
      </c>
      <c r="AZ23" s="72">
        <f>+成测数据!AE18</f>
        <v>75</v>
      </c>
      <c r="BA23" s="72">
        <f>+成测数据!AF18</f>
        <v>363</v>
      </c>
      <c r="BB23" s="72">
        <f>+成测数据!AG18</f>
        <v>0</v>
      </c>
      <c r="BC23" s="72">
        <f>+成测数据!AH18</f>
        <v>0</v>
      </c>
      <c r="BD23" s="72">
        <f>+成测数据!AI18</f>
        <v>0</v>
      </c>
      <c r="BE23" s="72">
        <f>+成测数据!AJ18</f>
        <v>528</v>
      </c>
      <c r="BF23" s="72">
        <f>+成测数据!AK18</f>
        <v>794</v>
      </c>
      <c r="BG23" s="72">
        <f>+成测数据!AL18</f>
        <v>0</v>
      </c>
      <c r="BH23" s="72">
        <f>+成测数据!AM18</f>
        <v>0</v>
      </c>
      <c r="BI23" s="72">
        <f>+成测数据!AN18</f>
        <v>1733</v>
      </c>
      <c r="BJ23" s="72">
        <f>+成测数据!AO18</f>
        <v>0</v>
      </c>
      <c r="BK23" s="72">
        <f>+成测数据!AP18</f>
        <v>2550</v>
      </c>
      <c r="BL23" s="72">
        <f>+成测数据!AQ18</f>
        <v>110</v>
      </c>
      <c r="BM23" s="72">
        <f>+成测数据!AR18</f>
        <v>2440</v>
      </c>
      <c r="BN23" s="72">
        <f>+成测数据!AS18</f>
        <v>2805</v>
      </c>
      <c r="BO23" s="72">
        <f>+成测数据!AT18</f>
        <v>1990</v>
      </c>
      <c r="BP23" s="72">
        <f>+成测数据!AU18</f>
        <v>573</v>
      </c>
      <c r="BQ23" s="72">
        <f>+成测数据!AV18</f>
        <v>0</v>
      </c>
      <c r="BR23" s="72">
        <f>+成测数据!AW18</f>
        <v>242</v>
      </c>
      <c r="BS23" s="72">
        <f>SUM(BT23:BV23)</f>
        <v>0</v>
      </c>
      <c r="BT23" s="72">
        <f>+工序盘点数据!BJ18</f>
        <v>0</v>
      </c>
      <c r="BU23" s="72">
        <f>+工序盘点数据!BK18</f>
        <v>0</v>
      </c>
      <c r="BV23" s="72">
        <f>+工序盘点数据!BL18</f>
        <v>0</v>
      </c>
      <c r="BW23" s="90" t="str">
        <f t="shared" si="16"/>
        <v>0</v>
      </c>
      <c r="BX23" s="72">
        <f t="shared" si="13"/>
        <v>11545048</v>
      </c>
      <c r="BY23" s="91">
        <f>+工序盘点数据!AG18</f>
        <v>933478</v>
      </c>
      <c r="BZ23" s="91">
        <f>+工序盘点数据!AH18</f>
        <v>933858</v>
      </c>
      <c r="CA23" s="91">
        <f>+工序盘点数据!AI18</f>
        <v>932228</v>
      </c>
      <c r="CB23" s="91">
        <f>+工序盘点数据!AJ18</f>
        <v>931555</v>
      </c>
      <c r="CC23" s="91">
        <f>+工序盘点数据!AK18</f>
        <v>889631</v>
      </c>
      <c r="CD23" s="91">
        <f>+工序盘点数据!AL18</f>
        <v>894409</v>
      </c>
      <c r="CE23" s="91">
        <f>+工序盘点数据!AM18</f>
        <v>900305</v>
      </c>
      <c r="CF23" s="91">
        <f>+工序盘点数据!AN18</f>
        <v>867863</v>
      </c>
      <c r="CG23" s="91">
        <f>+工序盘点数据!AO18</f>
        <v>871537</v>
      </c>
      <c r="CH23" s="91">
        <f>+工序盘点数据!AP18</f>
        <v>842238</v>
      </c>
      <c r="CI23" s="103">
        <f>+工序盘点数据!AQ18</f>
        <v>862300</v>
      </c>
      <c r="CJ23" s="91">
        <f>+工序盘点数据!AR18</f>
        <v>843802</v>
      </c>
      <c r="CK23" s="91">
        <f>+工序盘点数据!AS18</f>
        <v>841844</v>
      </c>
      <c r="CL23" s="52">
        <f t="shared" si="15"/>
        <v>858005</v>
      </c>
      <c r="CM23" s="52">
        <f t="shared" si="17"/>
        <v>843802</v>
      </c>
      <c r="CN23" s="107">
        <f>IF(生产数据1!C23=0,"0",生产数据1!C23/(生产数据1!C23+生产数据2!BY23))</f>
        <v>2.12514404585522E-3</v>
      </c>
    </row>
    <row r="24" spans="1:92" customFormat="1" ht="15">
      <c r="A24" s="64" t="s">
        <v>310</v>
      </c>
      <c r="B24" s="63">
        <f t="shared" ref="B24:C24" si="64">+B25+B26</f>
        <v>34403</v>
      </c>
      <c r="C24" s="63">
        <f t="shared" si="64"/>
        <v>0</v>
      </c>
      <c r="D24" s="63">
        <f t="shared" ref="D24:N24" si="65">+D25+D26</f>
        <v>2125</v>
      </c>
      <c r="E24" s="63">
        <f t="shared" si="65"/>
        <v>1129</v>
      </c>
      <c r="F24" s="63">
        <f t="shared" si="65"/>
        <v>2358</v>
      </c>
      <c r="G24" s="63">
        <f t="shared" si="65"/>
        <v>1502</v>
      </c>
      <c r="H24" s="63">
        <f t="shared" si="65"/>
        <v>1097</v>
      </c>
      <c r="I24" s="63">
        <f t="shared" si="65"/>
        <v>6568</v>
      </c>
      <c r="J24" s="63">
        <f t="shared" si="65"/>
        <v>1164</v>
      </c>
      <c r="K24" s="63">
        <f t="shared" si="65"/>
        <v>1040</v>
      </c>
      <c r="L24" s="63">
        <f t="shared" si="65"/>
        <v>7462</v>
      </c>
      <c r="M24" s="63">
        <f t="shared" si="65"/>
        <v>9958</v>
      </c>
      <c r="N24" s="63">
        <f t="shared" si="65"/>
        <v>0</v>
      </c>
      <c r="O24" s="63">
        <f t="shared" ref="O24:AQ24" si="66">+O25+O26</f>
        <v>26053</v>
      </c>
      <c r="P24" s="63">
        <f t="shared" si="66"/>
        <v>0</v>
      </c>
      <c r="Q24" s="63">
        <f t="shared" si="66"/>
        <v>1401</v>
      </c>
      <c r="R24" s="63">
        <f t="shared" si="66"/>
        <v>1795</v>
      </c>
      <c r="S24" s="63">
        <f t="shared" si="66"/>
        <v>3798</v>
      </c>
      <c r="T24" s="63">
        <f t="shared" si="66"/>
        <v>1457</v>
      </c>
      <c r="U24" s="63">
        <f t="shared" si="66"/>
        <v>2047</v>
      </c>
      <c r="V24" s="63">
        <f t="shared" si="66"/>
        <v>2870</v>
      </c>
      <c r="W24" s="63">
        <f t="shared" si="66"/>
        <v>1325</v>
      </c>
      <c r="X24" s="63">
        <f t="shared" si="66"/>
        <v>1240</v>
      </c>
      <c r="Y24" s="63">
        <f t="shared" si="66"/>
        <v>1539</v>
      </c>
      <c r="Z24" s="63">
        <f t="shared" ref="Z24:AB24" si="67">+Z25+Z26</f>
        <v>1560</v>
      </c>
      <c r="AA24" s="63">
        <f t="shared" si="67"/>
        <v>1263</v>
      </c>
      <c r="AB24" s="63">
        <f t="shared" si="67"/>
        <v>5758</v>
      </c>
      <c r="AC24" s="63">
        <f t="shared" si="66"/>
        <v>1608672</v>
      </c>
      <c r="AD24" s="63">
        <f t="shared" si="66"/>
        <v>1608672</v>
      </c>
      <c r="AE24" s="63">
        <f t="shared" si="66"/>
        <v>0</v>
      </c>
      <c r="AF24" s="63">
        <f t="shared" si="66"/>
        <v>35806</v>
      </c>
      <c r="AG24" s="63">
        <f t="shared" si="66"/>
        <v>5187</v>
      </c>
      <c r="AH24" s="63">
        <f t="shared" ref="AH24:AP24" si="68">+AH25+AH26</f>
        <v>857</v>
      </c>
      <c r="AI24" s="63">
        <f t="shared" si="68"/>
        <v>1233</v>
      </c>
      <c r="AJ24" s="63">
        <f t="shared" si="68"/>
        <v>1209</v>
      </c>
      <c r="AK24" s="63">
        <f t="shared" si="68"/>
        <v>78</v>
      </c>
      <c r="AL24" s="63">
        <f t="shared" si="68"/>
        <v>968</v>
      </c>
      <c r="AM24" s="63">
        <f t="shared" si="68"/>
        <v>401</v>
      </c>
      <c r="AN24" s="63">
        <f t="shared" si="68"/>
        <v>441</v>
      </c>
      <c r="AO24" s="63">
        <f t="shared" si="68"/>
        <v>0</v>
      </c>
      <c r="AP24" s="63">
        <f t="shared" si="68"/>
        <v>0</v>
      </c>
      <c r="AQ24" s="63">
        <f t="shared" si="66"/>
        <v>28507</v>
      </c>
      <c r="AR24" s="63">
        <f t="shared" ref="AR24:BJ24" si="69">+AR25+AR26</f>
        <v>8147</v>
      </c>
      <c r="AS24" s="63">
        <f t="shared" si="69"/>
        <v>116</v>
      </c>
      <c r="AT24" s="63">
        <f t="shared" si="69"/>
        <v>729</v>
      </c>
      <c r="AU24" s="63">
        <f t="shared" si="69"/>
        <v>10</v>
      </c>
      <c r="AV24" s="63">
        <f t="shared" si="69"/>
        <v>3339</v>
      </c>
      <c r="AW24" s="63">
        <f t="shared" si="69"/>
        <v>4512</v>
      </c>
      <c r="AX24" s="63">
        <f t="shared" si="69"/>
        <v>2142</v>
      </c>
      <c r="AY24" s="63">
        <f t="shared" si="69"/>
        <v>458</v>
      </c>
      <c r="AZ24" s="63">
        <f t="shared" si="69"/>
        <v>2395</v>
      </c>
      <c r="BA24" s="63">
        <f t="shared" si="69"/>
        <v>1798</v>
      </c>
      <c r="BB24" s="63">
        <f t="shared" si="69"/>
        <v>0</v>
      </c>
      <c r="BC24" s="63">
        <f t="shared" si="69"/>
        <v>0</v>
      </c>
      <c r="BD24" s="63">
        <f t="shared" si="69"/>
        <v>0</v>
      </c>
      <c r="BE24" s="63">
        <f t="shared" si="69"/>
        <v>575</v>
      </c>
      <c r="BF24" s="63">
        <f t="shared" si="69"/>
        <v>1300</v>
      </c>
      <c r="BG24" s="63">
        <f t="shared" si="69"/>
        <v>40</v>
      </c>
      <c r="BH24" s="63">
        <f t="shared" si="69"/>
        <v>6</v>
      </c>
      <c r="BI24" s="63">
        <f t="shared" si="69"/>
        <v>2940</v>
      </c>
      <c r="BJ24" s="63">
        <f t="shared" si="69"/>
        <v>0</v>
      </c>
      <c r="BK24" s="63">
        <f t="shared" ref="BK24:BM24" si="70">+BK25+BK26</f>
        <v>2112</v>
      </c>
      <c r="BL24" s="63">
        <f t="shared" si="70"/>
        <v>684</v>
      </c>
      <c r="BM24" s="63">
        <f t="shared" si="70"/>
        <v>1428</v>
      </c>
      <c r="BN24" s="63">
        <f t="shared" ref="BN24:BY24" si="71">+BN25+BN26</f>
        <v>4216</v>
      </c>
      <c r="BO24" s="63">
        <f t="shared" si="71"/>
        <v>2761</v>
      </c>
      <c r="BP24" s="63">
        <f t="shared" si="71"/>
        <v>482</v>
      </c>
      <c r="BQ24" s="63">
        <f t="shared" si="71"/>
        <v>0</v>
      </c>
      <c r="BR24" s="63">
        <f t="shared" ref="BR24" si="72">+BR25+BR26</f>
        <v>973</v>
      </c>
      <c r="BS24" s="63">
        <f t="shared" si="71"/>
        <v>1521000</v>
      </c>
      <c r="BT24" s="63">
        <f t="shared" si="71"/>
        <v>1348200</v>
      </c>
      <c r="BU24" s="63">
        <f t="shared" si="71"/>
        <v>172800</v>
      </c>
      <c r="BV24" s="63">
        <f t="shared" si="71"/>
        <v>0</v>
      </c>
      <c r="BW24" s="88">
        <f t="shared" si="16"/>
        <v>0.87146335645902195</v>
      </c>
      <c r="BX24" s="63">
        <f t="shared" si="13"/>
        <v>22427129</v>
      </c>
      <c r="BY24" s="89">
        <f t="shared" si="71"/>
        <v>1779994</v>
      </c>
      <c r="BZ24" s="89">
        <f t="shared" ref="BZ24:CJ24" si="73">+BZ25+BZ26</f>
        <v>1775533</v>
      </c>
      <c r="CA24" s="89">
        <f t="shared" si="73"/>
        <v>1767227</v>
      </c>
      <c r="CB24" s="89">
        <f t="shared" si="73"/>
        <v>1765829</v>
      </c>
      <c r="CC24" s="89">
        <f t="shared" si="73"/>
        <v>1758723</v>
      </c>
      <c r="CD24" s="89">
        <f t="shared" si="73"/>
        <v>1748996</v>
      </c>
      <c r="CE24" s="89">
        <f t="shared" si="73"/>
        <v>1725553</v>
      </c>
      <c r="CF24" s="89">
        <f t="shared" si="73"/>
        <v>1727873</v>
      </c>
      <c r="CG24" s="89">
        <f t="shared" si="73"/>
        <v>1708278</v>
      </c>
      <c r="CH24" s="89">
        <f t="shared" si="73"/>
        <v>1696485</v>
      </c>
      <c r="CI24" s="102">
        <f t="shared" si="73"/>
        <v>1681008</v>
      </c>
      <c r="CJ24" s="89">
        <f t="shared" si="73"/>
        <v>1648694</v>
      </c>
      <c r="CK24" s="89">
        <f t="shared" ref="CK24" si="74">+CK25+CK26</f>
        <v>1642936</v>
      </c>
      <c r="CL24" s="52">
        <f t="shared" si="15"/>
        <v>1674747</v>
      </c>
      <c r="CM24" s="52">
        <f t="shared" si="17"/>
        <v>1648694</v>
      </c>
      <c r="CN24" s="107">
        <f>IF(生产数据1!C24=0,"0",生产数据1!C24/(生产数据1!C24+生产数据2!BY24))</f>
        <v>2.3249270517705402E-3</v>
      </c>
    </row>
    <row r="25" spans="1:92" customFormat="1" ht="15.45" hidden="1">
      <c r="A25" s="64" t="s">
        <v>304</v>
      </c>
      <c r="B25" s="65">
        <f>+工序盘点数据!BH19</f>
        <v>14549</v>
      </c>
      <c r="C25" s="65">
        <f>+工序盘点数据!AU19</f>
        <v>0</v>
      </c>
      <c r="D25" s="65">
        <f>+工序盘点数据!AV19</f>
        <v>672</v>
      </c>
      <c r="E25" s="65">
        <f>+工序盘点数据!AW19</f>
        <v>400</v>
      </c>
      <c r="F25" s="65">
        <f>+工序盘点数据!AX19</f>
        <v>1135</v>
      </c>
      <c r="G25" s="65">
        <f>+工序盘点数据!AY19</f>
        <v>1222</v>
      </c>
      <c r="H25" s="65">
        <f>+工序盘点数据!AZ19</f>
        <v>600</v>
      </c>
      <c r="I25" s="65">
        <f>+工序盘点数据!BA19</f>
        <v>625</v>
      </c>
      <c r="J25" s="65">
        <f>+工序盘点数据!BB19</f>
        <v>802</v>
      </c>
      <c r="K25" s="65">
        <f>+工序盘点数据!BC19</f>
        <v>410</v>
      </c>
      <c r="L25" s="65">
        <f>+工序盘点数据!BD19</f>
        <v>3720</v>
      </c>
      <c r="M25" s="65">
        <f>+工序盘点数据!BE19</f>
        <v>4963</v>
      </c>
      <c r="N25" s="65">
        <f>+工序盘点数据!BF19</f>
        <v>0</v>
      </c>
      <c r="O25" s="65">
        <f>+工序盘点数据!AF19</f>
        <v>12460</v>
      </c>
      <c r="P25" s="65">
        <f>+工序盘点数据!S19</f>
        <v>0</v>
      </c>
      <c r="Q25" s="65">
        <f>+工序盘点数据!T19</f>
        <v>597</v>
      </c>
      <c r="R25" s="65">
        <f>+工序盘点数据!U19</f>
        <v>864</v>
      </c>
      <c r="S25" s="65">
        <f>+工序盘点数据!V19</f>
        <v>1588</v>
      </c>
      <c r="T25" s="65">
        <f>+工序盘点数据!W19</f>
        <v>955</v>
      </c>
      <c r="U25" s="65">
        <f>+工序盘点数据!X19</f>
        <v>807</v>
      </c>
      <c r="V25" s="65">
        <f>+工序盘点数据!Y19</f>
        <v>1495</v>
      </c>
      <c r="W25" s="65">
        <f>+工序盘点数据!Z19</f>
        <v>719</v>
      </c>
      <c r="X25" s="65">
        <f>+工序盘点数据!AA19</f>
        <v>593</v>
      </c>
      <c r="Y25" s="65">
        <f>+工序盘点数据!AB19</f>
        <v>789</v>
      </c>
      <c r="Z25" s="65">
        <f>+工序盘点数据!AC19</f>
        <v>822</v>
      </c>
      <c r="AA25" s="65">
        <f>+工序盘点数据!AD19</f>
        <v>531</v>
      </c>
      <c r="AB25" s="65">
        <f>+工序盘点数据!AE19</f>
        <v>2700</v>
      </c>
      <c r="AC25" s="72">
        <f>+成测数据!H19</f>
        <v>814216</v>
      </c>
      <c r="AD25" s="72">
        <f>+成测数据!I19</f>
        <v>814216</v>
      </c>
      <c r="AE25" s="72">
        <f>+成测数据!J19</f>
        <v>0</v>
      </c>
      <c r="AF25" s="72">
        <f>+成测数据!K19</f>
        <v>19454</v>
      </c>
      <c r="AG25" s="72">
        <f>+成测数据!L19</f>
        <v>3383</v>
      </c>
      <c r="AH25" s="72">
        <f>+成测数据!M19</f>
        <v>432</v>
      </c>
      <c r="AI25" s="72">
        <f>+成测数据!N19</f>
        <v>992</v>
      </c>
      <c r="AJ25" s="72">
        <f>+成测数据!O19</f>
        <v>740</v>
      </c>
      <c r="AK25" s="72">
        <f>+成测数据!P19</f>
        <v>70</v>
      </c>
      <c r="AL25" s="72">
        <f>+成测数据!Q19</f>
        <v>663</v>
      </c>
      <c r="AM25" s="72">
        <f>+成测数据!R19</f>
        <v>251</v>
      </c>
      <c r="AN25" s="72">
        <f>+成测数据!S19</f>
        <v>235</v>
      </c>
      <c r="AO25" s="72">
        <f>+成测数据!T19</f>
        <v>0</v>
      </c>
      <c r="AP25" s="72">
        <f>+成测数据!U19</f>
        <v>0</v>
      </c>
      <c r="AQ25" s="72">
        <f>+成测数据!V19</f>
        <v>15514</v>
      </c>
      <c r="AR25" s="72">
        <f>+成测数据!W19</f>
        <v>4598</v>
      </c>
      <c r="AS25" s="72">
        <f>+成测数据!X19</f>
        <v>110</v>
      </c>
      <c r="AT25" s="72">
        <f>+成测数据!Y19</f>
        <v>405</v>
      </c>
      <c r="AU25" s="72">
        <f>+成测数据!Z19</f>
        <v>9</v>
      </c>
      <c r="AV25" s="72">
        <f>+成测数据!AA19</f>
        <v>2061</v>
      </c>
      <c r="AW25" s="72">
        <f>+成测数据!AB19</f>
        <v>2750</v>
      </c>
      <c r="AX25" s="72">
        <f>+成测数据!AC19</f>
        <v>1183</v>
      </c>
      <c r="AY25" s="72">
        <f>+成测数据!AD19</f>
        <v>292</v>
      </c>
      <c r="AZ25" s="72">
        <f>+成测数据!AE19</f>
        <v>2142</v>
      </c>
      <c r="BA25" s="72">
        <f>+成测数据!AF19</f>
        <v>361</v>
      </c>
      <c r="BB25" s="72">
        <f>+成测数据!AG19</f>
        <v>0</v>
      </c>
      <c r="BC25" s="72">
        <f>+成测数据!AH19</f>
        <v>0</v>
      </c>
      <c r="BD25" s="72">
        <f>+成测数据!AI19</f>
        <v>0</v>
      </c>
      <c r="BE25" s="72">
        <f>+成测数据!AJ19</f>
        <v>274</v>
      </c>
      <c r="BF25" s="72">
        <f>+成测数据!AK19</f>
        <v>493</v>
      </c>
      <c r="BG25" s="72">
        <f>+成测数据!AL19</f>
        <v>40</v>
      </c>
      <c r="BH25" s="72">
        <f>+成测数据!AM19</f>
        <v>6</v>
      </c>
      <c r="BI25" s="72">
        <f>+成测数据!AN19</f>
        <v>790</v>
      </c>
      <c r="BJ25" s="72">
        <f>+成测数据!AO19</f>
        <v>0</v>
      </c>
      <c r="BK25" s="72">
        <f>+成测数据!AP19</f>
        <v>557</v>
      </c>
      <c r="BL25" s="72">
        <f>+成测数据!AQ19</f>
        <v>306</v>
      </c>
      <c r="BM25" s="72">
        <f>+成测数据!AR19</f>
        <v>251</v>
      </c>
      <c r="BN25" s="72">
        <f>+成测数据!AS19</f>
        <v>1985</v>
      </c>
      <c r="BO25" s="72">
        <f>+成测数据!AT19</f>
        <v>1440</v>
      </c>
      <c r="BP25" s="72">
        <f>+成测数据!AU19</f>
        <v>160</v>
      </c>
      <c r="BQ25" s="72">
        <f>+成测数据!AV19</f>
        <v>0</v>
      </c>
      <c r="BR25" s="72">
        <f>+成测数据!AW19</f>
        <v>385</v>
      </c>
      <c r="BS25" s="72">
        <f>SUM(BT25:BV25)</f>
        <v>1521000</v>
      </c>
      <c r="BT25" s="72">
        <f>+工序盘点数据!BJ19</f>
        <v>1348200</v>
      </c>
      <c r="BU25" s="72">
        <f>+工序盘点数据!BK19</f>
        <v>172800</v>
      </c>
      <c r="BV25" s="72">
        <f>+工序盘点数据!BL19</f>
        <v>0</v>
      </c>
      <c r="BW25" s="90">
        <f t="shared" si="16"/>
        <v>0.87918824097139803</v>
      </c>
      <c r="BX25" s="72">
        <f t="shared" si="13"/>
        <v>11261679</v>
      </c>
      <c r="BY25" s="91">
        <f>+工序盘点数据!AG19</f>
        <v>931006</v>
      </c>
      <c r="BZ25" s="91">
        <f>+工序盘点数据!AH19</f>
        <v>893749</v>
      </c>
      <c r="CA25" s="91">
        <f>+工序盘点数据!AI19</f>
        <v>889582</v>
      </c>
      <c r="CB25" s="91">
        <f>+工序盘点数据!AJ19</f>
        <v>880674</v>
      </c>
      <c r="CC25" s="91">
        <f>+工序盘点数据!AK19</f>
        <v>894542</v>
      </c>
      <c r="CD25" s="91">
        <f>+工序盘点数据!AL19</f>
        <v>876575</v>
      </c>
      <c r="CE25" s="91">
        <f>+工序盘点数据!AM19</f>
        <v>840400</v>
      </c>
      <c r="CF25" s="91">
        <f>+工序盘点数据!AN19</f>
        <v>869657</v>
      </c>
      <c r="CG25" s="91">
        <f>+工序盘点数据!AO19</f>
        <v>853471</v>
      </c>
      <c r="CH25" s="91">
        <f>+工序盘点数据!AP19</f>
        <v>849233</v>
      </c>
      <c r="CI25" s="103">
        <f>+工序盘点数据!AQ19</f>
        <v>814180</v>
      </c>
      <c r="CJ25" s="91">
        <f>+工序盘点数据!AR19</f>
        <v>835655</v>
      </c>
      <c r="CK25" s="91">
        <f>+工序盘点数据!AS19</f>
        <v>832955</v>
      </c>
      <c r="CL25" s="52">
        <f t="shared" si="15"/>
        <v>848115</v>
      </c>
      <c r="CM25" s="52">
        <f t="shared" si="17"/>
        <v>835655</v>
      </c>
      <c r="CN25" s="107">
        <f>IF(生产数据1!C25=0,"0",生产数据1!C25/(生产数据1!C25+生产数据2!BY25))</f>
        <v>2.3264611108074901E-3</v>
      </c>
    </row>
    <row r="26" spans="1:92" customFormat="1" ht="15.45" hidden="1">
      <c r="A26" s="64" t="s">
        <v>305</v>
      </c>
      <c r="B26" s="65">
        <f>+工序盘点数据!BH20</f>
        <v>19854</v>
      </c>
      <c r="C26" s="65">
        <f>+工序盘点数据!AU20</f>
        <v>0</v>
      </c>
      <c r="D26" s="65">
        <f>+工序盘点数据!AV20</f>
        <v>1453</v>
      </c>
      <c r="E26" s="65">
        <f>+工序盘点数据!AW20</f>
        <v>729</v>
      </c>
      <c r="F26" s="65">
        <f>+工序盘点数据!AX20</f>
        <v>1223</v>
      </c>
      <c r="G26" s="65">
        <f>+工序盘点数据!AY20</f>
        <v>280</v>
      </c>
      <c r="H26" s="65">
        <f>+工序盘点数据!AZ20</f>
        <v>497</v>
      </c>
      <c r="I26" s="65">
        <f>+工序盘点数据!BA20</f>
        <v>5943</v>
      </c>
      <c r="J26" s="65">
        <f>+工序盘点数据!BB20</f>
        <v>362</v>
      </c>
      <c r="K26" s="65">
        <f>+工序盘点数据!BC20</f>
        <v>630</v>
      </c>
      <c r="L26" s="65">
        <f>+工序盘点数据!BD20</f>
        <v>3742</v>
      </c>
      <c r="M26" s="65">
        <f>+工序盘点数据!BE20</f>
        <v>4995</v>
      </c>
      <c r="N26" s="65">
        <f>+工序盘点数据!BF20</f>
        <v>0</v>
      </c>
      <c r="O26" s="65">
        <f>+工序盘点数据!AF20</f>
        <v>13593</v>
      </c>
      <c r="P26" s="65">
        <f>+工序盘点数据!S20</f>
        <v>0</v>
      </c>
      <c r="Q26" s="65">
        <f>+工序盘点数据!T20</f>
        <v>804</v>
      </c>
      <c r="R26" s="65">
        <f>+工序盘点数据!U20</f>
        <v>931</v>
      </c>
      <c r="S26" s="65">
        <f>+工序盘点数据!V20</f>
        <v>2210</v>
      </c>
      <c r="T26" s="65">
        <f>+工序盘点数据!W20</f>
        <v>502</v>
      </c>
      <c r="U26" s="65">
        <f>+工序盘点数据!X20</f>
        <v>1240</v>
      </c>
      <c r="V26" s="65">
        <f>+工序盘点数据!Y20</f>
        <v>1375</v>
      </c>
      <c r="W26" s="65">
        <f>+工序盘点数据!Z20</f>
        <v>606</v>
      </c>
      <c r="X26" s="65">
        <f>+工序盘点数据!AA20</f>
        <v>647</v>
      </c>
      <c r="Y26" s="65">
        <f>+工序盘点数据!AB20</f>
        <v>750</v>
      </c>
      <c r="Z26" s="65">
        <f>+工序盘点数据!AC20</f>
        <v>738</v>
      </c>
      <c r="AA26" s="65">
        <f>+工序盘点数据!AD20</f>
        <v>732</v>
      </c>
      <c r="AB26" s="65">
        <f>+工序盘点数据!AE20</f>
        <v>3058</v>
      </c>
      <c r="AC26" s="72">
        <f>+成测数据!H20</f>
        <v>794456</v>
      </c>
      <c r="AD26" s="72">
        <f>+成测数据!I20</f>
        <v>794456</v>
      </c>
      <c r="AE26" s="72">
        <f>+成测数据!J20</f>
        <v>0</v>
      </c>
      <c r="AF26" s="72">
        <f>+成测数据!K20</f>
        <v>16352</v>
      </c>
      <c r="AG26" s="72">
        <f>+成测数据!L20</f>
        <v>1804</v>
      </c>
      <c r="AH26" s="72">
        <f>+成测数据!M20</f>
        <v>425</v>
      </c>
      <c r="AI26" s="72">
        <f>+成测数据!N20</f>
        <v>241</v>
      </c>
      <c r="AJ26" s="72">
        <f>+成测数据!O20</f>
        <v>469</v>
      </c>
      <c r="AK26" s="72">
        <f>+成测数据!P20</f>
        <v>8</v>
      </c>
      <c r="AL26" s="72">
        <f>+成测数据!Q20</f>
        <v>305</v>
      </c>
      <c r="AM26" s="72">
        <f>+成测数据!R20</f>
        <v>150</v>
      </c>
      <c r="AN26" s="72">
        <f>+成测数据!S20</f>
        <v>206</v>
      </c>
      <c r="AO26" s="72">
        <f>+成测数据!T20</f>
        <v>0</v>
      </c>
      <c r="AP26" s="72">
        <f>+成测数据!U20</f>
        <v>0</v>
      </c>
      <c r="AQ26" s="72">
        <f>+成测数据!V20</f>
        <v>12993</v>
      </c>
      <c r="AR26" s="72">
        <f>+成测数据!W20</f>
        <v>3549</v>
      </c>
      <c r="AS26" s="72">
        <f>+成测数据!X20</f>
        <v>6</v>
      </c>
      <c r="AT26" s="72">
        <f>+成测数据!Y20</f>
        <v>324</v>
      </c>
      <c r="AU26" s="72">
        <f>+成测数据!Z20</f>
        <v>1</v>
      </c>
      <c r="AV26" s="72">
        <f>+成测数据!AA20</f>
        <v>1278</v>
      </c>
      <c r="AW26" s="72">
        <f>+成测数据!AB20</f>
        <v>1762</v>
      </c>
      <c r="AX26" s="72">
        <f>+成测数据!AC20</f>
        <v>959</v>
      </c>
      <c r="AY26" s="72">
        <f>+成测数据!AD20</f>
        <v>166</v>
      </c>
      <c r="AZ26" s="72">
        <f>+成测数据!AE20</f>
        <v>253</v>
      </c>
      <c r="BA26" s="72">
        <f>+成测数据!AF20</f>
        <v>1437</v>
      </c>
      <c r="BB26" s="72">
        <f>+成测数据!AG20</f>
        <v>0</v>
      </c>
      <c r="BC26" s="72">
        <f>+成测数据!AH20</f>
        <v>0</v>
      </c>
      <c r="BD26" s="72">
        <f>+成测数据!AI20</f>
        <v>0</v>
      </c>
      <c r="BE26" s="72">
        <f>+成测数据!AJ20</f>
        <v>301</v>
      </c>
      <c r="BF26" s="72">
        <f>+成测数据!AK20</f>
        <v>807</v>
      </c>
      <c r="BG26" s="72">
        <f>+成测数据!AL20</f>
        <v>0</v>
      </c>
      <c r="BH26" s="72">
        <f>+成测数据!AM20</f>
        <v>0</v>
      </c>
      <c r="BI26" s="72">
        <f>+成测数据!AN20</f>
        <v>2150</v>
      </c>
      <c r="BJ26" s="72">
        <f>+成测数据!AO20</f>
        <v>0</v>
      </c>
      <c r="BK26" s="72">
        <f>+成测数据!AP20</f>
        <v>1555</v>
      </c>
      <c r="BL26" s="72">
        <f>+成测数据!AQ20</f>
        <v>378</v>
      </c>
      <c r="BM26" s="72">
        <f>+成测数据!AR20</f>
        <v>1177</v>
      </c>
      <c r="BN26" s="72">
        <f>+成测数据!AS20</f>
        <v>2231</v>
      </c>
      <c r="BO26" s="72">
        <f>+成测数据!AT20</f>
        <v>1321</v>
      </c>
      <c r="BP26" s="72">
        <f>+成测数据!AU20</f>
        <v>322</v>
      </c>
      <c r="BQ26" s="72">
        <f>+成测数据!AV20</f>
        <v>0</v>
      </c>
      <c r="BR26" s="72">
        <f>+成测数据!AW20</f>
        <v>588</v>
      </c>
      <c r="BS26" s="72">
        <f>SUM(BT26:BV26)</f>
        <v>0</v>
      </c>
      <c r="BT26" s="72">
        <f>+工序盘点数据!BJ20</f>
        <v>0</v>
      </c>
      <c r="BU26" s="72">
        <f>+工序盘点数据!BK20</f>
        <v>0</v>
      </c>
      <c r="BV26" s="72">
        <f>+工序盘点数据!BL20</f>
        <v>0</v>
      </c>
      <c r="BW26" s="90" t="str">
        <f t="shared" si="16"/>
        <v>0</v>
      </c>
      <c r="BX26" s="72">
        <f t="shared" si="13"/>
        <v>11165450</v>
      </c>
      <c r="BY26" s="91">
        <f>+工序盘点数据!AG20</f>
        <v>848988</v>
      </c>
      <c r="BZ26" s="91">
        <f>+工序盘点数据!AH20</f>
        <v>881784</v>
      </c>
      <c r="CA26" s="91">
        <f>+工序盘点数据!AI20</f>
        <v>877645</v>
      </c>
      <c r="CB26" s="91">
        <f>+工序盘点数据!AJ20</f>
        <v>885155</v>
      </c>
      <c r="CC26" s="91">
        <f>+工序盘点数据!AK20</f>
        <v>864181</v>
      </c>
      <c r="CD26" s="91">
        <f>+工序盘点数据!AL20</f>
        <v>872421</v>
      </c>
      <c r="CE26" s="91">
        <f>+工序盘点数据!AM20</f>
        <v>885153</v>
      </c>
      <c r="CF26" s="91">
        <f>+工序盘点数据!AN20</f>
        <v>858216</v>
      </c>
      <c r="CG26" s="91">
        <f>+工序盘点数据!AO20</f>
        <v>854807</v>
      </c>
      <c r="CH26" s="91">
        <f>+工序盘点数据!AP20</f>
        <v>847252</v>
      </c>
      <c r="CI26" s="103">
        <f>+工序盘点数据!AQ20</f>
        <v>866828</v>
      </c>
      <c r="CJ26" s="91">
        <f>+工序盘点数据!AR20</f>
        <v>813039</v>
      </c>
      <c r="CK26" s="91">
        <f>+工序盘点数据!AS20</f>
        <v>809981</v>
      </c>
      <c r="CL26" s="52">
        <f t="shared" si="15"/>
        <v>826632</v>
      </c>
      <c r="CM26" s="52">
        <f t="shared" si="17"/>
        <v>813039</v>
      </c>
      <c r="CN26" s="107">
        <f>IF(生产数据1!C26=0,"0",生产数据1!C26/(生产数据1!C26+生产数据2!BY26))</f>
        <v>2.32324478680087E-3</v>
      </c>
    </row>
    <row r="27" spans="1:92" customFormat="1" ht="15">
      <c r="A27" s="64" t="s">
        <v>311</v>
      </c>
      <c r="B27" s="63">
        <f t="shared" ref="B27:C27" si="75">+B28+B29</f>
        <v>41297</v>
      </c>
      <c r="C27" s="63">
        <f t="shared" si="75"/>
        <v>0</v>
      </c>
      <c r="D27" s="63">
        <f t="shared" ref="D27:N27" si="76">+D28+D29</f>
        <v>1118</v>
      </c>
      <c r="E27" s="63">
        <f t="shared" si="76"/>
        <v>977</v>
      </c>
      <c r="F27" s="63">
        <f t="shared" si="76"/>
        <v>1834</v>
      </c>
      <c r="G27" s="63">
        <f t="shared" si="76"/>
        <v>1469</v>
      </c>
      <c r="H27" s="63">
        <f t="shared" si="76"/>
        <v>3678</v>
      </c>
      <c r="I27" s="63">
        <f t="shared" si="76"/>
        <v>5362</v>
      </c>
      <c r="J27" s="63">
        <f t="shared" si="76"/>
        <v>1192</v>
      </c>
      <c r="K27" s="63">
        <f t="shared" si="76"/>
        <v>813</v>
      </c>
      <c r="L27" s="63">
        <f t="shared" si="76"/>
        <v>9122</v>
      </c>
      <c r="M27" s="63">
        <f t="shared" si="76"/>
        <v>15732</v>
      </c>
      <c r="N27" s="63">
        <f t="shared" si="76"/>
        <v>0</v>
      </c>
      <c r="O27" s="63">
        <f t="shared" ref="O27:AQ27" si="77">+O28+O29</f>
        <v>25571</v>
      </c>
      <c r="P27" s="63">
        <f t="shared" si="77"/>
        <v>0</v>
      </c>
      <c r="Q27" s="63">
        <f t="shared" si="77"/>
        <v>1843</v>
      </c>
      <c r="R27" s="63">
        <f t="shared" si="77"/>
        <v>1706</v>
      </c>
      <c r="S27" s="63">
        <f t="shared" si="77"/>
        <v>2646</v>
      </c>
      <c r="T27" s="63">
        <f t="shared" si="77"/>
        <v>2882</v>
      </c>
      <c r="U27" s="63">
        <f t="shared" si="77"/>
        <v>1208</v>
      </c>
      <c r="V27" s="63">
        <f t="shared" si="77"/>
        <v>1196</v>
      </c>
      <c r="W27" s="63">
        <f t="shared" si="77"/>
        <v>2767</v>
      </c>
      <c r="X27" s="63">
        <f t="shared" si="77"/>
        <v>1145</v>
      </c>
      <c r="Y27" s="63">
        <f t="shared" si="77"/>
        <v>1551</v>
      </c>
      <c r="Z27" s="63">
        <f t="shared" ref="Z27:AB27" si="78">+Z28+Z29</f>
        <v>1380</v>
      </c>
      <c r="AA27" s="63">
        <f t="shared" si="78"/>
        <v>1494</v>
      </c>
      <c r="AB27" s="63">
        <f t="shared" si="78"/>
        <v>5753</v>
      </c>
      <c r="AC27" s="63">
        <f t="shared" si="77"/>
        <v>1731042</v>
      </c>
      <c r="AD27" s="63">
        <f t="shared" si="77"/>
        <v>1731042</v>
      </c>
      <c r="AE27" s="63">
        <f t="shared" si="77"/>
        <v>0</v>
      </c>
      <c r="AF27" s="63">
        <f t="shared" si="77"/>
        <v>37557</v>
      </c>
      <c r="AG27" s="63">
        <f t="shared" si="77"/>
        <v>3938</v>
      </c>
      <c r="AH27" s="63">
        <f t="shared" ref="AH27:AP27" si="79">+AH28+AH29</f>
        <v>668</v>
      </c>
      <c r="AI27" s="63">
        <f t="shared" si="79"/>
        <v>623</v>
      </c>
      <c r="AJ27" s="63">
        <f t="shared" si="79"/>
        <v>1535</v>
      </c>
      <c r="AK27" s="63">
        <f t="shared" si="79"/>
        <v>210</v>
      </c>
      <c r="AL27" s="63">
        <f t="shared" si="79"/>
        <v>486</v>
      </c>
      <c r="AM27" s="63">
        <f t="shared" si="79"/>
        <v>181</v>
      </c>
      <c r="AN27" s="63">
        <f t="shared" si="79"/>
        <v>235</v>
      </c>
      <c r="AO27" s="63">
        <f t="shared" si="79"/>
        <v>0</v>
      </c>
      <c r="AP27" s="63">
        <f t="shared" si="79"/>
        <v>0</v>
      </c>
      <c r="AQ27" s="63">
        <f t="shared" si="77"/>
        <v>32467</v>
      </c>
      <c r="AR27" s="63">
        <f t="shared" ref="AR27:BJ27" si="80">+AR28+AR29</f>
        <v>5449</v>
      </c>
      <c r="AS27" s="63">
        <f t="shared" si="80"/>
        <v>237</v>
      </c>
      <c r="AT27" s="63">
        <f t="shared" si="80"/>
        <v>975</v>
      </c>
      <c r="AU27" s="63">
        <f t="shared" si="80"/>
        <v>3</v>
      </c>
      <c r="AV27" s="63">
        <f t="shared" si="80"/>
        <v>3625</v>
      </c>
      <c r="AW27" s="63">
        <f t="shared" si="80"/>
        <v>8001</v>
      </c>
      <c r="AX27" s="63">
        <f t="shared" si="80"/>
        <v>2662</v>
      </c>
      <c r="AY27" s="63">
        <f t="shared" si="80"/>
        <v>422</v>
      </c>
      <c r="AZ27" s="63">
        <f t="shared" si="80"/>
        <v>2589</v>
      </c>
      <c r="BA27" s="63">
        <f t="shared" si="80"/>
        <v>1452</v>
      </c>
      <c r="BB27" s="63">
        <f t="shared" si="80"/>
        <v>0</v>
      </c>
      <c r="BC27" s="63">
        <f t="shared" si="80"/>
        <v>0</v>
      </c>
      <c r="BD27" s="63">
        <f t="shared" si="80"/>
        <v>0</v>
      </c>
      <c r="BE27" s="63">
        <f t="shared" si="80"/>
        <v>654</v>
      </c>
      <c r="BF27" s="63">
        <f t="shared" si="80"/>
        <v>1172</v>
      </c>
      <c r="BG27" s="63">
        <f t="shared" si="80"/>
        <v>54</v>
      </c>
      <c r="BH27" s="63">
        <f t="shared" si="80"/>
        <v>11</v>
      </c>
      <c r="BI27" s="63">
        <f t="shared" si="80"/>
        <v>5161</v>
      </c>
      <c r="BJ27" s="63">
        <f t="shared" si="80"/>
        <v>0</v>
      </c>
      <c r="BK27" s="63">
        <f t="shared" ref="BK27:BM27" si="81">+BK28+BK29</f>
        <v>1152</v>
      </c>
      <c r="BL27" s="63">
        <f t="shared" si="81"/>
        <v>556</v>
      </c>
      <c r="BM27" s="63">
        <f t="shared" si="81"/>
        <v>596</v>
      </c>
      <c r="BN27" s="63">
        <f t="shared" ref="BN27:BY27" si="82">+BN28+BN29</f>
        <v>3632</v>
      </c>
      <c r="BO27" s="63">
        <f t="shared" si="82"/>
        <v>2661</v>
      </c>
      <c r="BP27" s="63">
        <f t="shared" si="82"/>
        <v>231</v>
      </c>
      <c r="BQ27" s="63">
        <f t="shared" si="82"/>
        <v>0</v>
      </c>
      <c r="BR27" s="63">
        <f t="shared" ref="BR27" si="83">+BR28+BR29</f>
        <v>740</v>
      </c>
      <c r="BS27" s="63">
        <f t="shared" si="82"/>
        <v>1512900</v>
      </c>
      <c r="BT27" s="63">
        <f t="shared" si="82"/>
        <v>1210500</v>
      </c>
      <c r="BU27" s="63">
        <f t="shared" si="82"/>
        <v>216000</v>
      </c>
      <c r="BV27" s="63">
        <f t="shared" si="82"/>
        <v>86400</v>
      </c>
      <c r="BW27" s="88">
        <f t="shared" si="16"/>
        <v>0.78682016105600905</v>
      </c>
      <c r="BX27" s="63">
        <f t="shared" si="13"/>
        <v>22666689</v>
      </c>
      <c r="BY27" s="89">
        <f t="shared" si="82"/>
        <v>1735124</v>
      </c>
      <c r="BZ27" s="89">
        <f t="shared" ref="BZ27:CJ27" si="84">+BZ28+BZ29</f>
        <v>1748421</v>
      </c>
      <c r="CA27" s="89">
        <f t="shared" si="84"/>
        <v>1743371</v>
      </c>
      <c r="CB27" s="89">
        <f t="shared" si="84"/>
        <v>1718405</v>
      </c>
      <c r="CC27" s="89">
        <f t="shared" si="84"/>
        <v>1717615</v>
      </c>
      <c r="CD27" s="89">
        <f t="shared" si="84"/>
        <v>1731287</v>
      </c>
      <c r="CE27" s="89">
        <f t="shared" si="84"/>
        <v>1729491</v>
      </c>
      <c r="CF27" s="89">
        <f t="shared" si="84"/>
        <v>1718234</v>
      </c>
      <c r="CG27" s="89">
        <f t="shared" si="84"/>
        <v>1755892</v>
      </c>
      <c r="CH27" s="89">
        <f t="shared" si="84"/>
        <v>1776696</v>
      </c>
      <c r="CI27" s="102">
        <f t="shared" si="84"/>
        <v>1753444</v>
      </c>
      <c r="CJ27" s="89">
        <f t="shared" si="84"/>
        <v>1772231</v>
      </c>
      <c r="CK27" s="89">
        <f t="shared" ref="CK27" si="85">+CK28+CK29</f>
        <v>1766478</v>
      </c>
      <c r="CL27" s="52">
        <f t="shared" si="15"/>
        <v>1797802</v>
      </c>
      <c r="CM27" s="52">
        <f t="shared" si="17"/>
        <v>1772231</v>
      </c>
      <c r="CN27" s="107">
        <f>IF(生产数据1!C27=0,"0",生产数据1!C27/(生产数据1!C27+生产数据2!BY27))</f>
        <v>2.5615378424677202E-3</v>
      </c>
    </row>
    <row r="28" spans="1:92" customFormat="1" ht="15.45" hidden="1">
      <c r="A28" s="64" t="s">
        <v>304</v>
      </c>
      <c r="B28" s="65">
        <f>+工序盘点数据!BH21</f>
        <v>22409</v>
      </c>
      <c r="C28" s="65">
        <f>+工序盘点数据!AU21</f>
        <v>0</v>
      </c>
      <c r="D28" s="65">
        <f>+工序盘点数据!AV21</f>
        <v>361</v>
      </c>
      <c r="E28" s="65">
        <f>+工序盘点数据!AW21</f>
        <v>432</v>
      </c>
      <c r="F28" s="65">
        <f>+工序盘点数据!AX21</f>
        <v>879</v>
      </c>
      <c r="G28" s="65">
        <f>+工序盘点数据!AY21</f>
        <v>1089</v>
      </c>
      <c r="H28" s="65">
        <f>+工序盘点数据!AZ21</f>
        <v>3000</v>
      </c>
      <c r="I28" s="65">
        <f>+工序盘点数据!BA21</f>
        <v>600</v>
      </c>
      <c r="J28" s="65">
        <f>+工序盘点数据!BB21</f>
        <v>809</v>
      </c>
      <c r="K28" s="65">
        <f>+工序盘点数据!BC21</f>
        <v>418</v>
      </c>
      <c r="L28" s="65">
        <f>+工序盘点数据!BD21</f>
        <v>5880</v>
      </c>
      <c r="M28" s="65">
        <f>+工序盘点数据!BE21</f>
        <v>8941</v>
      </c>
      <c r="N28" s="65">
        <f>+工序盘点数据!BF21</f>
        <v>0</v>
      </c>
      <c r="O28" s="65">
        <f>+工序盘点数据!AF21</f>
        <v>12505</v>
      </c>
      <c r="P28" s="65">
        <f>+工序盘点数据!S21</f>
        <v>0</v>
      </c>
      <c r="Q28" s="65">
        <f>+工序盘点数据!T21</f>
        <v>687</v>
      </c>
      <c r="R28" s="65">
        <f>+工序盘点数据!U21</f>
        <v>875</v>
      </c>
      <c r="S28" s="65">
        <f>+工序盘点数据!V21</f>
        <v>1323</v>
      </c>
      <c r="T28" s="65">
        <f>+工序盘点数据!W21</f>
        <v>1420</v>
      </c>
      <c r="U28" s="65">
        <f>+工序盘点数据!X21</f>
        <v>362</v>
      </c>
      <c r="V28" s="65">
        <f>+工序盘点数据!Y21</f>
        <v>532</v>
      </c>
      <c r="W28" s="65">
        <f>+工序盘点数据!Z21</f>
        <v>1337</v>
      </c>
      <c r="X28" s="65">
        <f>+工序盘点数据!AA21</f>
        <v>571</v>
      </c>
      <c r="Y28" s="65">
        <f>+工序盘点数据!AB21</f>
        <v>838</v>
      </c>
      <c r="Z28" s="65">
        <f>+工序盘点数据!AC21</f>
        <v>619</v>
      </c>
      <c r="AA28" s="65">
        <f>+工序盘点数据!AD21</f>
        <v>671</v>
      </c>
      <c r="AB28" s="65">
        <f>+工序盘点数据!AE21</f>
        <v>3270</v>
      </c>
      <c r="AC28" s="72">
        <f>+成测数据!H21</f>
        <v>820456</v>
      </c>
      <c r="AD28" s="72">
        <f>+成测数据!I21</f>
        <v>820456</v>
      </c>
      <c r="AE28" s="72">
        <f>+成测数据!J21</f>
        <v>0</v>
      </c>
      <c r="AF28" s="72">
        <f>+成测数据!K21</f>
        <v>18975</v>
      </c>
      <c r="AG28" s="72">
        <f>+成测数据!L21</f>
        <v>1266</v>
      </c>
      <c r="AH28" s="72">
        <f>+成测数据!M21</f>
        <v>129</v>
      </c>
      <c r="AI28" s="72">
        <f>+成测数据!N21</f>
        <v>159</v>
      </c>
      <c r="AJ28" s="72">
        <f>+成测数据!O21</f>
        <v>654</v>
      </c>
      <c r="AK28" s="72">
        <f>+成测数据!P21</f>
        <v>11</v>
      </c>
      <c r="AL28" s="72">
        <f>+成测数据!Q21</f>
        <v>248</v>
      </c>
      <c r="AM28" s="72">
        <f>+成测数据!R21</f>
        <v>32</v>
      </c>
      <c r="AN28" s="72">
        <f>+成测数据!S21</f>
        <v>33</v>
      </c>
      <c r="AO28" s="72">
        <f>+成测数据!T21</f>
        <v>0</v>
      </c>
      <c r="AP28" s="72">
        <f>+成测数据!U21</f>
        <v>0</v>
      </c>
      <c r="AQ28" s="72">
        <f>+成测数据!V21</f>
        <v>17255</v>
      </c>
      <c r="AR28" s="72">
        <f>+成测数据!W21</f>
        <v>3732</v>
      </c>
      <c r="AS28" s="72">
        <f>+成测数据!X21</f>
        <v>82</v>
      </c>
      <c r="AT28" s="72">
        <f>+成测数据!Y21</f>
        <v>448</v>
      </c>
      <c r="AU28" s="72">
        <f>+成测数据!Z21</f>
        <v>3</v>
      </c>
      <c r="AV28" s="72">
        <f>+成测数据!AA21</f>
        <v>1957</v>
      </c>
      <c r="AW28" s="72">
        <f>+成测数据!AB21</f>
        <v>3940</v>
      </c>
      <c r="AX28" s="72">
        <f>+成测数据!AC21</f>
        <v>1225</v>
      </c>
      <c r="AY28" s="72">
        <f>+成测数据!AD21</f>
        <v>241</v>
      </c>
      <c r="AZ28" s="72">
        <f>+成测数据!AE21</f>
        <v>2026</v>
      </c>
      <c r="BA28" s="72">
        <f>+成测数据!AF21</f>
        <v>277</v>
      </c>
      <c r="BB28" s="72">
        <f>+成测数据!AG21</f>
        <v>0</v>
      </c>
      <c r="BC28" s="72">
        <f>+成测数据!AH21</f>
        <v>0</v>
      </c>
      <c r="BD28" s="72">
        <f>+成测数据!AI21</f>
        <v>0</v>
      </c>
      <c r="BE28" s="72">
        <f>+成测数据!AJ21</f>
        <v>243</v>
      </c>
      <c r="BF28" s="72">
        <f>+成测数据!AK21</f>
        <v>494</v>
      </c>
      <c r="BG28" s="72">
        <f>+成测数据!AL21</f>
        <v>51</v>
      </c>
      <c r="BH28" s="72">
        <f>+成测数据!AM21</f>
        <v>11</v>
      </c>
      <c r="BI28" s="72">
        <f>+成测数据!AN21</f>
        <v>2525</v>
      </c>
      <c r="BJ28" s="72">
        <f>+成测数据!AO21</f>
        <v>0</v>
      </c>
      <c r="BK28" s="72">
        <f>+成测数据!AP21</f>
        <v>454</v>
      </c>
      <c r="BL28" s="72">
        <f>+成测数据!AQ21</f>
        <v>138</v>
      </c>
      <c r="BM28" s="72">
        <f>+成测数据!AR21</f>
        <v>316</v>
      </c>
      <c r="BN28" s="72">
        <f>+成测数据!AS21</f>
        <v>2066</v>
      </c>
      <c r="BO28" s="72">
        <f>+成测数据!AT21</f>
        <v>1565</v>
      </c>
      <c r="BP28" s="72">
        <f>+成测数据!AU21</f>
        <v>152</v>
      </c>
      <c r="BQ28" s="72">
        <f>+成测数据!AV21</f>
        <v>0</v>
      </c>
      <c r="BR28" s="72">
        <f>+成测数据!AW21</f>
        <v>349</v>
      </c>
      <c r="BS28" s="72">
        <f>SUM(BT28:BV28)</f>
        <v>1512900</v>
      </c>
      <c r="BT28" s="72">
        <f>+工序盘点数据!BJ21</f>
        <v>1210500</v>
      </c>
      <c r="BU28" s="72">
        <f>+工序盘点数据!BK21</f>
        <v>216000</v>
      </c>
      <c r="BV28" s="72">
        <f>+工序盘点数据!BL21</f>
        <v>86400</v>
      </c>
      <c r="BW28" s="90">
        <f t="shared" si="16"/>
        <v>0.79355974315017996</v>
      </c>
      <c r="BX28" s="72">
        <f t="shared" si="13"/>
        <v>11354849</v>
      </c>
      <c r="BY28" s="91">
        <f>+工序盘点数据!AG21</f>
        <v>887178</v>
      </c>
      <c r="BZ28" s="91">
        <f>+工序盘点数据!AH21</f>
        <v>909351</v>
      </c>
      <c r="CA28" s="91">
        <f>+工序盘点数据!AI21</f>
        <v>910369</v>
      </c>
      <c r="CB28" s="91">
        <f>+工序盘点数据!AJ21</f>
        <v>886486</v>
      </c>
      <c r="CC28" s="91">
        <f>+工序盘点数据!AK21</f>
        <v>862294</v>
      </c>
      <c r="CD28" s="91">
        <f>+工序盘点数据!AL21</f>
        <v>872372</v>
      </c>
      <c r="CE28" s="91">
        <f>+工序盘点数据!AM21</f>
        <v>872440</v>
      </c>
      <c r="CF28" s="91">
        <f>+工序盘点数据!AN21</f>
        <v>881109</v>
      </c>
      <c r="CG28" s="91">
        <f>+工序盘点数据!AO21</f>
        <v>869663</v>
      </c>
      <c r="CH28" s="91">
        <f>+工序盘点数据!AP21</f>
        <v>885102</v>
      </c>
      <c r="CI28" s="103">
        <f>+工序盘点数据!AQ21</f>
        <v>838761</v>
      </c>
      <c r="CJ28" s="91">
        <f>+工序盘点数据!AR21</f>
        <v>841497</v>
      </c>
      <c r="CK28" s="91">
        <f>+工序盘点数据!AS21</f>
        <v>838227</v>
      </c>
      <c r="CL28" s="52">
        <f t="shared" si="15"/>
        <v>854002</v>
      </c>
      <c r="CM28" s="52">
        <f t="shared" si="17"/>
        <v>841497</v>
      </c>
      <c r="CN28" s="107">
        <f>IF(生产数据1!C28=0,"0",生产数据1!C28/(生产数据1!C28+生产数据2!BY28))</f>
        <v>2.63736560227717E-3</v>
      </c>
    </row>
    <row r="29" spans="1:92" customFormat="1" ht="15.45" hidden="1">
      <c r="A29" s="64" t="s">
        <v>305</v>
      </c>
      <c r="B29" s="65">
        <f>+工序盘点数据!BH22</f>
        <v>18888</v>
      </c>
      <c r="C29" s="65">
        <f>+工序盘点数据!AU22</f>
        <v>0</v>
      </c>
      <c r="D29" s="65">
        <f>+工序盘点数据!AV22</f>
        <v>757</v>
      </c>
      <c r="E29" s="65">
        <f>+工序盘点数据!AW22</f>
        <v>545</v>
      </c>
      <c r="F29" s="65">
        <f>+工序盘点数据!AX22</f>
        <v>955</v>
      </c>
      <c r="G29" s="65">
        <f>+工序盘点数据!AY22</f>
        <v>380</v>
      </c>
      <c r="H29" s="65">
        <f>+工序盘点数据!AZ22</f>
        <v>678</v>
      </c>
      <c r="I29" s="65">
        <f>+工序盘点数据!BA22</f>
        <v>4762</v>
      </c>
      <c r="J29" s="65">
        <f>+工序盘点数据!BB22</f>
        <v>383</v>
      </c>
      <c r="K29" s="65">
        <f>+工序盘点数据!BC22</f>
        <v>395</v>
      </c>
      <c r="L29" s="65">
        <f>+工序盘点数据!BD22</f>
        <v>3242</v>
      </c>
      <c r="M29" s="65">
        <f>+工序盘点数据!BE22</f>
        <v>6791</v>
      </c>
      <c r="N29" s="65">
        <f>+工序盘点数据!BF22</f>
        <v>0</v>
      </c>
      <c r="O29" s="65">
        <f>+工序盘点数据!AF22</f>
        <v>13066</v>
      </c>
      <c r="P29" s="65">
        <f>+工序盘点数据!S22</f>
        <v>0</v>
      </c>
      <c r="Q29" s="65">
        <f>+工序盘点数据!T22</f>
        <v>1156</v>
      </c>
      <c r="R29" s="65">
        <f>+工序盘点数据!U22</f>
        <v>831</v>
      </c>
      <c r="S29" s="65">
        <f>+工序盘点数据!V22</f>
        <v>1323</v>
      </c>
      <c r="T29" s="65">
        <f>+工序盘点数据!W22</f>
        <v>1462</v>
      </c>
      <c r="U29" s="65">
        <f>+工序盘点数据!X22</f>
        <v>846</v>
      </c>
      <c r="V29" s="65">
        <f>+工序盘点数据!Y22</f>
        <v>664</v>
      </c>
      <c r="W29" s="65">
        <f>+工序盘点数据!Z22</f>
        <v>1430</v>
      </c>
      <c r="X29" s="65">
        <f>+工序盘点数据!AA22</f>
        <v>574</v>
      </c>
      <c r="Y29" s="65">
        <f>+工序盘点数据!AB22</f>
        <v>713</v>
      </c>
      <c r="Z29" s="65">
        <f>+工序盘点数据!AC22</f>
        <v>761</v>
      </c>
      <c r="AA29" s="65">
        <f>+工序盘点数据!AD22</f>
        <v>823</v>
      </c>
      <c r="AB29" s="65">
        <f>+工序盘点数据!AE22</f>
        <v>2483</v>
      </c>
      <c r="AC29" s="72">
        <f>+成测数据!H22</f>
        <v>910586</v>
      </c>
      <c r="AD29" s="72">
        <f>+成测数据!I22</f>
        <v>910586</v>
      </c>
      <c r="AE29" s="72">
        <f>+成测数据!J22</f>
        <v>0</v>
      </c>
      <c r="AF29" s="72">
        <f>+成测数据!K22</f>
        <v>18582</v>
      </c>
      <c r="AG29" s="72">
        <f>+成测数据!L22</f>
        <v>2672</v>
      </c>
      <c r="AH29" s="72">
        <f>+成测数据!M22</f>
        <v>539</v>
      </c>
      <c r="AI29" s="72">
        <f>+成测数据!N22</f>
        <v>464</v>
      </c>
      <c r="AJ29" s="72">
        <f>+成测数据!O22</f>
        <v>881</v>
      </c>
      <c r="AK29" s="72">
        <f>+成测数据!P22</f>
        <v>199</v>
      </c>
      <c r="AL29" s="72">
        <f>+成测数据!Q22</f>
        <v>238</v>
      </c>
      <c r="AM29" s="72">
        <f>+成测数据!R22</f>
        <v>149</v>
      </c>
      <c r="AN29" s="72">
        <f>+成测数据!S22</f>
        <v>202</v>
      </c>
      <c r="AO29" s="72">
        <f>+成测数据!T22</f>
        <v>0</v>
      </c>
      <c r="AP29" s="72">
        <f>+成测数据!U22</f>
        <v>0</v>
      </c>
      <c r="AQ29" s="72">
        <f>+成测数据!V22</f>
        <v>15212</v>
      </c>
      <c r="AR29" s="72">
        <f>+成测数据!W22</f>
        <v>1717</v>
      </c>
      <c r="AS29" s="72">
        <f>+成测数据!X22</f>
        <v>155</v>
      </c>
      <c r="AT29" s="72">
        <f>+成测数据!Y22</f>
        <v>527</v>
      </c>
      <c r="AU29" s="72">
        <f>+成测数据!Z22</f>
        <v>0</v>
      </c>
      <c r="AV29" s="72">
        <f>+成测数据!AA22</f>
        <v>1668</v>
      </c>
      <c r="AW29" s="72">
        <f>+成测数据!AB22</f>
        <v>4061</v>
      </c>
      <c r="AX29" s="72">
        <f>+成测数据!AC22</f>
        <v>1437</v>
      </c>
      <c r="AY29" s="72">
        <f>+成测数据!AD22</f>
        <v>181</v>
      </c>
      <c r="AZ29" s="72">
        <f>+成测数据!AE22</f>
        <v>563</v>
      </c>
      <c r="BA29" s="72">
        <f>+成测数据!AF22</f>
        <v>1175</v>
      </c>
      <c r="BB29" s="72">
        <f>+成测数据!AG22</f>
        <v>0</v>
      </c>
      <c r="BC29" s="72">
        <f>+成测数据!AH22</f>
        <v>0</v>
      </c>
      <c r="BD29" s="72">
        <f>+成测数据!AI22</f>
        <v>0</v>
      </c>
      <c r="BE29" s="72">
        <f>+成测数据!AJ22</f>
        <v>411</v>
      </c>
      <c r="BF29" s="72">
        <f>+成测数据!AK22</f>
        <v>678</v>
      </c>
      <c r="BG29" s="72">
        <f>+成测数据!AL22</f>
        <v>3</v>
      </c>
      <c r="BH29" s="72">
        <f>+成测数据!AM22</f>
        <v>0</v>
      </c>
      <c r="BI29" s="72">
        <f>+成测数据!AN22</f>
        <v>2636</v>
      </c>
      <c r="BJ29" s="72">
        <f>+成测数据!AO22</f>
        <v>0</v>
      </c>
      <c r="BK29" s="72">
        <f>+成测数据!AP22</f>
        <v>698</v>
      </c>
      <c r="BL29" s="72">
        <f>+成测数据!AQ22</f>
        <v>418</v>
      </c>
      <c r="BM29" s="72">
        <f>+成测数据!AR22</f>
        <v>280</v>
      </c>
      <c r="BN29" s="72">
        <f>+成测数据!AS22</f>
        <v>1566</v>
      </c>
      <c r="BO29" s="72">
        <f>+成测数据!AT22</f>
        <v>1096</v>
      </c>
      <c r="BP29" s="72">
        <f>+成测数据!AU22</f>
        <v>79</v>
      </c>
      <c r="BQ29" s="72">
        <f>+成测数据!AV22</f>
        <v>0</v>
      </c>
      <c r="BR29" s="72">
        <f>+成测数据!AW22</f>
        <v>391</v>
      </c>
      <c r="BS29" s="72">
        <f>SUM(BT29:BV29)</f>
        <v>0</v>
      </c>
      <c r="BT29" s="72">
        <f>+工序盘点数据!BJ22</f>
        <v>0</v>
      </c>
      <c r="BU29" s="72">
        <f>+工序盘点数据!BK22</f>
        <v>0</v>
      </c>
      <c r="BV29" s="72">
        <f>+工序盘点数据!BL22</f>
        <v>0</v>
      </c>
      <c r="BW29" s="90" t="str">
        <f t="shared" si="16"/>
        <v>0</v>
      </c>
      <c r="BX29" s="72">
        <f t="shared" si="13"/>
        <v>11311840</v>
      </c>
      <c r="BY29" s="91">
        <f>+工序盘点数据!AG22</f>
        <v>847946</v>
      </c>
      <c r="BZ29" s="91">
        <f>+工序盘点数据!AH22</f>
        <v>839070</v>
      </c>
      <c r="CA29" s="91">
        <f>+工序盘点数据!AI22</f>
        <v>833002</v>
      </c>
      <c r="CB29" s="91">
        <f>+工序盘点数据!AJ22</f>
        <v>831919</v>
      </c>
      <c r="CC29" s="91">
        <f>+工序盘点数据!AK22</f>
        <v>855321</v>
      </c>
      <c r="CD29" s="91">
        <f>+工序盘点数据!AL22</f>
        <v>858915</v>
      </c>
      <c r="CE29" s="91">
        <f>+工序盘点数据!AM22</f>
        <v>857051</v>
      </c>
      <c r="CF29" s="91">
        <f>+工序盘点数据!AN22</f>
        <v>837125</v>
      </c>
      <c r="CG29" s="91">
        <f>+工序盘点数据!AO22</f>
        <v>886229</v>
      </c>
      <c r="CH29" s="91">
        <f>+工序盘点数据!AP22</f>
        <v>891594</v>
      </c>
      <c r="CI29" s="103">
        <f>+工序盘点数据!AQ22</f>
        <v>914683</v>
      </c>
      <c r="CJ29" s="91">
        <f>+工序盘点数据!AR22</f>
        <v>930734</v>
      </c>
      <c r="CK29" s="91">
        <f>+工序盘点数据!AS22</f>
        <v>928251</v>
      </c>
      <c r="CL29" s="52">
        <f t="shared" si="15"/>
        <v>943800</v>
      </c>
      <c r="CM29" s="52">
        <f t="shared" si="17"/>
        <v>930734</v>
      </c>
      <c r="CN29" s="107">
        <f>IF(生产数据1!C29=0,"0",生产数据1!C29/(生产数据1!C29+生产数据2!BY29))</f>
        <v>2.4821894086977801E-3</v>
      </c>
    </row>
    <row r="30" spans="1:92" customFormat="1" ht="15">
      <c r="A30" s="64" t="s">
        <v>312</v>
      </c>
      <c r="B30" s="63">
        <f t="shared" ref="B30:C30" si="86">+B31+B32</f>
        <v>60853</v>
      </c>
      <c r="C30" s="63">
        <f t="shared" si="86"/>
        <v>0</v>
      </c>
      <c r="D30" s="63">
        <f t="shared" ref="D30:N30" si="87">+D31+D32</f>
        <v>8641</v>
      </c>
      <c r="E30" s="63">
        <f t="shared" si="87"/>
        <v>968</v>
      </c>
      <c r="F30" s="63">
        <f t="shared" si="87"/>
        <v>5018</v>
      </c>
      <c r="G30" s="63">
        <f t="shared" si="87"/>
        <v>1394</v>
      </c>
      <c r="H30" s="63">
        <f t="shared" si="87"/>
        <v>5401</v>
      </c>
      <c r="I30" s="63">
        <f t="shared" si="87"/>
        <v>2700</v>
      </c>
      <c r="J30" s="63">
        <f t="shared" si="87"/>
        <v>1280</v>
      </c>
      <c r="K30" s="63">
        <f t="shared" si="87"/>
        <v>933</v>
      </c>
      <c r="L30" s="63">
        <f t="shared" si="87"/>
        <v>7371</v>
      </c>
      <c r="M30" s="63">
        <f t="shared" si="87"/>
        <v>27147</v>
      </c>
      <c r="N30" s="63">
        <f t="shared" si="87"/>
        <v>0</v>
      </c>
      <c r="O30" s="63">
        <f t="shared" ref="O30:AQ30" si="88">+O31+O32</f>
        <v>23438</v>
      </c>
      <c r="P30" s="63">
        <f t="shared" si="88"/>
        <v>0</v>
      </c>
      <c r="Q30" s="63">
        <f t="shared" si="88"/>
        <v>1118</v>
      </c>
      <c r="R30" s="63">
        <f t="shared" si="88"/>
        <v>1770</v>
      </c>
      <c r="S30" s="63">
        <f t="shared" si="88"/>
        <v>2952</v>
      </c>
      <c r="T30" s="63">
        <f t="shared" si="88"/>
        <v>2249</v>
      </c>
      <c r="U30" s="63">
        <f t="shared" si="88"/>
        <v>1278</v>
      </c>
      <c r="V30" s="63">
        <f t="shared" si="88"/>
        <v>1201</v>
      </c>
      <c r="W30" s="63">
        <f t="shared" si="88"/>
        <v>3136</v>
      </c>
      <c r="X30" s="63">
        <f t="shared" si="88"/>
        <v>1308</v>
      </c>
      <c r="Y30" s="63">
        <f t="shared" si="88"/>
        <v>1394</v>
      </c>
      <c r="Z30" s="63">
        <f t="shared" ref="Z30:AB30" si="89">+Z31+Z32</f>
        <v>1499</v>
      </c>
      <c r="AA30" s="63">
        <f t="shared" si="89"/>
        <v>1365</v>
      </c>
      <c r="AB30" s="63">
        <f t="shared" si="89"/>
        <v>4168</v>
      </c>
      <c r="AC30" s="63">
        <f t="shared" si="88"/>
        <v>1568832</v>
      </c>
      <c r="AD30" s="63">
        <f t="shared" si="88"/>
        <v>1568832</v>
      </c>
      <c r="AE30" s="63">
        <f t="shared" si="88"/>
        <v>0</v>
      </c>
      <c r="AF30" s="63">
        <f t="shared" si="88"/>
        <v>44218</v>
      </c>
      <c r="AG30" s="63">
        <f t="shared" si="88"/>
        <v>6781</v>
      </c>
      <c r="AH30" s="63">
        <f t="shared" ref="AH30:AP30" si="90">+AH31+AH32</f>
        <v>1605</v>
      </c>
      <c r="AI30" s="63">
        <f t="shared" si="90"/>
        <v>959</v>
      </c>
      <c r="AJ30" s="63">
        <f t="shared" si="90"/>
        <v>2248</v>
      </c>
      <c r="AK30" s="63">
        <f t="shared" si="90"/>
        <v>62</v>
      </c>
      <c r="AL30" s="63">
        <f t="shared" si="90"/>
        <v>933</v>
      </c>
      <c r="AM30" s="63">
        <f t="shared" si="90"/>
        <v>545</v>
      </c>
      <c r="AN30" s="63">
        <f t="shared" si="90"/>
        <v>429</v>
      </c>
      <c r="AO30" s="63">
        <f t="shared" si="90"/>
        <v>0</v>
      </c>
      <c r="AP30" s="63">
        <f t="shared" si="90"/>
        <v>0</v>
      </c>
      <c r="AQ30" s="63">
        <f t="shared" si="88"/>
        <v>35215</v>
      </c>
      <c r="AR30" s="63">
        <f t="shared" ref="AR30:BJ30" si="91">+AR31+AR32</f>
        <v>7173</v>
      </c>
      <c r="AS30" s="63">
        <f t="shared" si="91"/>
        <v>5458</v>
      </c>
      <c r="AT30" s="63">
        <f t="shared" si="91"/>
        <v>733</v>
      </c>
      <c r="AU30" s="63">
        <f t="shared" si="91"/>
        <v>30</v>
      </c>
      <c r="AV30" s="63">
        <f t="shared" si="91"/>
        <v>2710</v>
      </c>
      <c r="AW30" s="63">
        <f t="shared" si="91"/>
        <v>6266</v>
      </c>
      <c r="AX30" s="63">
        <f t="shared" si="91"/>
        <v>2878</v>
      </c>
      <c r="AY30" s="63">
        <f t="shared" si="91"/>
        <v>348</v>
      </c>
      <c r="AZ30" s="63">
        <f t="shared" si="91"/>
        <v>2848</v>
      </c>
      <c r="BA30" s="63">
        <f t="shared" si="91"/>
        <v>1038</v>
      </c>
      <c r="BB30" s="63">
        <f t="shared" si="91"/>
        <v>0</v>
      </c>
      <c r="BC30" s="63">
        <f t="shared" si="91"/>
        <v>0</v>
      </c>
      <c r="BD30" s="63">
        <f t="shared" si="91"/>
        <v>0</v>
      </c>
      <c r="BE30" s="63">
        <f t="shared" si="91"/>
        <v>752</v>
      </c>
      <c r="BF30" s="63">
        <f t="shared" si="91"/>
        <v>1099</v>
      </c>
      <c r="BG30" s="63">
        <f t="shared" si="91"/>
        <v>36</v>
      </c>
      <c r="BH30" s="63">
        <f t="shared" si="91"/>
        <v>8</v>
      </c>
      <c r="BI30" s="63">
        <f t="shared" si="91"/>
        <v>3838</v>
      </c>
      <c r="BJ30" s="63">
        <f t="shared" si="91"/>
        <v>0</v>
      </c>
      <c r="BK30" s="63">
        <f t="shared" ref="BK30:BM30" si="92">+BK31+BK32</f>
        <v>2222</v>
      </c>
      <c r="BL30" s="63">
        <f t="shared" si="92"/>
        <v>857</v>
      </c>
      <c r="BM30" s="63">
        <f t="shared" si="92"/>
        <v>1365</v>
      </c>
      <c r="BN30" s="63">
        <f t="shared" ref="BN30:BY30" si="93">+BN31+BN32</f>
        <v>5215</v>
      </c>
      <c r="BO30" s="63">
        <f t="shared" si="93"/>
        <v>3773</v>
      </c>
      <c r="BP30" s="63">
        <f t="shared" si="93"/>
        <v>487</v>
      </c>
      <c r="BQ30" s="63">
        <f t="shared" si="93"/>
        <v>0</v>
      </c>
      <c r="BR30" s="63">
        <f t="shared" ref="BR30" si="94">+BR31+BR32</f>
        <v>955</v>
      </c>
      <c r="BS30" s="63">
        <f t="shared" si="93"/>
        <v>1651909</v>
      </c>
      <c r="BT30" s="63">
        <f t="shared" si="93"/>
        <v>1651909</v>
      </c>
      <c r="BU30" s="63">
        <f t="shared" si="93"/>
        <v>0</v>
      </c>
      <c r="BV30" s="63">
        <f t="shared" si="93"/>
        <v>0</v>
      </c>
      <c r="BW30" s="88">
        <f t="shared" si="16"/>
        <v>0.98601006239304501</v>
      </c>
      <c r="BX30" s="63">
        <f t="shared" si="13"/>
        <v>21020597</v>
      </c>
      <c r="BY30" s="89">
        <f t="shared" si="93"/>
        <v>1657946</v>
      </c>
      <c r="BZ30" s="89">
        <f t="shared" ref="BZ30:CJ30" si="95">+BZ31+BZ32</f>
        <v>1618228</v>
      </c>
      <c r="CA30" s="89">
        <f t="shared" si="95"/>
        <v>1614555</v>
      </c>
      <c r="CB30" s="89">
        <f t="shared" si="95"/>
        <v>1583403</v>
      </c>
      <c r="CC30" s="89">
        <f t="shared" si="95"/>
        <v>1627704</v>
      </c>
      <c r="CD30" s="89">
        <f t="shared" si="95"/>
        <v>1627026</v>
      </c>
      <c r="CE30" s="89">
        <f t="shared" si="95"/>
        <v>1604225</v>
      </c>
      <c r="CF30" s="89">
        <f t="shared" si="95"/>
        <v>1630457</v>
      </c>
      <c r="CG30" s="89">
        <f t="shared" si="95"/>
        <v>1615726</v>
      </c>
      <c r="CH30" s="89">
        <f t="shared" si="95"/>
        <v>1613098</v>
      </c>
      <c r="CI30" s="102">
        <f t="shared" si="95"/>
        <v>1595867</v>
      </c>
      <c r="CJ30" s="89">
        <f t="shared" si="95"/>
        <v>1618265</v>
      </c>
      <c r="CK30" s="89">
        <f t="shared" ref="CK30" si="96">+CK31+CK32</f>
        <v>1614097</v>
      </c>
      <c r="CL30" s="52">
        <f t="shared" si="15"/>
        <v>1641703</v>
      </c>
      <c r="CM30" s="52">
        <f t="shared" si="17"/>
        <v>1618265</v>
      </c>
      <c r="CN30" s="107">
        <f>IF(生产数据1!C30=0,"0",生产数据1!C30/(生产数据1!C30+生产数据2!BY30))</f>
        <v>2.6012621294976101E-3</v>
      </c>
    </row>
    <row r="31" spans="1:92" customFormat="1" ht="15.45" hidden="1">
      <c r="A31" s="64" t="s">
        <v>304</v>
      </c>
      <c r="B31" s="65">
        <f>+工序盘点数据!BH23</f>
        <v>24058</v>
      </c>
      <c r="C31" s="65">
        <f>+工序盘点数据!AU23</f>
        <v>0</v>
      </c>
      <c r="D31" s="65">
        <f>+工序盘点数据!AV23</f>
        <v>381</v>
      </c>
      <c r="E31" s="65">
        <f>+工序盘点数据!AW23</f>
        <v>200</v>
      </c>
      <c r="F31" s="65">
        <f>+工序盘点数据!AX23</f>
        <v>3860</v>
      </c>
      <c r="G31" s="65">
        <f>+工序盘点数据!AY23</f>
        <v>989</v>
      </c>
      <c r="H31" s="65">
        <f>+工序盘点数据!AZ23</f>
        <v>2020</v>
      </c>
      <c r="I31" s="65">
        <f>+工序盘点数据!BA23</f>
        <v>620</v>
      </c>
      <c r="J31" s="65">
        <f>+工序盘点数据!BB23</f>
        <v>881</v>
      </c>
      <c r="K31" s="65">
        <f>+工序盘点数据!BC23</f>
        <v>428</v>
      </c>
      <c r="L31" s="65">
        <f>+工序盘点数据!BD23</f>
        <v>4560</v>
      </c>
      <c r="M31" s="65">
        <f>+工序盘点数据!BE23</f>
        <v>10119</v>
      </c>
      <c r="N31" s="65">
        <f>+工序盘点数据!BF23</f>
        <v>0</v>
      </c>
      <c r="O31" s="65">
        <f>+工序盘点数据!AF23</f>
        <v>9894</v>
      </c>
      <c r="P31" s="65">
        <f>+工序盘点数据!S23</f>
        <v>0</v>
      </c>
      <c r="Q31" s="65">
        <f>+工序盘点数据!T23</f>
        <v>484</v>
      </c>
      <c r="R31" s="65">
        <f>+工序盘点数据!U23</f>
        <v>570</v>
      </c>
      <c r="S31" s="65">
        <f>+工序盘点数据!V23</f>
        <v>798</v>
      </c>
      <c r="T31" s="65">
        <f>+工序盘点数据!W23</f>
        <v>720</v>
      </c>
      <c r="U31" s="65">
        <f>+工序盘点数据!X23</f>
        <v>448</v>
      </c>
      <c r="V31" s="65">
        <f>+工序盘点数据!Y23</f>
        <v>630</v>
      </c>
      <c r="W31" s="65">
        <f>+工序盘点数据!Z23</f>
        <v>1618</v>
      </c>
      <c r="X31" s="65">
        <f>+工序盘点数据!AA23</f>
        <v>584</v>
      </c>
      <c r="Y31" s="65">
        <f>+工序盘点数据!AB23</f>
        <v>656</v>
      </c>
      <c r="Z31" s="65">
        <f>+工序盘点数据!AC23</f>
        <v>679</v>
      </c>
      <c r="AA31" s="65">
        <f>+工序盘点数据!AD23</f>
        <v>652</v>
      </c>
      <c r="AB31" s="65">
        <f>+工序盘点数据!AE23</f>
        <v>2055</v>
      </c>
      <c r="AC31" s="72">
        <f>+成测数据!H23</f>
        <v>800678</v>
      </c>
      <c r="AD31" s="72">
        <f>+成测数据!I23</f>
        <v>800678</v>
      </c>
      <c r="AE31" s="72">
        <f>+成测数据!J23</f>
        <v>0</v>
      </c>
      <c r="AF31" s="72">
        <f>+成测数据!K23</f>
        <v>27098</v>
      </c>
      <c r="AG31" s="72">
        <f>+成测数据!L23</f>
        <v>4055</v>
      </c>
      <c r="AH31" s="72">
        <f>+成测数据!M23</f>
        <v>932</v>
      </c>
      <c r="AI31" s="72">
        <f>+成测数据!N23</f>
        <v>686</v>
      </c>
      <c r="AJ31" s="72">
        <f>+成测数据!O23</f>
        <v>1022</v>
      </c>
      <c r="AK31" s="72">
        <f>+成测数据!P23</f>
        <v>24</v>
      </c>
      <c r="AL31" s="72">
        <f>+成测数据!Q23</f>
        <v>723</v>
      </c>
      <c r="AM31" s="72">
        <f>+成测数据!R23</f>
        <v>433</v>
      </c>
      <c r="AN31" s="72">
        <f>+成测数据!S23</f>
        <v>235</v>
      </c>
      <c r="AO31" s="72">
        <f>+成测数据!T23</f>
        <v>0</v>
      </c>
      <c r="AP31" s="72">
        <f>+成测数据!U23</f>
        <v>0</v>
      </c>
      <c r="AQ31" s="72">
        <f>+成测数据!V23</f>
        <v>21521</v>
      </c>
      <c r="AR31" s="72">
        <f>+成测数据!W23</f>
        <v>5010</v>
      </c>
      <c r="AS31" s="72">
        <f>+成测数据!X23</f>
        <v>5415</v>
      </c>
      <c r="AT31" s="72">
        <f>+成测数据!Y23</f>
        <v>334</v>
      </c>
      <c r="AU31" s="72">
        <f>+成测数据!Z23</f>
        <v>30</v>
      </c>
      <c r="AV31" s="72">
        <f>+成测数据!AA23</f>
        <v>1514</v>
      </c>
      <c r="AW31" s="72">
        <f>+成测数据!AB23</f>
        <v>3103</v>
      </c>
      <c r="AX31" s="72">
        <f>+成测数据!AC23</f>
        <v>923</v>
      </c>
      <c r="AY31" s="72">
        <f>+成测数据!AD23</f>
        <v>200</v>
      </c>
      <c r="AZ31" s="72">
        <f>+成测数据!AE23</f>
        <v>2367</v>
      </c>
      <c r="BA31" s="72">
        <f>+成测数据!AF23</f>
        <v>605</v>
      </c>
      <c r="BB31" s="72">
        <f>+成测数据!AG23</f>
        <v>0</v>
      </c>
      <c r="BC31" s="72">
        <f>+成测数据!AH23</f>
        <v>0</v>
      </c>
      <c r="BD31" s="72">
        <f>+成测数据!AI23</f>
        <v>0</v>
      </c>
      <c r="BE31" s="72">
        <f>+成测数据!AJ23</f>
        <v>268</v>
      </c>
      <c r="BF31" s="72">
        <f>+成测数据!AK23</f>
        <v>389</v>
      </c>
      <c r="BG31" s="72">
        <f>+成测数据!AL23</f>
        <v>36</v>
      </c>
      <c r="BH31" s="72">
        <f>+成测数据!AM23</f>
        <v>8</v>
      </c>
      <c r="BI31" s="72">
        <f>+成测数据!AN23</f>
        <v>1319</v>
      </c>
      <c r="BJ31" s="72">
        <f>+成测数据!AO23</f>
        <v>0</v>
      </c>
      <c r="BK31" s="72">
        <f>+成测数据!AP23</f>
        <v>1522</v>
      </c>
      <c r="BL31" s="72">
        <f>+成测数据!AQ23</f>
        <v>473</v>
      </c>
      <c r="BM31" s="72">
        <f>+成测数据!AR23</f>
        <v>1049</v>
      </c>
      <c r="BN31" s="72">
        <f>+成测数据!AS23</f>
        <v>3684</v>
      </c>
      <c r="BO31" s="72">
        <f>+成测数据!AT23</f>
        <v>2800</v>
      </c>
      <c r="BP31" s="72">
        <f>+成测数据!AU23</f>
        <v>354</v>
      </c>
      <c r="BQ31" s="72">
        <f>+成测数据!AV23</f>
        <v>0</v>
      </c>
      <c r="BR31" s="72">
        <f>+成测数据!AW23</f>
        <v>530</v>
      </c>
      <c r="BS31" s="72">
        <f>SUM(BT31:BV31)</f>
        <v>1651909</v>
      </c>
      <c r="BT31" s="72">
        <f>+工序盘点数据!BJ23</f>
        <v>1651909</v>
      </c>
      <c r="BU31" s="72">
        <f>+工序盘点数据!BK23</f>
        <v>0</v>
      </c>
      <c r="BV31" s="72">
        <f>+工序盘点数据!BL23</f>
        <v>0</v>
      </c>
      <c r="BW31" s="90">
        <f t="shared" si="16"/>
        <v>0.99404622569582601</v>
      </c>
      <c r="BX31" s="72">
        <f t="shared" si="13"/>
        <v>10624131</v>
      </c>
      <c r="BY31" s="91">
        <f>+工序盘点数据!AG23</f>
        <v>798617</v>
      </c>
      <c r="BZ31" s="91">
        <f>+工序盘点数据!AH23</f>
        <v>777113</v>
      </c>
      <c r="CA31" s="91">
        <f>+工序盘点数据!AI23</f>
        <v>781308</v>
      </c>
      <c r="CB31" s="91">
        <f>+工序盘点数据!AJ23</f>
        <v>789750</v>
      </c>
      <c r="CC31" s="91">
        <f>+工序盘点数据!AK23</f>
        <v>840021</v>
      </c>
      <c r="CD31" s="91">
        <f>+工序盘点数据!AL23</f>
        <v>842233</v>
      </c>
      <c r="CE31" s="91">
        <f>+工序盘点数据!AM23</f>
        <v>835723</v>
      </c>
      <c r="CF31" s="91">
        <f>+工序盘点数据!AN23</f>
        <v>861653</v>
      </c>
      <c r="CG31" s="91">
        <f>+工序盘点数据!AO23</f>
        <v>811166</v>
      </c>
      <c r="CH31" s="91">
        <f>+工序盘点数据!AP23</f>
        <v>815292</v>
      </c>
      <c r="CI31" s="103">
        <f>+工序盘点数据!AQ23</f>
        <v>810390</v>
      </c>
      <c r="CJ31" s="91">
        <f>+工序盘点数据!AR23</f>
        <v>831460</v>
      </c>
      <c r="CK31" s="91">
        <f>+工序盘点数据!AS23</f>
        <v>829405</v>
      </c>
      <c r="CL31" s="52">
        <f t="shared" si="15"/>
        <v>841354</v>
      </c>
      <c r="CM31" s="52">
        <f t="shared" si="17"/>
        <v>831460</v>
      </c>
      <c r="CN31" s="107">
        <f>IF(生产数据1!C31=0,"0",生产数据1!C31/(生产数据1!C31+生产数据2!BY31))</f>
        <v>2.1777700034984302E-3</v>
      </c>
    </row>
    <row r="32" spans="1:92" customFormat="1" ht="15.45" hidden="1">
      <c r="A32" s="64" t="s">
        <v>305</v>
      </c>
      <c r="B32" s="65">
        <f>+工序盘点数据!BH24</f>
        <v>36795</v>
      </c>
      <c r="C32" s="65">
        <f>+工序盘点数据!AU24</f>
        <v>0</v>
      </c>
      <c r="D32" s="65">
        <f>+工序盘点数据!AV24</f>
        <v>8260</v>
      </c>
      <c r="E32" s="65">
        <f>+工序盘点数据!AW24</f>
        <v>768</v>
      </c>
      <c r="F32" s="65">
        <f>+工序盘点数据!AX24</f>
        <v>1158</v>
      </c>
      <c r="G32" s="65">
        <f>+工序盘点数据!AY24</f>
        <v>405</v>
      </c>
      <c r="H32" s="65">
        <f>+工序盘点数据!AZ24</f>
        <v>3381</v>
      </c>
      <c r="I32" s="65">
        <f>+工序盘点数据!BA24</f>
        <v>2080</v>
      </c>
      <c r="J32" s="65">
        <f>+工序盘点数据!BB24</f>
        <v>399</v>
      </c>
      <c r="K32" s="65">
        <f>+工序盘点数据!BC24</f>
        <v>505</v>
      </c>
      <c r="L32" s="65">
        <f>+工序盘点数据!BD24</f>
        <v>2811</v>
      </c>
      <c r="M32" s="65">
        <f>+工序盘点数据!BE24</f>
        <v>17028</v>
      </c>
      <c r="N32" s="65">
        <f>+工序盘点数据!BF24</f>
        <v>0</v>
      </c>
      <c r="O32" s="65">
        <f>+工序盘点数据!AF24</f>
        <v>13544</v>
      </c>
      <c r="P32" s="65">
        <f>+工序盘点数据!S24</f>
        <v>0</v>
      </c>
      <c r="Q32" s="65">
        <f>+工序盘点数据!T24</f>
        <v>634</v>
      </c>
      <c r="R32" s="65">
        <f>+工序盘点数据!U24</f>
        <v>1200</v>
      </c>
      <c r="S32" s="65">
        <f>+工序盘点数据!V24</f>
        <v>2154</v>
      </c>
      <c r="T32" s="65">
        <f>+工序盘点数据!W24</f>
        <v>1529</v>
      </c>
      <c r="U32" s="65">
        <f>+工序盘点数据!X24</f>
        <v>830</v>
      </c>
      <c r="V32" s="65">
        <f>+工序盘点数据!Y24</f>
        <v>571</v>
      </c>
      <c r="W32" s="65">
        <f>+工序盘点数据!Z24</f>
        <v>1518</v>
      </c>
      <c r="X32" s="65">
        <f>+工序盘点数据!AA24</f>
        <v>724</v>
      </c>
      <c r="Y32" s="65">
        <f>+工序盘点数据!AB24</f>
        <v>738</v>
      </c>
      <c r="Z32" s="65">
        <f>+工序盘点数据!AC24</f>
        <v>820</v>
      </c>
      <c r="AA32" s="65">
        <f>+工序盘点数据!AD24</f>
        <v>713</v>
      </c>
      <c r="AB32" s="65">
        <f>+工序盘点数据!AE24</f>
        <v>2113</v>
      </c>
      <c r="AC32" s="72">
        <f>+成测数据!H24</f>
        <v>768154</v>
      </c>
      <c r="AD32" s="72">
        <f>+成测数据!I24</f>
        <v>768154</v>
      </c>
      <c r="AE32" s="72">
        <f>+成测数据!J24</f>
        <v>0</v>
      </c>
      <c r="AF32" s="72">
        <f>+成测数据!K24</f>
        <v>17120</v>
      </c>
      <c r="AG32" s="72">
        <f>+成测数据!L24</f>
        <v>2726</v>
      </c>
      <c r="AH32" s="72">
        <f>+成测数据!M24</f>
        <v>673</v>
      </c>
      <c r="AI32" s="72">
        <f>+成测数据!N24</f>
        <v>273</v>
      </c>
      <c r="AJ32" s="72">
        <f>+成测数据!O24</f>
        <v>1226</v>
      </c>
      <c r="AK32" s="72">
        <f>+成测数据!P24</f>
        <v>38</v>
      </c>
      <c r="AL32" s="72">
        <f>+成测数据!Q24</f>
        <v>210</v>
      </c>
      <c r="AM32" s="72">
        <f>+成测数据!R24</f>
        <v>112</v>
      </c>
      <c r="AN32" s="72">
        <f>+成测数据!S24</f>
        <v>194</v>
      </c>
      <c r="AO32" s="72">
        <f>+成测数据!T24</f>
        <v>0</v>
      </c>
      <c r="AP32" s="72">
        <f>+成测数据!U24</f>
        <v>0</v>
      </c>
      <c r="AQ32" s="72">
        <f>+成测数据!V24</f>
        <v>13694</v>
      </c>
      <c r="AR32" s="72">
        <f>+成测数据!W24</f>
        <v>2163</v>
      </c>
      <c r="AS32" s="72">
        <f>+成测数据!X24</f>
        <v>43</v>
      </c>
      <c r="AT32" s="72">
        <f>+成测数据!Y24</f>
        <v>399</v>
      </c>
      <c r="AU32" s="72">
        <f>+成测数据!Z24</f>
        <v>0</v>
      </c>
      <c r="AV32" s="72">
        <f>+成测数据!AA24</f>
        <v>1196</v>
      </c>
      <c r="AW32" s="72">
        <f>+成测数据!AB24</f>
        <v>3163</v>
      </c>
      <c r="AX32" s="72">
        <f>+成测数据!AC24</f>
        <v>1955</v>
      </c>
      <c r="AY32" s="72">
        <f>+成测数据!AD24</f>
        <v>148</v>
      </c>
      <c r="AZ32" s="72">
        <f>+成测数据!AE24</f>
        <v>481</v>
      </c>
      <c r="BA32" s="72">
        <f>+成测数据!AF24</f>
        <v>433</v>
      </c>
      <c r="BB32" s="72">
        <f>+成测数据!AG24</f>
        <v>0</v>
      </c>
      <c r="BC32" s="72">
        <f>+成测数据!AH24</f>
        <v>0</v>
      </c>
      <c r="BD32" s="72">
        <f>+成测数据!AI24</f>
        <v>0</v>
      </c>
      <c r="BE32" s="72">
        <f>+成测数据!AJ24</f>
        <v>484</v>
      </c>
      <c r="BF32" s="72">
        <f>+成测数据!AK24</f>
        <v>710</v>
      </c>
      <c r="BG32" s="72">
        <f>+成测数据!AL24</f>
        <v>0</v>
      </c>
      <c r="BH32" s="72">
        <f>+成测数据!AM24</f>
        <v>0</v>
      </c>
      <c r="BI32" s="72">
        <f>+成测数据!AN24</f>
        <v>2519</v>
      </c>
      <c r="BJ32" s="72">
        <f>+成测数据!AO24</f>
        <v>0</v>
      </c>
      <c r="BK32" s="72">
        <f>+成测数据!AP24</f>
        <v>700</v>
      </c>
      <c r="BL32" s="72">
        <f>+成测数据!AQ24</f>
        <v>384</v>
      </c>
      <c r="BM32" s="72">
        <f>+成测数据!AR24</f>
        <v>316</v>
      </c>
      <c r="BN32" s="72">
        <f>+成测数据!AS24</f>
        <v>1531</v>
      </c>
      <c r="BO32" s="72">
        <f>+成测数据!AT24</f>
        <v>973</v>
      </c>
      <c r="BP32" s="72">
        <f>+成测数据!AU24</f>
        <v>133</v>
      </c>
      <c r="BQ32" s="72">
        <f>+成测数据!AV24</f>
        <v>0</v>
      </c>
      <c r="BR32" s="72">
        <f>+成测数据!AW24</f>
        <v>425</v>
      </c>
      <c r="BS32" s="72">
        <f>SUM(BT32:BV32)</f>
        <v>0</v>
      </c>
      <c r="BT32" s="72">
        <f>+工序盘点数据!BJ24</f>
        <v>0</v>
      </c>
      <c r="BU32" s="72">
        <f>+工序盘点数据!BK24</f>
        <v>0</v>
      </c>
      <c r="BV32" s="72">
        <f>+工序盘点数据!BL24</f>
        <v>0</v>
      </c>
      <c r="BW32" s="90" t="str">
        <f t="shared" si="16"/>
        <v>0</v>
      </c>
      <c r="BX32" s="72">
        <f t="shared" si="13"/>
        <v>10396466</v>
      </c>
      <c r="BY32" s="91">
        <f>+工序盘点数据!AG24</f>
        <v>859329</v>
      </c>
      <c r="BZ32" s="91">
        <f>+工序盘点数据!AH24</f>
        <v>841115</v>
      </c>
      <c r="CA32" s="91">
        <f>+工序盘点数据!AI24</f>
        <v>833247</v>
      </c>
      <c r="CB32" s="91">
        <f>+工序盘点数据!AJ24</f>
        <v>793653</v>
      </c>
      <c r="CC32" s="91">
        <f>+工序盘点数据!AK24</f>
        <v>787683</v>
      </c>
      <c r="CD32" s="91">
        <f>+工序盘点数据!AL24</f>
        <v>784793</v>
      </c>
      <c r="CE32" s="91">
        <f>+工序盘点数据!AM24</f>
        <v>768502</v>
      </c>
      <c r="CF32" s="91">
        <f>+工序盘点数据!AN24</f>
        <v>768804</v>
      </c>
      <c r="CG32" s="91">
        <f>+工序盘点数据!AO24</f>
        <v>804560</v>
      </c>
      <c r="CH32" s="91">
        <f>+工序盘点数据!AP24</f>
        <v>797806</v>
      </c>
      <c r="CI32" s="103">
        <f>+工序盘点数据!AQ24</f>
        <v>785477</v>
      </c>
      <c r="CJ32" s="91">
        <f>+工序盘点数据!AR24</f>
        <v>786805</v>
      </c>
      <c r="CK32" s="91">
        <f>+工序盘点数据!AS24</f>
        <v>784692</v>
      </c>
      <c r="CL32" s="52">
        <f t="shared" si="15"/>
        <v>800349</v>
      </c>
      <c r="CM32" s="52">
        <f t="shared" si="17"/>
        <v>786805</v>
      </c>
      <c r="CN32" s="107">
        <f>IF(生产数据1!C32=0,"0",生产数据1!C32/(生产数据1!C32+生产数据2!BY32))</f>
        <v>2.9945121880474799E-3</v>
      </c>
    </row>
    <row r="33" spans="1:92" customFormat="1" ht="15">
      <c r="A33" s="64" t="s">
        <v>313</v>
      </c>
      <c r="B33" s="63">
        <f t="shared" ref="B33:C33" si="97">+B34+B35</f>
        <v>43737</v>
      </c>
      <c r="C33" s="63">
        <f t="shared" si="97"/>
        <v>0</v>
      </c>
      <c r="D33" s="63">
        <f t="shared" ref="D33:N33" si="98">+D34+D35</f>
        <v>3688</v>
      </c>
      <c r="E33" s="63">
        <f t="shared" si="98"/>
        <v>926</v>
      </c>
      <c r="F33" s="63">
        <f t="shared" si="98"/>
        <v>2319</v>
      </c>
      <c r="G33" s="63">
        <f t="shared" si="98"/>
        <v>1354</v>
      </c>
      <c r="H33" s="63">
        <f t="shared" si="98"/>
        <v>4027</v>
      </c>
      <c r="I33" s="63">
        <f t="shared" si="98"/>
        <v>3382</v>
      </c>
      <c r="J33" s="63">
        <f t="shared" si="98"/>
        <v>1767</v>
      </c>
      <c r="K33" s="63">
        <f t="shared" si="98"/>
        <v>940</v>
      </c>
      <c r="L33" s="63">
        <f t="shared" si="98"/>
        <v>7410</v>
      </c>
      <c r="M33" s="63">
        <f t="shared" si="98"/>
        <v>17924</v>
      </c>
      <c r="N33" s="63">
        <f t="shared" si="98"/>
        <v>0</v>
      </c>
      <c r="O33" s="63">
        <f t="shared" ref="O33:AQ33" si="99">+O34+O35</f>
        <v>26260</v>
      </c>
      <c r="P33" s="63">
        <f t="shared" si="99"/>
        <v>0</v>
      </c>
      <c r="Q33" s="63">
        <f t="shared" si="99"/>
        <v>1153</v>
      </c>
      <c r="R33" s="63">
        <f t="shared" si="99"/>
        <v>1781</v>
      </c>
      <c r="S33" s="63">
        <f t="shared" si="99"/>
        <v>2053</v>
      </c>
      <c r="T33" s="63">
        <f t="shared" si="99"/>
        <v>2846</v>
      </c>
      <c r="U33" s="63">
        <f t="shared" si="99"/>
        <v>3127</v>
      </c>
      <c r="V33" s="63">
        <f t="shared" si="99"/>
        <v>1117</v>
      </c>
      <c r="W33" s="63">
        <f t="shared" si="99"/>
        <v>3568</v>
      </c>
      <c r="X33" s="63">
        <f t="shared" si="99"/>
        <v>2180</v>
      </c>
      <c r="Y33" s="63">
        <f t="shared" si="99"/>
        <v>1532</v>
      </c>
      <c r="Z33" s="63">
        <f t="shared" ref="Z33:AB33" si="100">+Z34+Z35</f>
        <v>1285</v>
      </c>
      <c r="AA33" s="63">
        <f t="shared" si="100"/>
        <v>1296</v>
      </c>
      <c r="AB33" s="63">
        <f t="shared" si="100"/>
        <v>4322</v>
      </c>
      <c r="AC33" s="63">
        <f t="shared" si="99"/>
        <v>1430060</v>
      </c>
      <c r="AD33" s="63">
        <f t="shared" si="99"/>
        <v>1430060</v>
      </c>
      <c r="AE33" s="63">
        <f t="shared" si="99"/>
        <v>0</v>
      </c>
      <c r="AF33" s="63">
        <f t="shared" si="99"/>
        <v>37440</v>
      </c>
      <c r="AG33" s="63">
        <f t="shared" si="99"/>
        <v>8167</v>
      </c>
      <c r="AH33" s="63">
        <f t="shared" ref="AH33:AP33" si="101">+AH34+AH35</f>
        <v>680</v>
      </c>
      <c r="AI33" s="63">
        <f t="shared" si="101"/>
        <v>763</v>
      </c>
      <c r="AJ33" s="63">
        <f t="shared" si="101"/>
        <v>4383</v>
      </c>
      <c r="AK33" s="63">
        <f t="shared" si="101"/>
        <v>25</v>
      </c>
      <c r="AL33" s="63">
        <f t="shared" si="101"/>
        <v>1122</v>
      </c>
      <c r="AM33" s="63">
        <f t="shared" si="101"/>
        <v>728</v>
      </c>
      <c r="AN33" s="63">
        <f t="shared" si="101"/>
        <v>466</v>
      </c>
      <c r="AO33" s="63">
        <f t="shared" si="101"/>
        <v>0</v>
      </c>
      <c r="AP33" s="63">
        <f t="shared" si="101"/>
        <v>0</v>
      </c>
      <c r="AQ33" s="63">
        <f t="shared" si="99"/>
        <v>25354</v>
      </c>
      <c r="AR33" s="63">
        <f t="shared" ref="AR33:BJ33" si="102">+AR34+AR35</f>
        <v>5033</v>
      </c>
      <c r="AS33" s="63">
        <f t="shared" si="102"/>
        <v>121</v>
      </c>
      <c r="AT33" s="63">
        <f t="shared" si="102"/>
        <v>742</v>
      </c>
      <c r="AU33" s="63">
        <f t="shared" si="102"/>
        <v>72</v>
      </c>
      <c r="AV33" s="63">
        <f t="shared" si="102"/>
        <v>3090</v>
      </c>
      <c r="AW33" s="63">
        <f t="shared" si="102"/>
        <v>4144</v>
      </c>
      <c r="AX33" s="63">
        <f t="shared" si="102"/>
        <v>2896</v>
      </c>
      <c r="AY33" s="63">
        <f t="shared" si="102"/>
        <v>834</v>
      </c>
      <c r="AZ33" s="63">
        <f t="shared" si="102"/>
        <v>1379</v>
      </c>
      <c r="BA33" s="63">
        <f t="shared" si="102"/>
        <v>883</v>
      </c>
      <c r="BB33" s="63">
        <f t="shared" si="102"/>
        <v>17</v>
      </c>
      <c r="BC33" s="63">
        <f t="shared" si="102"/>
        <v>0</v>
      </c>
      <c r="BD33" s="63">
        <f t="shared" si="102"/>
        <v>0</v>
      </c>
      <c r="BE33" s="63">
        <f t="shared" si="102"/>
        <v>1012</v>
      </c>
      <c r="BF33" s="63">
        <f t="shared" si="102"/>
        <v>1099</v>
      </c>
      <c r="BG33" s="63">
        <f t="shared" si="102"/>
        <v>339</v>
      </c>
      <c r="BH33" s="63">
        <f t="shared" si="102"/>
        <v>25</v>
      </c>
      <c r="BI33" s="63">
        <f t="shared" si="102"/>
        <v>3668</v>
      </c>
      <c r="BJ33" s="63">
        <f t="shared" si="102"/>
        <v>0</v>
      </c>
      <c r="BK33" s="63">
        <f t="shared" ref="BK33:BM33" si="103">+BK34+BK35</f>
        <v>3919</v>
      </c>
      <c r="BL33" s="63">
        <f t="shared" si="103"/>
        <v>695</v>
      </c>
      <c r="BM33" s="63">
        <f t="shared" si="103"/>
        <v>3224</v>
      </c>
      <c r="BN33" s="63">
        <f t="shared" ref="BN33:BY33" si="104">+BN34+BN35</f>
        <v>4890</v>
      </c>
      <c r="BO33" s="63">
        <f t="shared" si="104"/>
        <v>3687</v>
      </c>
      <c r="BP33" s="63">
        <f t="shared" si="104"/>
        <v>469</v>
      </c>
      <c r="BQ33" s="63">
        <f t="shared" si="104"/>
        <v>0</v>
      </c>
      <c r="BR33" s="63">
        <f t="shared" ref="BR33" si="105">+BR34+BR35</f>
        <v>734</v>
      </c>
      <c r="BS33" s="63">
        <f t="shared" si="104"/>
        <v>2116800</v>
      </c>
      <c r="BT33" s="63">
        <f t="shared" si="104"/>
        <v>2030400</v>
      </c>
      <c r="BU33" s="63">
        <f t="shared" si="104"/>
        <v>86400</v>
      </c>
      <c r="BV33" s="63">
        <f t="shared" si="104"/>
        <v>0</v>
      </c>
      <c r="BW33" s="88">
        <f t="shared" si="16"/>
        <v>0.94743030993066002</v>
      </c>
      <c r="BX33" s="63">
        <f t="shared" si="13"/>
        <v>21167392</v>
      </c>
      <c r="BY33" s="89">
        <f t="shared" si="104"/>
        <v>1719464</v>
      </c>
      <c r="BZ33" s="89">
        <f t="shared" ref="BZ33:CJ33" si="106">+BZ34+BZ35</f>
        <v>1724171</v>
      </c>
      <c r="CA33" s="89">
        <f t="shared" si="106"/>
        <v>1714488</v>
      </c>
      <c r="CB33" s="89">
        <f t="shared" si="106"/>
        <v>1726715</v>
      </c>
      <c r="CC33" s="89">
        <f t="shared" si="106"/>
        <v>1691796</v>
      </c>
      <c r="CD33" s="89">
        <f t="shared" si="106"/>
        <v>1665389</v>
      </c>
      <c r="CE33" s="89">
        <f t="shared" si="106"/>
        <v>1670632</v>
      </c>
      <c r="CF33" s="89">
        <f t="shared" si="106"/>
        <v>1608011</v>
      </c>
      <c r="CG33" s="89">
        <f t="shared" si="106"/>
        <v>1590081</v>
      </c>
      <c r="CH33" s="89">
        <f t="shared" si="106"/>
        <v>1577243</v>
      </c>
      <c r="CI33" s="102">
        <f t="shared" si="106"/>
        <v>1538944</v>
      </c>
      <c r="CJ33" s="89">
        <f t="shared" si="106"/>
        <v>1472390</v>
      </c>
      <c r="CK33" s="89">
        <f t="shared" ref="CK33" si="107">+CK34+CK35</f>
        <v>1468068</v>
      </c>
      <c r="CL33" s="52">
        <f t="shared" si="15"/>
        <v>1498650</v>
      </c>
      <c r="CM33" s="52">
        <f t="shared" si="17"/>
        <v>1472390</v>
      </c>
      <c r="CN33" s="107">
        <f>IF(生产数据1!C33=0,"0",生产数据1!C33/(生产数据1!C33+生产数据2!BY33))</f>
        <v>3.3901095047681202E-3</v>
      </c>
    </row>
    <row r="34" spans="1:92" customFormat="1" ht="15.45" hidden="1">
      <c r="A34" s="64" t="s">
        <v>304</v>
      </c>
      <c r="B34" s="65">
        <f>+工序盘点数据!BH25</f>
        <v>27634</v>
      </c>
      <c r="C34" s="65">
        <f>+工序盘点数据!AU25</f>
        <v>0</v>
      </c>
      <c r="D34" s="65">
        <f>+工序盘点数据!AV25</f>
        <v>3187</v>
      </c>
      <c r="E34" s="65">
        <f>+工序盘点数据!AW25</f>
        <v>480</v>
      </c>
      <c r="F34" s="65">
        <f>+工序盘点数据!AX25</f>
        <v>1069</v>
      </c>
      <c r="G34" s="65">
        <f>+工序盘点数据!AY25</f>
        <v>1089</v>
      </c>
      <c r="H34" s="65">
        <f>+工序盘点数据!AZ25</f>
        <v>960</v>
      </c>
      <c r="I34" s="65">
        <f>+工序盘点数据!BA25</f>
        <v>2440</v>
      </c>
      <c r="J34" s="65">
        <f>+工序盘点数据!BB25</f>
        <v>1292</v>
      </c>
      <c r="K34" s="65">
        <f>+工序盘点数据!BC25</f>
        <v>420</v>
      </c>
      <c r="L34" s="65">
        <f>+工序盘点数据!BD25</f>
        <v>4819</v>
      </c>
      <c r="M34" s="65">
        <f>+工序盘点数据!BE25</f>
        <v>11878</v>
      </c>
      <c r="N34" s="65">
        <f>+工序盘点数据!BF25</f>
        <v>0</v>
      </c>
      <c r="O34" s="65">
        <f>+工序盘点数据!AF25</f>
        <v>12772</v>
      </c>
      <c r="P34" s="65">
        <f>+工序盘点数据!S25</f>
        <v>0</v>
      </c>
      <c r="Q34" s="65">
        <f>+工序盘点数据!T25</f>
        <v>566</v>
      </c>
      <c r="R34" s="65">
        <f>+工序盘点数据!U25</f>
        <v>1082</v>
      </c>
      <c r="S34" s="65">
        <f>+工序盘点数据!V25</f>
        <v>878</v>
      </c>
      <c r="T34" s="65">
        <f>+工序盘点数据!W25</f>
        <v>1143</v>
      </c>
      <c r="U34" s="65">
        <f>+工序盘点数据!X25</f>
        <v>2035</v>
      </c>
      <c r="V34" s="65">
        <f>+工序盘点数据!Y25</f>
        <v>581</v>
      </c>
      <c r="W34" s="65">
        <f>+工序盘点数据!Z25</f>
        <v>1612</v>
      </c>
      <c r="X34" s="65">
        <f>+工序盘点数据!AA25</f>
        <v>511</v>
      </c>
      <c r="Y34" s="65">
        <f>+工序盘点数据!AB25</f>
        <v>847</v>
      </c>
      <c r="Z34" s="65">
        <f>+工序盘点数据!AC25</f>
        <v>583</v>
      </c>
      <c r="AA34" s="65">
        <f>+工序盘点数据!AD25</f>
        <v>568</v>
      </c>
      <c r="AB34" s="65">
        <f>+工序盘点数据!AE25</f>
        <v>2366</v>
      </c>
      <c r="AC34" s="72">
        <f>+成测数据!H25</f>
        <v>687382</v>
      </c>
      <c r="AD34" s="72">
        <f>+成测数据!I25</f>
        <v>687382</v>
      </c>
      <c r="AE34" s="72">
        <f>+成测数据!J25</f>
        <v>0</v>
      </c>
      <c r="AF34" s="72">
        <f>+成测数据!K25</f>
        <v>17970</v>
      </c>
      <c r="AG34" s="72">
        <f>+成测数据!L25</f>
        <v>4933</v>
      </c>
      <c r="AH34" s="72">
        <f>+成测数据!M25</f>
        <v>489</v>
      </c>
      <c r="AI34" s="72">
        <f>+成测数据!N25</f>
        <v>650</v>
      </c>
      <c r="AJ34" s="72">
        <f>+成测数据!O25</f>
        <v>2107</v>
      </c>
      <c r="AK34" s="72">
        <f>+成测数据!P25</f>
        <v>9</v>
      </c>
      <c r="AL34" s="72">
        <f>+成测数据!Q25</f>
        <v>794</v>
      </c>
      <c r="AM34" s="72">
        <f>+成测数据!R25</f>
        <v>605</v>
      </c>
      <c r="AN34" s="72">
        <f>+成测数据!S25</f>
        <v>279</v>
      </c>
      <c r="AO34" s="72">
        <f>+成测数据!T25</f>
        <v>0</v>
      </c>
      <c r="AP34" s="72">
        <f>+成测数据!U25</f>
        <v>0</v>
      </c>
      <c r="AQ34" s="72">
        <f>+成测数据!V25</f>
        <v>12447</v>
      </c>
      <c r="AR34" s="72">
        <f>+成测数据!W25</f>
        <v>2938</v>
      </c>
      <c r="AS34" s="72">
        <f>+成测数据!X25</f>
        <v>92</v>
      </c>
      <c r="AT34" s="72">
        <f>+成测数据!Y25</f>
        <v>277</v>
      </c>
      <c r="AU34" s="72">
        <f>+成测数据!Z25</f>
        <v>3</v>
      </c>
      <c r="AV34" s="72">
        <f>+成测数据!AA25</f>
        <v>1313</v>
      </c>
      <c r="AW34" s="72">
        <f>+成测数据!AB25</f>
        <v>1916</v>
      </c>
      <c r="AX34" s="72">
        <f>+成测数据!AC25</f>
        <v>2096</v>
      </c>
      <c r="AY34" s="72">
        <f>+成测数据!AD25</f>
        <v>153</v>
      </c>
      <c r="AZ34" s="72">
        <f>+成测数据!AE25</f>
        <v>594</v>
      </c>
      <c r="BA34" s="72">
        <f>+成测数据!AF25</f>
        <v>193</v>
      </c>
      <c r="BB34" s="72">
        <f>+成测数据!AG25</f>
        <v>16</v>
      </c>
      <c r="BC34" s="72">
        <f>+成测数据!AH25</f>
        <v>0</v>
      </c>
      <c r="BD34" s="72">
        <f>+成测数据!AI25</f>
        <v>0</v>
      </c>
      <c r="BE34" s="72">
        <f>+成测数据!AJ25</f>
        <v>456</v>
      </c>
      <c r="BF34" s="72">
        <f>+成测数据!AK25</f>
        <v>636</v>
      </c>
      <c r="BG34" s="72">
        <f>+成测数据!AL25</f>
        <v>336</v>
      </c>
      <c r="BH34" s="72">
        <f>+成测数据!AM25</f>
        <v>25</v>
      </c>
      <c r="BI34" s="72">
        <f>+成测数据!AN25</f>
        <v>1403</v>
      </c>
      <c r="BJ34" s="72">
        <f>+成测数据!AO25</f>
        <v>0</v>
      </c>
      <c r="BK34" s="72">
        <f>+成测数据!AP25</f>
        <v>590</v>
      </c>
      <c r="BL34" s="72">
        <f>+成测数据!AQ25</f>
        <v>338</v>
      </c>
      <c r="BM34" s="72">
        <f>+成测数据!AR25</f>
        <v>252</v>
      </c>
      <c r="BN34" s="72">
        <f>+成测数据!AS25</f>
        <v>2622</v>
      </c>
      <c r="BO34" s="72">
        <f>+成测数据!AT25</f>
        <v>2003</v>
      </c>
      <c r="BP34" s="72">
        <f>+成测数据!AU25</f>
        <v>194</v>
      </c>
      <c r="BQ34" s="72">
        <f>+成测数据!AV25</f>
        <v>0</v>
      </c>
      <c r="BR34" s="72">
        <f>+成测数据!AW25</f>
        <v>425</v>
      </c>
      <c r="BS34" s="72">
        <f>SUM(BT34:BV34)</f>
        <v>2116800</v>
      </c>
      <c r="BT34" s="72">
        <f>+工序盘点数据!BJ25</f>
        <v>2030400</v>
      </c>
      <c r="BU34" s="72">
        <f>+工序盘点数据!BK25</f>
        <v>86400</v>
      </c>
      <c r="BV34" s="72">
        <f>+工序盘点数据!BL25</f>
        <v>0</v>
      </c>
      <c r="BW34" s="90">
        <f t="shared" si="16"/>
        <v>0.95343101806372399</v>
      </c>
      <c r="BX34" s="72">
        <f t="shared" si="13"/>
        <v>10306000</v>
      </c>
      <c r="BY34" s="91">
        <f>+工序盘点数据!AG25</f>
        <v>807989</v>
      </c>
      <c r="BZ34" s="91">
        <f>+工序盘点数据!AH25</f>
        <v>838163</v>
      </c>
      <c r="CA34" s="91">
        <f>+工序盘点数据!AI25</f>
        <v>841948</v>
      </c>
      <c r="CB34" s="91">
        <f>+工序盘点数据!AJ25</f>
        <v>852230</v>
      </c>
      <c r="CC34" s="91">
        <f>+工序盘点数据!AK25</f>
        <v>826004</v>
      </c>
      <c r="CD34" s="91">
        <f>+工序盘点数据!AL25</f>
        <v>805369</v>
      </c>
      <c r="CE34" s="91">
        <f>+工序盘点数据!AM25</f>
        <v>822068</v>
      </c>
      <c r="CF34" s="91">
        <f>+工序盘点数据!AN25</f>
        <v>803274</v>
      </c>
      <c r="CG34" s="91">
        <f>+工序盘点数据!AO25</f>
        <v>793083</v>
      </c>
      <c r="CH34" s="91">
        <f>+工序盘点数据!AP25</f>
        <v>775950</v>
      </c>
      <c r="CI34" s="103">
        <f>+工序盘点数据!AQ25</f>
        <v>726340</v>
      </c>
      <c r="CJ34" s="91">
        <f>+工序盘点数据!AR25</f>
        <v>707974</v>
      </c>
      <c r="CK34" s="91">
        <f>+工序盘点数据!AS25</f>
        <v>705608</v>
      </c>
      <c r="CL34" s="52">
        <f t="shared" si="15"/>
        <v>720746</v>
      </c>
      <c r="CM34" s="52">
        <f t="shared" si="17"/>
        <v>707974</v>
      </c>
      <c r="CN34" s="107">
        <f>IF(生产数据1!C34=0,"0",生产数据1!C34/(生产数据1!C34+生产数据2!BY34))</f>
        <v>4.4860342767024403E-3</v>
      </c>
    </row>
    <row r="35" spans="1:92" customFormat="1" ht="15.45" hidden="1">
      <c r="A35" s="64" t="s">
        <v>305</v>
      </c>
      <c r="B35" s="65">
        <f>+工序盘点数据!BH26</f>
        <v>16103</v>
      </c>
      <c r="C35" s="65">
        <f>+工序盘点数据!AU26</f>
        <v>0</v>
      </c>
      <c r="D35" s="65">
        <f>+工序盘点数据!AV26</f>
        <v>501</v>
      </c>
      <c r="E35" s="65">
        <f>+工序盘点数据!AW26</f>
        <v>446</v>
      </c>
      <c r="F35" s="65">
        <f>+工序盘点数据!AX26</f>
        <v>1250</v>
      </c>
      <c r="G35" s="65">
        <f>+工序盘点数据!AY26</f>
        <v>265</v>
      </c>
      <c r="H35" s="65">
        <f>+工序盘点数据!AZ26</f>
        <v>3067</v>
      </c>
      <c r="I35" s="65">
        <f>+工序盘点数据!BA26</f>
        <v>942</v>
      </c>
      <c r="J35" s="65">
        <f>+工序盘点数据!BB26</f>
        <v>475</v>
      </c>
      <c r="K35" s="65">
        <f>+工序盘点数据!BC26</f>
        <v>520</v>
      </c>
      <c r="L35" s="65">
        <f>+工序盘点数据!BD26</f>
        <v>2591</v>
      </c>
      <c r="M35" s="65">
        <f>+工序盘点数据!BE26</f>
        <v>6046</v>
      </c>
      <c r="N35" s="65">
        <f>+工序盘点数据!BF26</f>
        <v>0</v>
      </c>
      <c r="O35" s="65">
        <f>+工序盘点数据!AF26</f>
        <v>13488</v>
      </c>
      <c r="P35" s="65">
        <f>+工序盘点数据!S26</f>
        <v>0</v>
      </c>
      <c r="Q35" s="65">
        <f>+工序盘点数据!T26</f>
        <v>587</v>
      </c>
      <c r="R35" s="65">
        <f>+工序盘点数据!U26</f>
        <v>699</v>
      </c>
      <c r="S35" s="65">
        <f>+工序盘点数据!V26</f>
        <v>1175</v>
      </c>
      <c r="T35" s="65">
        <f>+工序盘点数据!W26</f>
        <v>1703</v>
      </c>
      <c r="U35" s="65">
        <f>+工序盘点数据!X26</f>
        <v>1092</v>
      </c>
      <c r="V35" s="65">
        <f>+工序盘点数据!Y26</f>
        <v>536</v>
      </c>
      <c r="W35" s="65">
        <f>+工序盘点数据!Z26</f>
        <v>1956</v>
      </c>
      <c r="X35" s="65">
        <f>+工序盘点数据!AA26</f>
        <v>1669</v>
      </c>
      <c r="Y35" s="65">
        <f>+工序盘点数据!AB26</f>
        <v>685</v>
      </c>
      <c r="Z35" s="65">
        <f>+工序盘点数据!AC26</f>
        <v>702</v>
      </c>
      <c r="AA35" s="65">
        <f>+工序盘点数据!AD26</f>
        <v>728</v>
      </c>
      <c r="AB35" s="65">
        <f>+工序盘点数据!AE26</f>
        <v>1956</v>
      </c>
      <c r="AC35" s="72">
        <f>+成测数据!H26</f>
        <v>742678</v>
      </c>
      <c r="AD35" s="72">
        <f>+成测数据!I26</f>
        <v>742678</v>
      </c>
      <c r="AE35" s="72">
        <f>+成测数据!J26</f>
        <v>0</v>
      </c>
      <c r="AF35" s="72">
        <f>+成测数据!K26</f>
        <v>19470</v>
      </c>
      <c r="AG35" s="72">
        <f>+成测数据!L26</f>
        <v>3234</v>
      </c>
      <c r="AH35" s="72">
        <f>+成测数据!M26</f>
        <v>191</v>
      </c>
      <c r="AI35" s="72">
        <f>+成测数据!N26</f>
        <v>113</v>
      </c>
      <c r="AJ35" s="72">
        <f>+成测数据!O26</f>
        <v>2276</v>
      </c>
      <c r="AK35" s="72">
        <f>+成测数据!P26</f>
        <v>16</v>
      </c>
      <c r="AL35" s="72">
        <f>+成测数据!Q26</f>
        <v>328</v>
      </c>
      <c r="AM35" s="72">
        <f>+成测数据!R26</f>
        <v>123</v>
      </c>
      <c r="AN35" s="72">
        <f>+成测数据!S26</f>
        <v>187</v>
      </c>
      <c r="AO35" s="72">
        <f>+成测数据!T26</f>
        <v>0</v>
      </c>
      <c r="AP35" s="72">
        <f>+成测数据!U26</f>
        <v>0</v>
      </c>
      <c r="AQ35" s="72">
        <f>+成测数据!V26</f>
        <v>12907</v>
      </c>
      <c r="AR35" s="72">
        <f>+成测数据!W26</f>
        <v>2095</v>
      </c>
      <c r="AS35" s="72">
        <f>+成测数据!X26</f>
        <v>29</v>
      </c>
      <c r="AT35" s="72">
        <f>+成测数据!Y26</f>
        <v>465</v>
      </c>
      <c r="AU35" s="72">
        <f>+成测数据!Z26</f>
        <v>69</v>
      </c>
      <c r="AV35" s="72">
        <f>+成测数据!AA26</f>
        <v>1777</v>
      </c>
      <c r="AW35" s="72">
        <f>+成测数据!AB26</f>
        <v>2228</v>
      </c>
      <c r="AX35" s="72">
        <f>+成测数据!AC26</f>
        <v>800</v>
      </c>
      <c r="AY35" s="72">
        <f>+成测数据!AD26</f>
        <v>681</v>
      </c>
      <c r="AZ35" s="72">
        <f>+成测数据!AE26</f>
        <v>785</v>
      </c>
      <c r="BA35" s="72">
        <f>+成测数据!AF26</f>
        <v>690</v>
      </c>
      <c r="BB35" s="72">
        <f>+成测数据!AG26</f>
        <v>1</v>
      </c>
      <c r="BC35" s="72">
        <f>+成测数据!AH26</f>
        <v>0</v>
      </c>
      <c r="BD35" s="72">
        <f>+成测数据!AI26</f>
        <v>0</v>
      </c>
      <c r="BE35" s="72">
        <f>+成测数据!AJ26</f>
        <v>556</v>
      </c>
      <c r="BF35" s="72">
        <f>+成测数据!AK26</f>
        <v>463</v>
      </c>
      <c r="BG35" s="72">
        <f>+成测数据!AL26</f>
        <v>3</v>
      </c>
      <c r="BH35" s="72">
        <f>+成测数据!AM26</f>
        <v>0</v>
      </c>
      <c r="BI35" s="72">
        <f>+成测数据!AN26</f>
        <v>2265</v>
      </c>
      <c r="BJ35" s="72">
        <f>+成测数据!AO26</f>
        <v>0</v>
      </c>
      <c r="BK35" s="72">
        <f>+成测数据!AP26</f>
        <v>3329</v>
      </c>
      <c r="BL35" s="72">
        <f>+成测数据!AQ26</f>
        <v>357</v>
      </c>
      <c r="BM35" s="72">
        <f>+成测数据!AR26</f>
        <v>2972</v>
      </c>
      <c r="BN35" s="72">
        <f>+成测数据!AS26</f>
        <v>2268</v>
      </c>
      <c r="BO35" s="72">
        <f>+成测数据!AT26</f>
        <v>1684</v>
      </c>
      <c r="BP35" s="72">
        <f>+成测数据!AU26</f>
        <v>275</v>
      </c>
      <c r="BQ35" s="72">
        <f>+成测数据!AV26</f>
        <v>0</v>
      </c>
      <c r="BR35" s="72">
        <f>+成测数据!AW26</f>
        <v>309</v>
      </c>
      <c r="BS35" s="72">
        <f>SUM(BT35:BV35)</f>
        <v>0</v>
      </c>
      <c r="BT35" s="72">
        <f>+工序盘点数据!BJ26</f>
        <v>0</v>
      </c>
      <c r="BU35" s="72">
        <f>+工序盘点数据!BK26</f>
        <v>0</v>
      </c>
      <c r="BV35" s="72">
        <f>+工序盘点数据!BL26</f>
        <v>0</v>
      </c>
      <c r="BW35" s="90" t="str">
        <f t="shared" si="16"/>
        <v>0</v>
      </c>
      <c r="BX35" s="72">
        <f t="shared" si="13"/>
        <v>10861392</v>
      </c>
      <c r="BY35" s="91">
        <f>+工序盘点数据!AG26</f>
        <v>911475</v>
      </c>
      <c r="BZ35" s="91">
        <f>+工序盘点数据!AH26</f>
        <v>886008</v>
      </c>
      <c r="CA35" s="91">
        <f>+工序盘点数据!AI26</f>
        <v>872540</v>
      </c>
      <c r="CB35" s="91">
        <f>+工序盘点数据!AJ26</f>
        <v>874485</v>
      </c>
      <c r="CC35" s="91">
        <f>+工序盘点数据!AK26</f>
        <v>865792</v>
      </c>
      <c r="CD35" s="91">
        <f>+工序盘点数据!AL26</f>
        <v>860020</v>
      </c>
      <c r="CE35" s="91">
        <f>+工序盘点数据!AM26</f>
        <v>848564</v>
      </c>
      <c r="CF35" s="91">
        <f>+工序盘点数据!AN26</f>
        <v>804737</v>
      </c>
      <c r="CG35" s="91">
        <f>+工序盘点数据!AO26</f>
        <v>796998</v>
      </c>
      <c r="CH35" s="91">
        <f>+工序盘点数据!AP26</f>
        <v>801293</v>
      </c>
      <c r="CI35" s="103">
        <f>+工序盘点数据!AQ26</f>
        <v>812604</v>
      </c>
      <c r="CJ35" s="91">
        <f>+工序盘点数据!AR26</f>
        <v>764416</v>
      </c>
      <c r="CK35" s="91">
        <f>+工序盘点数据!AS26</f>
        <v>762460</v>
      </c>
      <c r="CL35" s="52">
        <f t="shared" si="15"/>
        <v>777904</v>
      </c>
      <c r="CM35" s="52">
        <f t="shared" si="17"/>
        <v>764416</v>
      </c>
      <c r="CN35" s="107">
        <f>IF(生产数据1!C35=0,"0",生产数据1!C35/(生产数据1!C35+生产数据2!BY35))</f>
        <v>2.4165930634585499E-3</v>
      </c>
    </row>
    <row r="36" spans="1:92" customFormat="1" ht="15">
      <c r="A36" s="64" t="s">
        <v>314</v>
      </c>
      <c r="B36" s="63">
        <f t="shared" ref="B36:C36" si="108">+B37+B38</f>
        <v>36793</v>
      </c>
      <c r="C36" s="63">
        <f t="shared" si="108"/>
        <v>0</v>
      </c>
      <c r="D36" s="63">
        <f t="shared" ref="D36:N36" si="109">+D37+D38</f>
        <v>4522</v>
      </c>
      <c r="E36" s="63">
        <f t="shared" si="109"/>
        <v>2067</v>
      </c>
      <c r="F36" s="63">
        <f t="shared" si="109"/>
        <v>2701</v>
      </c>
      <c r="G36" s="63">
        <f t="shared" si="109"/>
        <v>1692</v>
      </c>
      <c r="H36" s="63">
        <f t="shared" si="109"/>
        <v>1064</v>
      </c>
      <c r="I36" s="63">
        <f t="shared" si="109"/>
        <v>1555</v>
      </c>
      <c r="J36" s="63">
        <f t="shared" si="109"/>
        <v>4809</v>
      </c>
      <c r="K36" s="63">
        <f t="shared" si="109"/>
        <v>861</v>
      </c>
      <c r="L36" s="63">
        <f t="shared" si="109"/>
        <v>7142</v>
      </c>
      <c r="M36" s="63">
        <f t="shared" si="109"/>
        <v>10380</v>
      </c>
      <c r="N36" s="63">
        <f t="shared" si="109"/>
        <v>0</v>
      </c>
      <c r="O36" s="63">
        <f t="shared" ref="O36:AQ36" si="110">+O37+O38</f>
        <v>27286</v>
      </c>
      <c r="P36" s="63">
        <f t="shared" si="110"/>
        <v>0</v>
      </c>
      <c r="Q36" s="63">
        <f t="shared" si="110"/>
        <v>1500</v>
      </c>
      <c r="R36" s="63">
        <f t="shared" si="110"/>
        <v>1589</v>
      </c>
      <c r="S36" s="63">
        <f t="shared" si="110"/>
        <v>1590</v>
      </c>
      <c r="T36" s="63">
        <f t="shared" si="110"/>
        <v>3082</v>
      </c>
      <c r="U36" s="63">
        <f t="shared" si="110"/>
        <v>2088</v>
      </c>
      <c r="V36" s="63">
        <f t="shared" si="110"/>
        <v>1249</v>
      </c>
      <c r="W36" s="63">
        <f t="shared" si="110"/>
        <v>3418</v>
      </c>
      <c r="X36" s="63">
        <f t="shared" si="110"/>
        <v>927</v>
      </c>
      <c r="Y36" s="63">
        <f t="shared" si="110"/>
        <v>1517</v>
      </c>
      <c r="Z36" s="63">
        <f t="shared" ref="Z36:AB36" si="111">+Z37+Z38</f>
        <v>1463</v>
      </c>
      <c r="AA36" s="63">
        <f t="shared" si="111"/>
        <v>4634</v>
      </c>
      <c r="AB36" s="63">
        <f t="shared" si="111"/>
        <v>4229</v>
      </c>
      <c r="AC36" s="63">
        <f t="shared" si="110"/>
        <v>1650502</v>
      </c>
      <c r="AD36" s="63">
        <f t="shared" si="110"/>
        <v>1650502</v>
      </c>
      <c r="AE36" s="63">
        <f t="shared" si="110"/>
        <v>0</v>
      </c>
      <c r="AF36" s="63">
        <f t="shared" si="110"/>
        <v>46171</v>
      </c>
      <c r="AG36" s="63">
        <f t="shared" si="110"/>
        <v>6300</v>
      </c>
      <c r="AH36" s="63">
        <f t="shared" ref="AH36:AP36" si="112">+AH37+AH38</f>
        <v>686</v>
      </c>
      <c r="AI36" s="63">
        <f t="shared" si="112"/>
        <v>1058</v>
      </c>
      <c r="AJ36" s="63">
        <f t="shared" si="112"/>
        <v>2269</v>
      </c>
      <c r="AK36" s="63">
        <f t="shared" si="112"/>
        <v>58</v>
      </c>
      <c r="AL36" s="63">
        <f t="shared" si="112"/>
        <v>1266</v>
      </c>
      <c r="AM36" s="63">
        <f t="shared" si="112"/>
        <v>527</v>
      </c>
      <c r="AN36" s="63">
        <f t="shared" si="112"/>
        <v>424</v>
      </c>
      <c r="AO36" s="63">
        <f t="shared" si="112"/>
        <v>12</v>
      </c>
      <c r="AP36" s="63">
        <f t="shared" si="112"/>
        <v>0</v>
      </c>
      <c r="AQ36" s="63">
        <f t="shared" si="110"/>
        <v>38613</v>
      </c>
      <c r="AR36" s="63">
        <f t="shared" ref="AR36:BJ36" si="113">+AR37+AR38</f>
        <v>6756</v>
      </c>
      <c r="AS36" s="63">
        <f t="shared" si="113"/>
        <v>40</v>
      </c>
      <c r="AT36" s="63">
        <f t="shared" si="113"/>
        <v>757</v>
      </c>
      <c r="AU36" s="63">
        <f t="shared" si="113"/>
        <v>5</v>
      </c>
      <c r="AV36" s="63">
        <f t="shared" si="113"/>
        <v>3593</v>
      </c>
      <c r="AW36" s="63">
        <f t="shared" si="113"/>
        <v>5368</v>
      </c>
      <c r="AX36" s="63">
        <f t="shared" si="113"/>
        <v>1601</v>
      </c>
      <c r="AY36" s="63">
        <f t="shared" si="113"/>
        <v>500</v>
      </c>
      <c r="AZ36" s="63">
        <f t="shared" si="113"/>
        <v>3794</v>
      </c>
      <c r="BA36" s="63">
        <f t="shared" si="113"/>
        <v>821</v>
      </c>
      <c r="BB36" s="63">
        <f t="shared" si="113"/>
        <v>0</v>
      </c>
      <c r="BC36" s="63">
        <f t="shared" si="113"/>
        <v>0</v>
      </c>
      <c r="BD36" s="63">
        <f t="shared" si="113"/>
        <v>0</v>
      </c>
      <c r="BE36" s="63">
        <f t="shared" si="113"/>
        <v>657</v>
      </c>
      <c r="BF36" s="63">
        <f t="shared" si="113"/>
        <v>952</v>
      </c>
      <c r="BG36" s="63">
        <f t="shared" si="113"/>
        <v>22</v>
      </c>
      <c r="BH36" s="63">
        <f t="shared" si="113"/>
        <v>5</v>
      </c>
      <c r="BI36" s="63">
        <f t="shared" si="113"/>
        <v>13742</v>
      </c>
      <c r="BJ36" s="63">
        <f t="shared" si="113"/>
        <v>0</v>
      </c>
      <c r="BK36" s="63">
        <f t="shared" ref="BK36:BM36" si="114">+BK37+BK38</f>
        <v>1258</v>
      </c>
      <c r="BL36" s="63">
        <f t="shared" si="114"/>
        <v>743</v>
      </c>
      <c r="BM36" s="63">
        <f t="shared" si="114"/>
        <v>515</v>
      </c>
      <c r="BN36" s="63">
        <f t="shared" ref="BN36:BY36" si="115">+BN37+BN38</f>
        <v>5443</v>
      </c>
      <c r="BO36" s="63" t="e">
        <f t="shared" si="115"/>
        <v>#REF!</v>
      </c>
      <c r="BP36" s="63">
        <f t="shared" si="115"/>
        <v>2105</v>
      </c>
      <c r="BQ36" s="63">
        <f t="shared" si="115"/>
        <v>0</v>
      </c>
      <c r="BR36" s="63">
        <f t="shared" ref="BR36" si="116">+BR37+BR38</f>
        <v>769</v>
      </c>
      <c r="BS36" s="63">
        <f t="shared" ref="BS36:BV36" si="117">+BS37+BS38</f>
        <v>1786050</v>
      </c>
      <c r="BT36" s="63">
        <f t="shared" si="117"/>
        <v>1405050</v>
      </c>
      <c r="BU36" s="63">
        <f t="shared" si="117"/>
        <v>251400</v>
      </c>
      <c r="BV36" s="63">
        <f t="shared" si="117"/>
        <v>129600</v>
      </c>
      <c r="BW36" s="88">
        <f t="shared" si="16"/>
        <v>0.77484261052557302</v>
      </c>
      <c r="BX36" s="63">
        <f t="shared" si="13"/>
        <v>22872621</v>
      </c>
      <c r="BY36" s="89">
        <f t="shared" si="115"/>
        <v>1774649</v>
      </c>
      <c r="BZ36" s="89">
        <f t="shared" ref="BZ36:CJ36" si="118">+BZ37+BZ38</f>
        <v>1796869</v>
      </c>
      <c r="CA36" s="89">
        <f t="shared" si="118"/>
        <v>1798477</v>
      </c>
      <c r="CB36" s="89">
        <f t="shared" si="118"/>
        <v>1815247</v>
      </c>
      <c r="CC36" s="89">
        <f t="shared" si="118"/>
        <v>1793718</v>
      </c>
      <c r="CD36" s="89">
        <f t="shared" si="118"/>
        <v>1784310</v>
      </c>
      <c r="CE36" s="89">
        <f t="shared" si="118"/>
        <v>1770101</v>
      </c>
      <c r="CF36" s="89">
        <f t="shared" si="118"/>
        <v>1753759</v>
      </c>
      <c r="CG36" s="89">
        <f t="shared" si="118"/>
        <v>1740997</v>
      </c>
      <c r="CH36" s="89">
        <f t="shared" si="118"/>
        <v>1724488</v>
      </c>
      <c r="CI36" s="102">
        <f t="shared" si="118"/>
        <v>1720003</v>
      </c>
      <c r="CJ36" s="89">
        <f t="shared" si="118"/>
        <v>1702116</v>
      </c>
      <c r="CK36" s="89">
        <f t="shared" ref="CK36" si="119">+CK37+CK38</f>
        <v>1697887</v>
      </c>
      <c r="CL36" s="52">
        <f t="shared" si="15"/>
        <v>1729402</v>
      </c>
      <c r="CM36" s="52">
        <f t="shared" si="17"/>
        <v>1702116</v>
      </c>
      <c r="CN36" s="107">
        <f>IF(生产数据1!C36=0,"0",生产数据1!C36/(生产数据1!C36+生产数据2!BY36))</f>
        <v>2.4328588846286399E-3</v>
      </c>
    </row>
    <row r="37" spans="1:92" customFormat="1" ht="15.45" hidden="1">
      <c r="A37" s="64" t="s">
        <v>304</v>
      </c>
      <c r="B37" s="65">
        <f>+工序盘点数据!BH27</f>
        <v>19392</v>
      </c>
      <c r="C37" s="65">
        <f>+工序盘点数据!AU27</f>
        <v>0</v>
      </c>
      <c r="D37" s="65">
        <f>+工序盘点数据!AV27</f>
        <v>4037</v>
      </c>
      <c r="E37" s="65">
        <f>+工序盘点数据!AW27</f>
        <v>1430</v>
      </c>
      <c r="F37" s="65">
        <f>+工序盘点数据!AX27</f>
        <v>910</v>
      </c>
      <c r="G37" s="65">
        <f>+工序盘点数据!AY27</f>
        <v>1452</v>
      </c>
      <c r="H37" s="65">
        <f>+工序盘点数据!AZ27</f>
        <v>480</v>
      </c>
      <c r="I37" s="65">
        <f>+工序盘点数据!BA27</f>
        <v>650</v>
      </c>
      <c r="J37" s="65">
        <f>+工序盘点数据!BB27</f>
        <v>830</v>
      </c>
      <c r="K37" s="65">
        <f>+工序盘点数据!BC27</f>
        <v>421</v>
      </c>
      <c r="L37" s="65">
        <f>+工序盘点数据!BD27</f>
        <v>4320</v>
      </c>
      <c r="M37" s="65">
        <f>+工序盘点数据!BE27</f>
        <v>4862</v>
      </c>
      <c r="N37" s="65">
        <f>+工序盘点数据!BF27</f>
        <v>0</v>
      </c>
      <c r="O37" s="65">
        <f>+工序盘点数据!AF27</f>
        <v>14346</v>
      </c>
      <c r="P37" s="65">
        <f>+工序盘点数据!S27</f>
        <v>0</v>
      </c>
      <c r="Q37" s="65">
        <f>+工序盘点数据!T27</f>
        <v>835</v>
      </c>
      <c r="R37" s="65">
        <f>+工序盘点数据!U27</f>
        <v>835</v>
      </c>
      <c r="S37" s="65">
        <f>+工序盘点数据!V27</f>
        <v>649</v>
      </c>
      <c r="T37" s="65">
        <f>+工序盘点数据!W27</f>
        <v>1878</v>
      </c>
      <c r="U37" s="65">
        <f>+工序盘点数据!X27</f>
        <v>486</v>
      </c>
      <c r="V37" s="65">
        <f>+工序盘点数据!Y27</f>
        <v>716</v>
      </c>
      <c r="W37" s="65">
        <f>+工序盘点数据!Z27</f>
        <v>1567</v>
      </c>
      <c r="X37" s="65">
        <f>+工序盘点数据!AA27</f>
        <v>407</v>
      </c>
      <c r="Y37" s="65">
        <f>+工序盘点数据!AB27</f>
        <v>735</v>
      </c>
      <c r="Z37" s="65">
        <f>+工序盘点数据!AC27</f>
        <v>697</v>
      </c>
      <c r="AA37" s="65">
        <f>+工序盘点数据!AD27</f>
        <v>3351</v>
      </c>
      <c r="AB37" s="65">
        <f>+工序盘点数据!AE27</f>
        <v>2190</v>
      </c>
      <c r="AC37" s="72">
        <f>+成测数据!H27</f>
        <v>774446</v>
      </c>
      <c r="AD37" s="72">
        <f>+成测数据!I27</f>
        <v>774446</v>
      </c>
      <c r="AE37" s="72">
        <f>+成测数据!J27</f>
        <v>0</v>
      </c>
      <c r="AF37" s="72">
        <f>+成测数据!K27</f>
        <v>23162</v>
      </c>
      <c r="AG37" s="72">
        <f>+成测数据!L27</f>
        <v>3968</v>
      </c>
      <c r="AH37" s="72">
        <f>+成测数据!M27</f>
        <v>274</v>
      </c>
      <c r="AI37" s="72">
        <f>+成测数据!N27</f>
        <v>715</v>
      </c>
      <c r="AJ37" s="72">
        <f>+成测数据!O27</f>
        <v>1528</v>
      </c>
      <c r="AK37" s="72">
        <f>+成测数据!P27</f>
        <v>31</v>
      </c>
      <c r="AL37" s="72">
        <f>+成测数据!Q27</f>
        <v>832</v>
      </c>
      <c r="AM37" s="72">
        <f>+成测数据!R27</f>
        <v>368</v>
      </c>
      <c r="AN37" s="72">
        <f>+成测数据!S27</f>
        <v>220</v>
      </c>
      <c r="AO37" s="72">
        <f>+成测数据!T27</f>
        <v>0</v>
      </c>
      <c r="AP37" s="72">
        <f>+成测数据!U27</f>
        <v>0</v>
      </c>
      <c r="AQ37" s="72">
        <f>+成测数据!V27</f>
        <v>18636</v>
      </c>
      <c r="AR37" s="72">
        <f>+成测数据!W27</f>
        <v>3792</v>
      </c>
      <c r="AS37" s="72">
        <f>+成测数据!X27</f>
        <v>36</v>
      </c>
      <c r="AT37" s="72">
        <f>+成测数据!Y27</f>
        <v>410</v>
      </c>
      <c r="AU37" s="72">
        <f>+成测数据!Z27</f>
        <v>5</v>
      </c>
      <c r="AV37" s="72">
        <f>+成测数据!AA27</f>
        <v>1263</v>
      </c>
      <c r="AW37" s="72">
        <f>+成测数据!AB27</f>
        <v>2869</v>
      </c>
      <c r="AX37" s="72">
        <f>+成测数据!AC27</f>
        <v>1162</v>
      </c>
      <c r="AY37" s="72">
        <f>+成测数据!AD27</f>
        <v>253</v>
      </c>
      <c r="AZ37" s="72">
        <f>+成测数据!AE27</f>
        <v>2627</v>
      </c>
      <c r="BA37" s="72">
        <f>+成测数据!AF27</f>
        <v>347</v>
      </c>
      <c r="BB37" s="72">
        <f>+成测数据!AG27</f>
        <v>0</v>
      </c>
      <c r="BC37" s="72">
        <f>+成测数据!AH27</f>
        <v>0</v>
      </c>
      <c r="BD37" s="72">
        <f>+成测数据!AI27</f>
        <v>0</v>
      </c>
      <c r="BE37" s="72">
        <f>+成测数据!AJ27</f>
        <v>193</v>
      </c>
      <c r="BF37" s="72">
        <f>+成测数据!AK27</f>
        <v>360</v>
      </c>
      <c r="BG37" s="72">
        <f>+成测数据!AL27</f>
        <v>22</v>
      </c>
      <c r="BH37" s="72">
        <f>+成测数据!AM27</f>
        <v>5</v>
      </c>
      <c r="BI37" s="72">
        <f>+成测数据!AN27</f>
        <v>5292</v>
      </c>
      <c r="BJ37" s="72">
        <f>+成测数据!AO27</f>
        <v>0</v>
      </c>
      <c r="BK37" s="72">
        <f>+成测数据!AP27</f>
        <v>558</v>
      </c>
      <c r="BL37" s="72">
        <f>+成测数据!AQ27</f>
        <v>347</v>
      </c>
      <c r="BM37" s="72">
        <f>+成测数据!AR27</f>
        <v>211</v>
      </c>
      <c r="BN37" s="72">
        <f>+成测数据!AS27</f>
        <v>2494</v>
      </c>
      <c r="BO37" s="72" t="e">
        <f>+成测数据!#REF!</f>
        <v>#REF!</v>
      </c>
      <c r="BP37" s="72">
        <f>+成测数据!AT27</f>
        <v>1930</v>
      </c>
      <c r="BQ37" s="72">
        <f>+成测数据!AV27</f>
        <v>0</v>
      </c>
      <c r="BR37" s="72">
        <f>+成测数据!AW27</f>
        <v>400</v>
      </c>
      <c r="BS37" s="72">
        <f>+成测数据!AX27</f>
        <v>1786050</v>
      </c>
      <c r="BT37" s="72">
        <f>+工序盘点数据!BJ27</f>
        <v>1405050</v>
      </c>
      <c r="BU37" s="72">
        <f>+工序盘点数据!BK27</f>
        <v>251400</v>
      </c>
      <c r="BV37" s="72">
        <f>+工序盘点数据!BL27</f>
        <v>129600</v>
      </c>
      <c r="BW37" s="90">
        <f t="shared" si="16"/>
        <v>0.78041164277192399</v>
      </c>
      <c r="BX37" s="72">
        <f t="shared" si="13"/>
        <v>11078981</v>
      </c>
      <c r="BY37" s="91">
        <f>+工序盘点数据!AG27</f>
        <v>890335</v>
      </c>
      <c r="BZ37" s="91">
        <f>+工序盘点数据!AH27</f>
        <v>890420</v>
      </c>
      <c r="CA37" s="91">
        <f>+工序盘点数据!AI27</f>
        <v>894754</v>
      </c>
      <c r="CB37" s="91">
        <f>+工序盘点数据!AJ27</f>
        <v>894225</v>
      </c>
      <c r="CC37" s="91">
        <f>+工序盘点数据!AK27</f>
        <v>886687</v>
      </c>
      <c r="CD37" s="91">
        <f>+工序盘点数据!AL27</f>
        <v>888001</v>
      </c>
      <c r="CE37" s="91">
        <f>+工序盘点数据!AM27</f>
        <v>874325</v>
      </c>
      <c r="CF37" s="91">
        <f>+工序盘点数据!AN27</f>
        <v>843609</v>
      </c>
      <c r="CG37" s="91">
        <f>+工序盘点数据!AO27</f>
        <v>819622</v>
      </c>
      <c r="CH37" s="91">
        <f>+工序盘点数据!AP27</f>
        <v>812421</v>
      </c>
      <c r="CI37" s="103">
        <f>+工序盘点数据!AQ27</f>
        <v>786568</v>
      </c>
      <c r="CJ37" s="91">
        <f>+工序盘点数据!AR27</f>
        <v>800102</v>
      </c>
      <c r="CK37" s="91">
        <f>+工序盘点数据!AS27</f>
        <v>797912</v>
      </c>
      <c r="CL37" s="52">
        <f t="shared" si="15"/>
        <v>814448</v>
      </c>
      <c r="CM37" s="52">
        <f t="shared" si="17"/>
        <v>800102</v>
      </c>
      <c r="CN37" s="107">
        <f>IF(生产数据1!C37=0,"0",生产数据1!C37/(生产数据1!C37+生产数据2!BY37))</f>
        <v>2.5520578346943201E-3</v>
      </c>
    </row>
    <row r="38" spans="1:92" customFormat="1" ht="15.45" hidden="1">
      <c r="A38" s="64" t="s">
        <v>305</v>
      </c>
      <c r="B38" s="65">
        <f>+工序盘点数据!BH28</f>
        <v>17401</v>
      </c>
      <c r="C38" s="65">
        <f>+工序盘点数据!AU28</f>
        <v>0</v>
      </c>
      <c r="D38" s="65">
        <f>+工序盘点数据!AV28</f>
        <v>485</v>
      </c>
      <c r="E38" s="65">
        <f>+工序盘点数据!AW28</f>
        <v>637</v>
      </c>
      <c r="F38" s="65">
        <f>+工序盘点数据!AX28</f>
        <v>1791</v>
      </c>
      <c r="G38" s="65">
        <f>+工序盘点数据!AY28</f>
        <v>240</v>
      </c>
      <c r="H38" s="65">
        <f>+工序盘点数据!AZ28</f>
        <v>584</v>
      </c>
      <c r="I38" s="65">
        <f>+工序盘点数据!BA28</f>
        <v>905</v>
      </c>
      <c r="J38" s="65">
        <f>+工序盘点数据!BB28</f>
        <v>3979</v>
      </c>
      <c r="K38" s="65">
        <f>+工序盘点数据!BC28</f>
        <v>440</v>
      </c>
      <c r="L38" s="65">
        <f>+工序盘点数据!BD28</f>
        <v>2822</v>
      </c>
      <c r="M38" s="65">
        <f>+工序盘点数据!BE28</f>
        <v>5518</v>
      </c>
      <c r="N38" s="65">
        <f>+工序盘点数据!BF28</f>
        <v>0</v>
      </c>
      <c r="O38" s="65">
        <f>+工序盘点数据!AF28</f>
        <v>12940</v>
      </c>
      <c r="P38" s="65">
        <f>+工序盘点数据!S28</f>
        <v>0</v>
      </c>
      <c r="Q38" s="65">
        <f>+工序盘点数据!T28</f>
        <v>665</v>
      </c>
      <c r="R38" s="65">
        <f>+工序盘点数据!U28</f>
        <v>754</v>
      </c>
      <c r="S38" s="65">
        <f>+工序盘点数据!V28</f>
        <v>941</v>
      </c>
      <c r="T38" s="65">
        <f>+工序盘点数据!W28</f>
        <v>1204</v>
      </c>
      <c r="U38" s="65">
        <f>+工序盘点数据!X28</f>
        <v>1602</v>
      </c>
      <c r="V38" s="65">
        <f>+工序盘点数据!Y28</f>
        <v>533</v>
      </c>
      <c r="W38" s="65">
        <f>+工序盘点数据!Z28</f>
        <v>1851</v>
      </c>
      <c r="X38" s="65">
        <f>+工序盘点数据!AA28</f>
        <v>520</v>
      </c>
      <c r="Y38" s="65">
        <f>+工序盘点数据!AB28</f>
        <v>782</v>
      </c>
      <c r="Z38" s="65">
        <f>+工序盘点数据!AC28</f>
        <v>766</v>
      </c>
      <c r="AA38" s="65">
        <f>+工序盘点数据!AD28</f>
        <v>1283</v>
      </c>
      <c r="AB38" s="65">
        <f>+工序盘点数据!AE28</f>
        <v>2039</v>
      </c>
      <c r="AC38" s="72">
        <f>+成测数据!H28</f>
        <v>876056</v>
      </c>
      <c r="AD38" s="72">
        <f>+成测数据!I28</f>
        <v>876056</v>
      </c>
      <c r="AE38" s="72">
        <f>+成测数据!J28</f>
        <v>0</v>
      </c>
      <c r="AF38" s="72">
        <f>+成测数据!K28</f>
        <v>23009</v>
      </c>
      <c r="AG38" s="72">
        <f>+成测数据!L28</f>
        <v>2332</v>
      </c>
      <c r="AH38" s="72">
        <f>+成测数据!M28</f>
        <v>412</v>
      </c>
      <c r="AI38" s="72">
        <f>+成测数据!N28</f>
        <v>343</v>
      </c>
      <c r="AJ38" s="72">
        <f>+成测数据!O28</f>
        <v>741</v>
      </c>
      <c r="AK38" s="72">
        <f>+成测数据!P28</f>
        <v>27</v>
      </c>
      <c r="AL38" s="72">
        <f>+成测数据!Q28</f>
        <v>434</v>
      </c>
      <c r="AM38" s="72">
        <f>+成测数据!R28</f>
        <v>159</v>
      </c>
      <c r="AN38" s="72">
        <f>+成测数据!S28</f>
        <v>204</v>
      </c>
      <c r="AO38" s="72">
        <f>+成测数据!T28</f>
        <v>12</v>
      </c>
      <c r="AP38" s="72">
        <f>+成测数据!U28</f>
        <v>0</v>
      </c>
      <c r="AQ38" s="72">
        <f>+成测数据!V28</f>
        <v>19977</v>
      </c>
      <c r="AR38" s="72">
        <f>+成测数据!W28</f>
        <v>2964</v>
      </c>
      <c r="AS38" s="72">
        <f>+成测数据!X28</f>
        <v>4</v>
      </c>
      <c r="AT38" s="72">
        <f>+成测数据!Y28</f>
        <v>347</v>
      </c>
      <c r="AU38" s="72">
        <f>+成测数据!Z28</f>
        <v>0</v>
      </c>
      <c r="AV38" s="72">
        <f>+成测数据!AA28</f>
        <v>2330</v>
      </c>
      <c r="AW38" s="72">
        <f>+成测数据!AB28</f>
        <v>2499</v>
      </c>
      <c r="AX38" s="72">
        <f>+成测数据!AC28</f>
        <v>439</v>
      </c>
      <c r="AY38" s="72">
        <f>+成测数据!AD28</f>
        <v>247</v>
      </c>
      <c r="AZ38" s="72">
        <f>+成测数据!AE28</f>
        <v>1167</v>
      </c>
      <c r="BA38" s="72">
        <f>+成测数据!AF28</f>
        <v>474</v>
      </c>
      <c r="BB38" s="72">
        <f>+成测数据!AG28</f>
        <v>0</v>
      </c>
      <c r="BC38" s="72">
        <f>+成测数据!AH28</f>
        <v>0</v>
      </c>
      <c r="BD38" s="72">
        <f>+成测数据!AI28</f>
        <v>0</v>
      </c>
      <c r="BE38" s="72">
        <f>+成测数据!AJ28</f>
        <v>464</v>
      </c>
      <c r="BF38" s="72">
        <f>+成测数据!AK28</f>
        <v>592</v>
      </c>
      <c r="BG38" s="72">
        <f>+成测数据!AL28</f>
        <v>0</v>
      </c>
      <c r="BH38" s="72">
        <f>+成测数据!AM28</f>
        <v>0</v>
      </c>
      <c r="BI38" s="72">
        <f>+成测数据!AN28</f>
        <v>8450</v>
      </c>
      <c r="BJ38" s="72">
        <f>+成测数据!AO28</f>
        <v>0</v>
      </c>
      <c r="BK38" s="72">
        <f>+成测数据!AP28</f>
        <v>700</v>
      </c>
      <c r="BL38" s="72">
        <f>+成测数据!AQ28</f>
        <v>396</v>
      </c>
      <c r="BM38" s="72">
        <f>+成测数据!AR28</f>
        <v>304</v>
      </c>
      <c r="BN38" s="72">
        <f>+成测数据!AS28</f>
        <v>2949</v>
      </c>
      <c r="BO38" s="72">
        <f>+成测数据!AT28</f>
        <v>2405</v>
      </c>
      <c r="BP38" s="72">
        <f>+成测数据!AU28</f>
        <v>175</v>
      </c>
      <c r="BQ38" s="72">
        <f>+成测数据!AV28</f>
        <v>0</v>
      </c>
      <c r="BR38" s="72">
        <f>+成测数据!AW28</f>
        <v>369</v>
      </c>
      <c r="BS38" s="72">
        <f>+成测数据!AX28</f>
        <v>0</v>
      </c>
      <c r="BT38" s="72">
        <f>+工序盘点数据!BJ28</f>
        <v>0</v>
      </c>
      <c r="BU38" s="72">
        <f>+工序盘点数据!BK28</f>
        <v>0</v>
      </c>
      <c r="BV38" s="72">
        <f>+工序盘点数据!BL28</f>
        <v>0</v>
      </c>
      <c r="BW38" s="90" t="str">
        <f t="shared" si="16"/>
        <v>0</v>
      </c>
      <c r="BX38" s="72">
        <f t="shared" si="13"/>
        <v>11793640</v>
      </c>
      <c r="BY38" s="91">
        <f>+工序盘点数据!AG28</f>
        <v>884314</v>
      </c>
      <c r="BZ38" s="91">
        <f>+工序盘点数据!AH28</f>
        <v>906449</v>
      </c>
      <c r="CA38" s="91">
        <f>+工序盘点数据!AI28</f>
        <v>903723</v>
      </c>
      <c r="CB38" s="91">
        <f>+工序盘点数据!AJ28</f>
        <v>921022</v>
      </c>
      <c r="CC38" s="91">
        <f>+工序盘点数据!AK28</f>
        <v>907031</v>
      </c>
      <c r="CD38" s="91">
        <f>+工序盘点数据!AL28</f>
        <v>896309</v>
      </c>
      <c r="CE38" s="91">
        <f>+工序盘点数据!AM28</f>
        <v>895776</v>
      </c>
      <c r="CF38" s="91">
        <f>+工序盘点数据!AN28</f>
        <v>910150</v>
      </c>
      <c r="CG38" s="91">
        <f>+工序盘点数据!AO28</f>
        <v>921375</v>
      </c>
      <c r="CH38" s="91">
        <f>+工序盘点数据!AP28</f>
        <v>912067</v>
      </c>
      <c r="CI38" s="103">
        <f>+工序盘点数据!AQ28</f>
        <v>933435</v>
      </c>
      <c r="CJ38" s="91">
        <f>+工序盘点数据!AR28</f>
        <v>902014</v>
      </c>
      <c r="CK38" s="91">
        <f>+工序盘点数据!AS28</f>
        <v>899975</v>
      </c>
      <c r="CL38" s="52">
        <f t="shared" si="15"/>
        <v>914954</v>
      </c>
      <c r="CM38" s="52">
        <f t="shared" si="17"/>
        <v>902014</v>
      </c>
      <c r="CN38" s="107">
        <f>IF(生产数据1!C38=0,"0",生产数据1!C38/(生产数据1!C38+生产数据2!BY38))</f>
        <v>2.3128195639714601E-3</v>
      </c>
    </row>
    <row r="39" spans="1:92" customFormat="1" ht="15">
      <c r="A39" s="64" t="s">
        <v>315</v>
      </c>
      <c r="B39" s="63">
        <f t="shared" ref="B39:C39" si="120">+B40+B41</f>
        <v>31011</v>
      </c>
      <c r="C39" s="63">
        <f t="shared" si="120"/>
        <v>0</v>
      </c>
      <c r="D39" s="63">
        <f t="shared" ref="D39:N39" si="121">+D40+D41</f>
        <v>967</v>
      </c>
      <c r="E39" s="63">
        <f t="shared" si="121"/>
        <v>1099</v>
      </c>
      <c r="F39" s="63">
        <f t="shared" si="121"/>
        <v>1916</v>
      </c>
      <c r="G39" s="63">
        <f t="shared" si="121"/>
        <v>1579</v>
      </c>
      <c r="H39" s="63">
        <f t="shared" si="121"/>
        <v>1344</v>
      </c>
      <c r="I39" s="63">
        <f t="shared" si="121"/>
        <v>1559</v>
      </c>
      <c r="J39" s="63">
        <f t="shared" si="121"/>
        <v>1479</v>
      </c>
      <c r="K39" s="63">
        <f t="shared" si="121"/>
        <v>1565</v>
      </c>
      <c r="L39" s="63">
        <f t="shared" si="121"/>
        <v>7533</v>
      </c>
      <c r="M39" s="63">
        <f t="shared" si="121"/>
        <v>11970</v>
      </c>
      <c r="N39" s="63">
        <f t="shared" si="121"/>
        <v>0</v>
      </c>
      <c r="O39" s="63">
        <f t="shared" ref="O39:AQ39" si="122">+O40+O41</f>
        <v>22246</v>
      </c>
      <c r="P39" s="63">
        <f t="shared" si="122"/>
        <v>0</v>
      </c>
      <c r="Q39" s="63">
        <f t="shared" si="122"/>
        <v>1148</v>
      </c>
      <c r="R39" s="63">
        <f t="shared" si="122"/>
        <v>1478</v>
      </c>
      <c r="S39" s="63">
        <f t="shared" si="122"/>
        <v>1251</v>
      </c>
      <c r="T39" s="63">
        <f t="shared" si="122"/>
        <v>2150</v>
      </c>
      <c r="U39" s="63">
        <f t="shared" si="122"/>
        <v>1614</v>
      </c>
      <c r="V39" s="63">
        <f t="shared" si="122"/>
        <v>1521</v>
      </c>
      <c r="W39" s="63">
        <f t="shared" si="122"/>
        <v>3619</v>
      </c>
      <c r="X39" s="63">
        <f t="shared" si="122"/>
        <v>1194</v>
      </c>
      <c r="Y39" s="63">
        <f t="shared" si="122"/>
        <v>1390</v>
      </c>
      <c r="Z39" s="63">
        <f t="shared" ref="Z39:AB39" si="123">+Z40+Z41</f>
        <v>1344</v>
      </c>
      <c r="AA39" s="63">
        <f t="shared" si="123"/>
        <v>1496</v>
      </c>
      <c r="AB39" s="63">
        <f t="shared" si="123"/>
        <v>4041</v>
      </c>
      <c r="AC39" s="63">
        <f t="shared" si="122"/>
        <v>1795534</v>
      </c>
      <c r="AD39" s="63">
        <f t="shared" si="122"/>
        <v>1795534</v>
      </c>
      <c r="AE39" s="63">
        <f t="shared" si="122"/>
        <v>0</v>
      </c>
      <c r="AF39" s="63">
        <f t="shared" si="122"/>
        <v>44050</v>
      </c>
      <c r="AG39" s="63">
        <f t="shared" si="122"/>
        <v>5680</v>
      </c>
      <c r="AH39" s="63">
        <f t="shared" ref="AH39:AP39" si="124">+AH40+AH41</f>
        <v>1151</v>
      </c>
      <c r="AI39" s="63">
        <f t="shared" si="124"/>
        <v>1146</v>
      </c>
      <c r="AJ39" s="63">
        <f t="shared" si="124"/>
        <v>1659</v>
      </c>
      <c r="AK39" s="63">
        <f t="shared" si="124"/>
        <v>51</v>
      </c>
      <c r="AL39" s="63">
        <f t="shared" si="124"/>
        <v>908</v>
      </c>
      <c r="AM39" s="63">
        <f t="shared" si="124"/>
        <v>307</v>
      </c>
      <c r="AN39" s="63">
        <f t="shared" si="124"/>
        <v>458</v>
      </c>
      <c r="AO39" s="63">
        <f t="shared" si="124"/>
        <v>0</v>
      </c>
      <c r="AP39" s="63">
        <f t="shared" si="124"/>
        <v>0</v>
      </c>
      <c r="AQ39" s="63">
        <f t="shared" si="122"/>
        <v>37176</v>
      </c>
      <c r="AR39" s="63">
        <f t="shared" ref="AR39:BJ39" si="125">+AR40+AR41</f>
        <v>6755</v>
      </c>
      <c r="AS39" s="63">
        <f t="shared" si="125"/>
        <v>58</v>
      </c>
      <c r="AT39" s="63">
        <f t="shared" si="125"/>
        <v>802</v>
      </c>
      <c r="AU39" s="63">
        <f t="shared" si="125"/>
        <v>5</v>
      </c>
      <c r="AV39" s="63">
        <f t="shared" si="125"/>
        <v>3654</v>
      </c>
      <c r="AW39" s="63">
        <f t="shared" si="125"/>
        <v>4478</v>
      </c>
      <c r="AX39" s="63">
        <f t="shared" si="125"/>
        <v>1186</v>
      </c>
      <c r="AY39" s="63">
        <f t="shared" si="125"/>
        <v>358</v>
      </c>
      <c r="AZ39" s="63">
        <f t="shared" si="125"/>
        <v>2839</v>
      </c>
      <c r="BA39" s="63">
        <f t="shared" si="125"/>
        <v>638</v>
      </c>
      <c r="BB39" s="63">
        <f t="shared" si="125"/>
        <v>0</v>
      </c>
      <c r="BC39" s="63">
        <f t="shared" si="125"/>
        <v>0</v>
      </c>
      <c r="BD39" s="63">
        <f t="shared" si="125"/>
        <v>0</v>
      </c>
      <c r="BE39" s="63">
        <f t="shared" si="125"/>
        <v>545</v>
      </c>
      <c r="BF39" s="63">
        <f t="shared" si="125"/>
        <v>872</v>
      </c>
      <c r="BG39" s="63">
        <f t="shared" si="125"/>
        <v>12</v>
      </c>
      <c r="BH39" s="63">
        <f t="shared" si="125"/>
        <v>28</v>
      </c>
      <c r="BI39" s="63">
        <f t="shared" si="125"/>
        <v>14946</v>
      </c>
      <c r="BJ39" s="63">
        <f t="shared" si="125"/>
        <v>0</v>
      </c>
      <c r="BK39" s="63">
        <f t="shared" ref="BK39:BM39" si="126">+BK40+BK41</f>
        <v>1194</v>
      </c>
      <c r="BL39" s="63">
        <f t="shared" si="126"/>
        <v>776</v>
      </c>
      <c r="BM39" s="63">
        <f t="shared" si="126"/>
        <v>418</v>
      </c>
      <c r="BN39" s="63">
        <f t="shared" ref="BN39:BY39" si="127">+BN40+BN41</f>
        <v>3349</v>
      </c>
      <c r="BO39" s="63">
        <f t="shared" si="127"/>
        <v>2322</v>
      </c>
      <c r="BP39" s="63">
        <f t="shared" si="127"/>
        <v>149</v>
      </c>
      <c r="BQ39" s="63">
        <f t="shared" si="127"/>
        <v>0</v>
      </c>
      <c r="BR39" s="63">
        <f t="shared" ref="BR39" si="128">+BR40+BR41</f>
        <v>878</v>
      </c>
      <c r="BS39" s="63">
        <f t="shared" ref="BS39:BV39" si="129">+BS40+BS41</f>
        <v>1441139</v>
      </c>
      <c r="BT39" s="63">
        <f t="shared" si="129"/>
        <v>1127611</v>
      </c>
      <c r="BU39" s="63">
        <f t="shared" si="129"/>
        <v>227128</v>
      </c>
      <c r="BV39" s="63">
        <f t="shared" si="129"/>
        <v>86400</v>
      </c>
      <c r="BW39" s="88">
        <f t="shared" si="16"/>
        <v>0.77054978696651899</v>
      </c>
      <c r="BX39" s="63">
        <f t="shared" si="13"/>
        <v>23205734</v>
      </c>
      <c r="BY39" s="89">
        <f t="shared" si="127"/>
        <v>1765334</v>
      </c>
      <c r="BZ39" s="89">
        <f t="shared" ref="BZ39:CJ39" si="130">+BZ40+BZ41</f>
        <v>1753866</v>
      </c>
      <c r="CA39" s="89">
        <f t="shared" si="130"/>
        <v>1749799</v>
      </c>
      <c r="CB39" s="89">
        <f t="shared" si="130"/>
        <v>1741228</v>
      </c>
      <c r="CC39" s="89">
        <f t="shared" si="130"/>
        <v>1775140</v>
      </c>
      <c r="CD39" s="89">
        <f t="shared" si="130"/>
        <v>1777246</v>
      </c>
      <c r="CE39" s="89">
        <f t="shared" si="130"/>
        <v>1783045</v>
      </c>
      <c r="CF39" s="89">
        <f t="shared" si="130"/>
        <v>1800388</v>
      </c>
      <c r="CG39" s="89">
        <f t="shared" si="130"/>
        <v>1814411</v>
      </c>
      <c r="CH39" s="89">
        <f t="shared" si="130"/>
        <v>1797647</v>
      </c>
      <c r="CI39" s="102">
        <f t="shared" si="130"/>
        <v>1765805</v>
      </c>
      <c r="CJ39" s="89">
        <f t="shared" si="130"/>
        <v>1842933</v>
      </c>
      <c r="CK39" s="89">
        <f t="shared" ref="CK39" si="131">+CK40+CK41</f>
        <v>1838892</v>
      </c>
      <c r="CL39" s="52">
        <f t="shared" si="15"/>
        <v>1865179</v>
      </c>
      <c r="CM39" s="52">
        <f t="shared" si="17"/>
        <v>1842933</v>
      </c>
      <c r="CN39" s="107">
        <f>IF(生产数据1!C39=0,"0",生产数据1!C39/(生产数据1!C39+生产数据2!BY39))</f>
        <v>2.7409549053037398E-3</v>
      </c>
    </row>
    <row r="40" spans="1:92" customFormat="1" ht="15.45" hidden="1">
      <c r="A40" s="64" t="s">
        <v>304</v>
      </c>
      <c r="B40" s="65">
        <f>+工序盘点数据!BH29</f>
        <v>17204</v>
      </c>
      <c r="C40" s="65">
        <f>+工序盘点数据!AU29</f>
        <v>0</v>
      </c>
      <c r="D40" s="65">
        <f>+工序盘点数据!AV29</f>
        <v>410</v>
      </c>
      <c r="E40" s="65">
        <f>+工序盘点数据!AW29</f>
        <v>490</v>
      </c>
      <c r="F40" s="65">
        <f>+工序盘点数据!AX29</f>
        <v>943</v>
      </c>
      <c r="G40" s="65">
        <f>+工序盘点数据!AY29</f>
        <v>1309</v>
      </c>
      <c r="H40" s="65">
        <f>+工序盘点数据!AZ29</f>
        <v>860</v>
      </c>
      <c r="I40" s="65">
        <f>+工序盘点数据!BA29</f>
        <v>600</v>
      </c>
      <c r="J40" s="65">
        <f>+工序盘点数据!BB29</f>
        <v>324</v>
      </c>
      <c r="K40" s="65">
        <f>+工序盘点数据!BC29</f>
        <v>450</v>
      </c>
      <c r="L40" s="65">
        <f>+工序盘点数据!BD29</f>
        <v>4534</v>
      </c>
      <c r="M40" s="65">
        <f>+工序盘点数据!BE29</f>
        <v>7284</v>
      </c>
      <c r="N40" s="65">
        <f>+工序盘点数据!BF29</f>
        <v>0</v>
      </c>
      <c r="O40" s="65">
        <f>+工序盘点数据!AF29</f>
        <v>10820</v>
      </c>
      <c r="P40" s="65">
        <f>+工序盘点数据!S29</f>
        <v>0</v>
      </c>
      <c r="Q40" s="65">
        <f>+工序盘点数据!T29</f>
        <v>487</v>
      </c>
      <c r="R40" s="65">
        <f>+工序盘点数据!U29</f>
        <v>810</v>
      </c>
      <c r="S40" s="65">
        <f>+工序盘点数据!V29</f>
        <v>473</v>
      </c>
      <c r="T40" s="65">
        <f>+工序盘点数据!W29</f>
        <v>982</v>
      </c>
      <c r="U40" s="65">
        <f>+工序盘点数据!X29</f>
        <v>812</v>
      </c>
      <c r="V40" s="65">
        <f>+工序盘点数据!Y29</f>
        <v>1000</v>
      </c>
      <c r="W40" s="65">
        <f>+工序盘点数据!Z29</f>
        <v>1636</v>
      </c>
      <c r="X40" s="65">
        <f>+工序盘点数据!AA29</f>
        <v>542</v>
      </c>
      <c r="Y40" s="65">
        <f>+工序盘点数据!AB29</f>
        <v>649</v>
      </c>
      <c r="Z40" s="65">
        <f>+工序盘点数据!AC29</f>
        <v>734</v>
      </c>
      <c r="AA40" s="65">
        <f>+工序盘点数据!AD29</f>
        <v>694</v>
      </c>
      <c r="AB40" s="65">
        <f>+工序盘点数据!AE29</f>
        <v>2001</v>
      </c>
      <c r="AC40" s="72">
        <f>+成测数据!H29</f>
        <v>891194</v>
      </c>
      <c r="AD40" s="72">
        <f>+成测数据!I29</f>
        <v>891194</v>
      </c>
      <c r="AE40" s="72">
        <f>+成测数据!J29</f>
        <v>0</v>
      </c>
      <c r="AF40" s="72">
        <f>+成测数据!K29</f>
        <v>20832</v>
      </c>
      <c r="AG40" s="72">
        <f>+成测数据!L29</f>
        <v>3097</v>
      </c>
      <c r="AH40" s="72">
        <f>+成测数据!M29</f>
        <v>884</v>
      </c>
      <c r="AI40" s="72">
        <f>+成测数据!N29</f>
        <v>536</v>
      </c>
      <c r="AJ40" s="72">
        <f>+成测数据!O29</f>
        <v>542</v>
      </c>
      <c r="AK40" s="72">
        <f>+成测数据!P29</f>
        <v>23</v>
      </c>
      <c r="AL40" s="72">
        <f>+成测数据!Q29</f>
        <v>647</v>
      </c>
      <c r="AM40" s="72">
        <f>+成测数据!R29</f>
        <v>218</v>
      </c>
      <c r="AN40" s="72">
        <f>+成测数据!S29</f>
        <v>247</v>
      </c>
      <c r="AO40" s="72">
        <f>+成测数据!T29</f>
        <v>0</v>
      </c>
      <c r="AP40" s="72">
        <f>+成测数据!U29</f>
        <v>0</v>
      </c>
      <c r="AQ40" s="72">
        <f>+成测数据!V29</f>
        <v>17105</v>
      </c>
      <c r="AR40" s="72">
        <f>+成测数据!W29</f>
        <v>4207</v>
      </c>
      <c r="AS40" s="72">
        <f>+成测数据!X29</f>
        <v>53</v>
      </c>
      <c r="AT40" s="72">
        <f>+成测数据!Y29</f>
        <v>380</v>
      </c>
      <c r="AU40" s="72">
        <f>+成测数据!Z29</f>
        <v>5</v>
      </c>
      <c r="AV40" s="72">
        <f>+成测数据!AA29</f>
        <v>1443</v>
      </c>
      <c r="AW40" s="72">
        <f>+成测数据!AB29</f>
        <v>1925</v>
      </c>
      <c r="AX40" s="72">
        <f>+成测数据!AC29</f>
        <v>642</v>
      </c>
      <c r="AY40" s="72">
        <f>+成测数据!AD29</f>
        <v>182</v>
      </c>
      <c r="AZ40" s="72">
        <f>+成测数据!AE29</f>
        <v>1910</v>
      </c>
      <c r="BA40" s="72">
        <f>+成测数据!AF29</f>
        <v>95</v>
      </c>
      <c r="BB40" s="72">
        <f>+成测数据!AG29</f>
        <v>0</v>
      </c>
      <c r="BC40" s="72">
        <f>+成测数据!AH29</f>
        <v>0</v>
      </c>
      <c r="BD40" s="72">
        <f>+成测数据!AI29</f>
        <v>0</v>
      </c>
      <c r="BE40" s="72">
        <f>+成测数据!AJ29</f>
        <v>205</v>
      </c>
      <c r="BF40" s="72">
        <f>+成测数据!AK29</f>
        <v>451</v>
      </c>
      <c r="BG40" s="72">
        <f>+成测数据!AL29</f>
        <v>12</v>
      </c>
      <c r="BH40" s="72">
        <f>+成测数据!AM29</f>
        <v>28</v>
      </c>
      <c r="BI40" s="72">
        <f>+成测数据!AN29</f>
        <v>5567</v>
      </c>
      <c r="BJ40" s="72">
        <f>+成测数据!AO29</f>
        <v>0</v>
      </c>
      <c r="BK40" s="72">
        <f>+成测数据!AP29</f>
        <v>630</v>
      </c>
      <c r="BL40" s="72">
        <f>+成测数据!AQ29</f>
        <v>404</v>
      </c>
      <c r="BM40" s="72">
        <f>+成测数据!AR29</f>
        <v>226</v>
      </c>
      <c r="BN40" s="72">
        <f>+成测数据!AS29</f>
        <v>2416</v>
      </c>
      <c r="BO40" s="72">
        <f>+成测数据!AT29</f>
        <v>1839</v>
      </c>
      <c r="BP40" s="72">
        <f>+成测数据!AU29</f>
        <v>107</v>
      </c>
      <c r="BQ40" s="72">
        <f>+成测数据!AV29</f>
        <v>0</v>
      </c>
      <c r="BR40" s="72">
        <f>+成测数据!AW29</f>
        <v>470</v>
      </c>
      <c r="BS40" s="72">
        <f>+成测数据!AX29</f>
        <v>1441139</v>
      </c>
      <c r="BT40" s="72">
        <f>+工序盘点数据!BJ29</f>
        <v>1127611</v>
      </c>
      <c r="BU40" s="72">
        <f>+工序盘点数据!BK29</f>
        <v>227128</v>
      </c>
      <c r="BV40" s="72">
        <f>+工序盘点数据!BL29</f>
        <v>86400</v>
      </c>
      <c r="BW40" s="90">
        <f t="shared" si="16"/>
        <v>0.77661352696598196</v>
      </c>
      <c r="BX40" s="72">
        <f t="shared" si="13"/>
        <v>11861630</v>
      </c>
      <c r="BY40" s="91">
        <f>+工序盘点数据!AG29</f>
        <v>944532</v>
      </c>
      <c r="BZ40" s="91">
        <f>+工序盘点数据!AH29</f>
        <v>934085</v>
      </c>
      <c r="CA40" s="91">
        <f>+工序盘点数据!AI29</f>
        <v>934251</v>
      </c>
      <c r="CB40" s="91">
        <f>+工序盘点数据!AJ29</f>
        <v>922978</v>
      </c>
      <c r="CC40" s="91">
        <f>+工序盘点数据!AK29</f>
        <v>907893</v>
      </c>
      <c r="CD40" s="91">
        <f>+工序盘点数据!AL29</f>
        <v>901081</v>
      </c>
      <c r="CE40" s="91">
        <f>+工序盘点数据!AM29</f>
        <v>886601</v>
      </c>
      <c r="CF40" s="91">
        <f>+工序盘点数据!AN29</f>
        <v>890440</v>
      </c>
      <c r="CG40" s="91">
        <f>+工序盘点数据!AO29</f>
        <v>910259</v>
      </c>
      <c r="CH40" s="91">
        <f>+工序盘点数据!AP29</f>
        <v>909361</v>
      </c>
      <c r="CI40" s="103">
        <f>+工序盘点数据!AQ29</f>
        <v>893266</v>
      </c>
      <c r="CJ40" s="91">
        <f>+工序盘点数据!AR29</f>
        <v>914442</v>
      </c>
      <c r="CK40" s="91">
        <f>+工序盘点数据!AS29</f>
        <v>912441</v>
      </c>
      <c r="CL40" s="52">
        <f t="shared" si="15"/>
        <v>925262</v>
      </c>
      <c r="CM40" s="52">
        <f t="shared" si="17"/>
        <v>914442</v>
      </c>
      <c r="CN40" s="107">
        <f>IF(生产数据1!C40=0,"0",生产数据1!C40/(生产数据1!C40+生产数据2!BY40))</f>
        <v>2.1330070962895802E-3</v>
      </c>
    </row>
    <row r="41" spans="1:92" customFormat="1" ht="15.45" hidden="1">
      <c r="A41" s="64" t="s">
        <v>305</v>
      </c>
      <c r="B41" s="65">
        <f>+工序盘点数据!BH30</f>
        <v>13807</v>
      </c>
      <c r="C41" s="65">
        <f>+工序盘点数据!AU30</f>
        <v>0</v>
      </c>
      <c r="D41" s="65">
        <f>+工序盘点数据!AV30</f>
        <v>557</v>
      </c>
      <c r="E41" s="65">
        <f>+工序盘点数据!AW30</f>
        <v>609</v>
      </c>
      <c r="F41" s="65">
        <f>+工序盘点数据!AX30</f>
        <v>973</v>
      </c>
      <c r="G41" s="65">
        <f>+工序盘点数据!AY30</f>
        <v>270</v>
      </c>
      <c r="H41" s="65">
        <f>+工序盘点数据!AZ30</f>
        <v>484</v>
      </c>
      <c r="I41" s="65">
        <f>+工序盘点数据!BA30</f>
        <v>959</v>
      </c>
      <c r="J41" s="65">
        <f>+工序盘点数据!BB30</f>
        <v>1155</v>
      </c>
      <c r="K41" s="65">
        <f>+工序盘点数据!BC30</f>
        <v>1115</v>
      </c>
      <c r="L41" s="65">
        <f>+工序盘点数据!BD30</f>
        <v>2999</v>
      </c>
      <c r="M41" s="65">
        <f>+工序盘点数据!BE30</f>
        <v>4686</v>
      </c>
      <c r="N41" s="65">
        <f>+工序盘点数据!BF30</f>
        <v>0</v>
      </c>
      <c r="O41" s="65">
        <f>+工序盘点数据!AF30</f>
        <v>11426</v>
      </c>
      <c r="P41" s="65">
        <f>+工序盘点数据!S30</f>
        <v>0</v>
      </c>
      <c r="Q41" s="65">
        <f>+工序盘点数据!T30</f>
        <v>661</v>
      </c>
      <c r="R41" s="65">
        <f>+工序盘点数据!U30</f>
        <v>668</v>
      </c>
      <c r="S41" s="65">
        <f>+工序盘点数据!V30</f>
        <v>778</v>
      </c>
      <c r="T41" s="65">
        <f>+工序盘点数据!W30</f>
        <v>1168</v>
      </c>
      <c r="U41" s="65">
        <f>+工序盘点数据!X30</f>
        <v>802</v>
      </c>
      <c r="V41" s="65">
        <f>+工序盘点数据!Y30</f>
        <v>521</v>
      </c>
      <c r="W41" s="65">
        <f>+工序盘点数据!Z30</f>
        <v>1983</v>
      </c>
      <c r="X41" s="65">
        <f>+工序盘点数据!AA30</f>
        <v>652</v>
      </c>
      <c r="Y41" s="65">
        <f>+工序盘点数据!AB30</f>
        <v>741</v>
      </c>
      <c r="Z41" s="65">
        <f>+工序盘点数据!AC30</f>
        <v>610</v>
      </c>
      <c r="AA41" s="65">
        <f>+工序盘点数据!AD30</f>
        <v>802</v>
      </c>
      <c r="AB41" s="65">
        <f>+工序盘点数据!AE30</f>
        <v>2040</v>
      </c>
      <c r="AC41" s="72">
        <f>+成测数据!H30</f>
        <v>904340</v>
      </c>
      <c r="AD41" s="72">
        <f>+成测数据!I30</f>
        <v>904340</v>
      </c>
      <c r="AE41" s="72">
        <f>+成测数据!J30</f>
        <v>0</v>
      </c>
      <c r="AF41" s="72">
        <f>+成测数据!K30</f>
        <v>23218</v>
      </c>
      <c r="AG41" s="72">
        <f>+成测数据!L30</f>
        <v>2583</v>
      </c>
      <c r="AH41" s="72">
        <f>+成测数据!M30</f>
        <v>267</v>
      </c>
      <c r="AI41" s="72">
        <f>+成测数据!N30</f>
        <v>610</v>
      </c>
      <c r="AJ41" s="72">
        <f>+成测数据!O30</f>
        <v>1117</v>
      </c>
      <c r="AK41" s="72">
        <f>+成测数据!P30</f>
        <v>28</v>
      </c>
      <c r="AL41" s="72">
        <f>+成测数据!Q30</f>
        <v>261</v>
      </c>
      <c r="AM41" s="72">
        <f>+成测数据!R30</f>
        <v>89</v>
      </c>
      <c r="AN41" s="72">
        <f>+成测数据!S30</f>
        <v>211</v>
      </c>
      <c r="AO41" s="72">
        <f>+成测数据!T30</f>
        <v>0</v>
      </c>
      <c r="AP41" s="72">
        <f>+成测数据!U30</f>
        <v>0</v>
      </c>
      <c r="AQ41" s="72">
        <f>+成测数据!V30</f>
        <v>20071</v>
      </c>
      <c r="AR41" s="72">
        <f>+成测数据!W30</f>
        <v>2548</v>
      </c>
      <c r="AS41" s="72">
        <f>+成测数据!X30</f>
        <v>5</v>
      </c>
      <c r="AT41" s="72">
        <f>+成测数据!Y30</f>
        <v>422</v>
      </c>
      <c r="AU41" s="72">
        <f>+成测数据!Z30</f>
        <v>0</v>
      </c>
      <c r="AV41" s="72">
        <f>+成测数据!AA30</f>
        <v>2211</v>
      </c>
      <c r="AW41" s="72">
        <f>+成测数据!AB30</f>
        <v>2553</v>
      </c>
      <c r="AX41" s="72">
        <f>+成测数据!AC30</f>
        <v>544</v>
      </c>
      <c r="AY41" s="72">
        <f>+成测数据!AD30</f>
        <v>176</v>
      </c>
      <c r="AZ41" s="72">
        <f>+成测数据!AE30</f>
        <v>929</v>
      </c>
      <c r="BA41" s="72">
        <f>+成测数据!AF30</f>
        <v>543</v>
      </c>
      <c r="BB41" s="72">
        <f>+成测数据!AG30</f>
        <v>0</v>
      </c>
      <c r="BC41" s="72">
        <f>+成测数据!AH30</f>
        <v>0</v>
      </c>
      <c r="BD41" s="72">
        <f>+成测数据!AI30</f>
        <v>0</v>
      </c>
      <c r="BE41" s="72">
        <f>+成测数据!AJ30</f>
        <v>340</v>
      </c>
      <c r="BF41" s="72">
        <f>+成测数据!AK30</f>
        <v>421</v>
      </c>
      <c r="BG41" s="72">
        <f>+成测数据!AL30</f>
        <v>0</v>
      </c>
      <c r="BH41" s="72">
        <f>+成测数据!AM30</f>
        <v>0</v>
      </c>
      <c r="BI41" s="72">
        <f>+成测数据!AN30</f>
        <v>9379</v>
      </c>
      <c r="BJ41" s="72">
        <f>+成测数据!AO30</f>
        <v>0</v>
      </c>
      <c r="BK41" s="72">
        <f>+成测数据!AP30</f>
        <v>564</v>
      </c>
      <c r="BL41" s="72">
        <f>+成测数据!AQ30</f>
        <v>372</v>
      </c>
      <c r="BM41" s="72">
        <f>+成测数据!AR30</f>
        <v>192</v>
      </c>
      <c r="BN41" s="72">
        <f>+成测数据!AS30</f>
        <v>933</v>
      </c>
      <c r="BO41" s="72">
        <f>+成测数据!AT30</f>
        <v>483</v>
      </c>
      <c r="BP41" s="72">
        <f>+成测数据!AU30</f>
        <v>42</v>
      </c>
      <c r="BQ41" s="72">
        <f>+成测数据!AV30</f>
        <v>0</v>
      </c>
      <c r="BR41" s="72">
        <f>+成测数据!AW30</f>
        <v>408</v>
      </c>
      <c r="BS41" s="72">
        <f>+成测数据!AX30</f>
        <v>0</v>
      </c>
      <c r="BT41" s="72">
        <f>+工序盘点数据!BJ30</f>
        <v>0</v>
      </c>
      <c r="BU41" s="72">
        <f>+工序盘点数据!BK30</f>
        <v>0</v>
      </c>
      <c r="BV41" s="72">
        <f>+工序盘点数据!BL30</f>
        <v>0</v>
      </c>
      <c r="BW41" s="90" t="str">
        <f t="shared" si="16"/>
        <v>0</v>
      </c>
      <c r="BX41" s="72">
        <f t="shared" si="13"/>
        <v>11344104</v>
      </c>
      <c r="BY41" s="91">
        <f>+工序盘点数据!AG30</f>
        <v>820802</v>
      </c>
      <c r="BZ41" s="91">
        <f>+工序盘点数据!AH30</f>
        <v>819781</v>
      </c>
      <c r="CA41" s="91">
        <f>+工序盘点数据!AI30</f>
        <v>815548</v>
      </c>
      <c r="CB41" s="91">
        <f>+工序盘点数据!AJ30</f>
        <v>818250</v>
      </c>
      <c r="CC41" s="91">
        <f>+工序盘点数据!AK30</f>
        <v>867247</v>
      </c>
      <c r="CD41" s="91">
        <f>+工序盘点数据!AL30</f>
        <v>876165</v>
      </c>
      <c r="CE41" s="91">
        <f>+工序盘点数据!AM30</f>
        <v>896444</v>
      </c>
      <c r="CF41" s="91">
        <f>+工序盘点数据!AN30</f>
        <v>909948</v>
      </c>
      <c r="CG41" s="91">
        <f>+工序盘点数据!AO30</f>
        <v>904152</v>
      </c>
      <c r="CH41" s="91">
        <f>+工序盘点数据!AP30</f>
        <v>888286</v>
      </c>
      <c r="CI41" s="103">
        <f>+工序盘点数据!AQ30</f>
        <v>872539</v>
      </c>
      <c r="CJ41" s="91">
        <f>+工序盘点数据!AR30</f>
        <v>928491</v>
      </c>
      <c r="CK41" s="91">
        <f>+工序盘点数据!AS30</f>
        <v>926451</v>
      </c>
      <c r="CL41" s="52">
        <f t="shared" ref="CL41:CL71" si="132">+AC41+AF41+BN41+O41</f>
        <v>939917</v>
      </c>
      <c r="CM41" s="52">
        <f t="shared" si="17"/>
        <v>928491</v>
      </c>
      <c r="CN41" s="107">
        <f>IF(生产数据1!C41=0,"0",生产数据1!C41/(生产数据1!C41+生产数据2!BY41))</f>
        <v>3.4396304188141599E-3</v>
      </c>
    </row>
    <row r="42" spans="1:92" customFormat="1" ht="15">
      <c r="A42" s="64" t="s">
        <v>316</v>
      </c>
      <c r="B42" s="63">
        <f t="shared" ref="B42:C42" si="133">+B43+B44</f>
        <v>0</v>
      </c>
      <c r="C42" s="63">
        <f t="shared" si="133"/>
        <v>0</v>
      </c>
      <c r="D42" s="63">
        <f t="shared" ref="D42:N42" si="134">+D43+D44</f>
        <v>0</v>
      </c>
      <c r="E42" s="63">
        <f t="shared" si="134"/>
        <v>0</v>
      </c>
      <c r="F42" s="63">
        <f t="shared" si="134"/>
        <v>0</v>
      </c>
      <c r="G42" s="63">
        <f t="shared" si="134"/>
        <v>0</v>
      </c>
      <c r="H42" s="63">
        <f t="shared" si="134"/>
        <v>0</v>
      </c>
      <c r="I42" s="63">
        <f t="shared" si="134"/>
        <v>0</v>
      </c>
      <c r="J42" s="63">
        <f t="shared" si="134"/>
        <v>0</v>
      </c>
      <c r="K42" s="63">
        <f t="shared" si="134"/>
        <v>0</v>
      </c>
      <c r="L42" s="63">
        <f t="shared" si="134"/>
        <v>0</v>
      </c>
      <c r="M42" s="63">
        <f t="shared" si="134"/>
        <v>0</v>
      </c>
      <c r="N42" s="63">
        <f t="shared" si="134"/>
        <v>0</v>
      </c>
      <c r="O42" s="63">
        <f t="shared" ref="O42:AQ42" si="135">+O43+O44</f>
        <v>0</v>
      </c>
      <c r="P42" s="63">
        <f t="shared" si="135"/>
        <v>0</v>
      </c>
      <c r="Q42" s="63">
        <f t="shared" si="135"/>
        <v>0</v>
      </c>
      <c r="R42" s="63">
        <f t="shared" si="135"/>
        <v>0</v>
      </c>
      <c r="S42" s="63">
        <f t="shared" si="135"/>
        <v>0</v>
      </c>
      <c r="T42" s="63">
        <f t="shared" si="135"/>
        <v>0</v>
      </c>
      <c r="U42" s="63">
        <f t="shared" si="135"/>
        <v>0</v>
      </c>
      <c r="V42" s="63">
        <f t="shared" si="135"/>
        <v>0</v>
      </c>
      <c r="W42" s="63">
        <f t="shared" si="135"/>
        <v>0</v>
      </c>
      <c r="X42" s="63">
        <f t="shared" si="135"/>
        <v>0</v>
      </c>
      <c r="Y42" s="63">
        <f t="shared" si="135"/>
        <v>0</v>
      </c>
      <c r="Z42" s="63">
        <f t="shared" ref="Z42:AB42" si="136">+Z43+Z44</f>
        <v>0</v>
      </c>
      <c r="AA42" s="63">
        <f t="shared" si="136"/>
        <v>0</v>
      </c>
      <c r="AB42" s="63">
        <f t="shared" si="136"/>
        <v>0</v>
      </c>
      <c r="AC42" s="63">
        <f t="shared" si="135"/>
        <v>0</v>
      </c>
      <c r="AD42" s="63">
        <f t="shared" si="135"/>
        <v>0</v>
      </c>
      <c r="AE42" s="63">
        <f t="shared" si="135"/>
        <v>0</v>
      </c>
      <c r="AF42" s="63">
        <f t="shared" si="135"/>
        <v>0</v>
      </c>
      <c r="AG42" s="63">
        <f t="shared" si="135"/>
        <v>0</v>
      </c>
      <c r="AH42" s="63">
        <f t="shared" ref="AH42:AP42" si="137">+AH43+AH44</f>
        <v>0</v>
      </c>
      <c r="AI42" s="63">
        <f t="shared" si="137"/>
        <v>0</v>
      </c>
      <c r="AJ42" s="63">
        <f t="shared" si="137"/>
        <v>0</v>
      </c>
      <c r="AK42" s="63">
        <f t="shared" si="137"/>
        <v>0</v>
      </c>
      <c r="AL42" s="63">
        <f t="shared" si="137"/>
        <v>0</v>
      </c>
      <c r="AM42" s="63">
        <f t="shared" si="137"/>
        <v>0</v>
      </c>
      <c r="AN42" s="63">
        <f t="shared" si="137"/>
        <v>0</v>
      </c>
      <c r="AO42" s="63">
        <f t="shared" si="137"/>
        <v>0</v>
      </c>
      <c r="AP42" s="63">
        <f t="shared" si="137"/>
        <v>0</v>
      </c>
      <c r="AQ42" s="63">
        <f t="shared" si="135"/>
        <v>0</v>
      </c>
      <c r="AR42" s="63">
        <f t="shared" ref="AR42:BJ42" si="138">+AR43+AR44</f>
        <v>0</v>
      </c>
      <c r="AS42" s="63">
        <f t="shared" si="138"/>
        <v>0</v>
      </c>
      <c r="AT42" s="63">
        <f t="shared" si="138"/>
        <v>0</v>
      </c>
      <c r="AU42" s="63">
        <f t="shared" si="138"/>
        <v>0</v>
      </c>
      <c r="AV42" s="63">
        <f t="shared" si="138"/>
        <v>0</v>
      </c>
      <c r="AW42" s="63">
        <f t="shared" si="138"/>
        <v>0</v>
      </c>
      <c r="AX42" s="63">
        <f t="shared" si="138"/>
        <v>0</v>
      </c>
      <c r="AY42" s="63">
        <f t="shared" si="138"/>
        <v>0</v>
      </c>
      <c r="AZ42" s="63">
        <f t="shared" si="138"/>
        <v>0</v>
      </c>
      <c r="BA42" s="63">
        <f t="shared" si="138"/>
        <v>0</v>
      </c>
      <c r="BB42" s="63">
        <f t="shared" si="138"/>
        <v>0</v>
      </c>
      <c r="BC42" s="63">
        <f t="shared" si="138"/>
        <v>0</v>
      </c>
      <c r="BD42" s="63">
        <f t="shared" si="138"/>
        <v>0</v>
      </c>
      <c r="BE42" s="63">
        <f t="shared" si="138"/>
        <v>0</v>
      </c>
      <c r="BF42" s="63">
        <f t="shared" si="138"/>
        <v>0</v>
      </c>
      <c r="BG42" s="63">
        <f t="shared" si="138"/>
        <v>0</v>
      </c>
      <c r="BH42" s="63">
        <f t="shared" si="138"/>
        <v>0</v>
      </c>
      <c r="BI42" s="63">
        <f t="shared" si="138"/>
        <v>0</v>
      </c>
      <c r="BJ42" s="63">
        <f t="shared" si="138"/>
        <v>0</v>
      </c>
      <c r="BK42" s="63">
        <f t="shared" ref="BK42:BM42" si="139">+BK43+BK44</f>
        <v>0</v>
      </c>
      <c r="BL42" s="63">
        <f t="shared" si="139"/>
        <v>0</v>
      </c>
      <c r="BM42" s="63">
        <f t="shared" si="139"/>
        <v>0</v>
      </c>
      <c r="BN42" s="63">
        <f t="shared" ref="BN42:BY42" si="140">+BN43+BN44</f>
        <v>0</v>
      </c>
      <c r="BO42" s="63">
        <f t="shared" si="140"/>
        <v>0</v>
      </c>
      <c r="BP42" s="63">
        <f t="shared" si="140"/>
        <v>0</v>
      </c>
      <c r="BQ42" s="63">
        <f t="shared" si="140"/>
        <v>0</v>
      </c>
      <c r="BR42" s="63">
        <f t="shared" ref="BR42" si="141">+BR43+BR44</f>
        <v>0</v>
      </c>
      <c r="BS42" s="63">
        <f t="shared" ref="BS42:BV42" si="142">+BS43+BS44</f>
        <v>0</v>
      </c>
      <c r="BT42" s="63">
        <f t="shared" si="142"/>
        <v>0</v>
      </c>
      <c r="BU42" s="63">
        <f t="shared" si="142"/>
        <v>0</v>
      </c>
      <c r="BV42" s="63">
        <f t="shared" si="142"/>
        <v>0</v>
      </c>
      <c r="BW42" s="88" t="str">
        <f t="shared" si="16"/>
        <v>0</v>
      </c>
      <c r="BX42" s="63">
        <f t="shared" si="13"/>
        <v>0</v>
      </c>
      <c r="BY42" s="89">
        <f t="shared" si="140"/>
        <v>0</v>
      </c>
      <c r="BZ42" s="89">
        <f t="shared" ref="BZ42:CJ42" si="143">+BZ43+BZ44</f>
        <v>0</v>
      </c>
      <c r="CA42" s="89">
        <f t="shared" si="143"/>
        <v>0</v>
      </c>
      <c r="CB42" s="89">
        <f t="shared" si="143"/>
        <v>0</v>
      </c>
      <c r="CC42" s="89">
        <f t="shared" si="143"/>
        <v>0</v>
      </c>
      <c r="CD42" s="89">
        <f t="shared" si="143"/>
        <v>0</v>
      </c>
      <c r="CE42" s="89">
        <f t="shared" si="143"/>
        <v>0</v>
      </c>
      <c r="CF42" s="89">
        <f t="shared" si="143"/>
        <v>0</v>
      </c>
      <c r="CG42" s="89">
        <f t="shared" si="143"/>
        <v>0</v>
      </c>
      <c r="CH42" s="89">
        <f t="shared" si="143"/>
        <v>0</v>
      </c>
      <c r="CI42" s="102">
        <f t="shared" si="143"/>
        <v>0</v>
      </c>
      <c r="CJ42" s="89">
        <f t="shared" si="143"/>
        <v>0</v>
      </c>
      <c r="CK42" s="89">
        <f t="shared" ref="CK42" si="144">+CK43+CK44</f>
        <v>0</v>
      </c>
      <c r="CL42" s="52">
        <f t="shared" si="132"/>
        <v>0</v>
      </c>
      <c r="CM42" s="52">
        <f t="shared" si="17"/>
        <v>0</v>
      </c>
      <c r="CN42" s="107" t="str">
        <f>IF(生产数据1!C42=0,"0",生产数据1!C42/(生产数据1!C42+生产数据2!BY42))</f>
        <v>0</v>
      </c>
    </row>
    <row r="43" spans="1:92" customFormat="1" ht="15.45" hidden="1">
      <c r="A43" s="64" t="s">
        <v>304</v>
      </c>
      <c r="B43" s="65">
        <f>+工序盘点数据!BH31</f>
        <v>0</v>
      </c>
      <c r="C43" s="65">
        <f>+工序盘点数据!AU31</f>
        <v>0</v>
      </c>
      <c r="D43" s="65">
        <f>+工序盘点数据!AV31</f>
        <v>0</v>
      </c>
      <c r="E43" s="65">
        <f>+工序盘点数据!AW31</f>
        <v>0</v>
      </c>
      <c r="F43" s="65">
        <f>+工序盘点数据!AX31</f>
        <v>0</v>
      </c>
      <c r="G43" s="65">
        <f>+工序盘点数据!AY31</f>
        <v>0</v>
      </c>
      <c r="H43" s="65">
        <f>+工序盘点数据!AZ31</f>
        <v>0</v>
      </c>
      <c r="I43" s="65">
        <f>+工序盘点数据!BA31</f>
        <v>0</v>
      </c>
      <c r="J43" s="65">
        <f>+工序盘点数据!BB31</f>
        <v>0</v>
      </c>
      <c r="K43" s="65">
        <f>+工序盘点数据!BC31</f>
        <v>0</v>
      </c>
      <c r="L43" s="65">
        <f>+工序盘点数据!BD31</f>
        <v>0</v>
      </c>
      <c r="M43" s="65">
        <f>+工序盘点数据!BE31</f>
        <v>0</v>
      </c>
      <c r="N43" s="65">
        <f>+工序盘点数据!BF31</f>
        <v>0</v>
      </c>
      <c r="O43" s="65">
        <f>+工序盘点数据!AF31</f>
        <v>0</v>
      </c>
      <c r="P43" s="65">
        <f>+工序盘点数据!S31</f>
        <v>0</v>
      </c>
      <c r="Q43" s="65">
        <f>+工序盘点数据!T31</f>
        <v>0</v>
      </c>
      <c r="R43" s="65">
        <f>+工序盘点数据!U31</f>
        <v>0</v>
      </c>
      <c r="S43" s="65">
        <f>+工序盘点数据!V31</f>
        <v>0</v>
      </c>
      <c r="T43" s="65">
        <f>+工序盘点数据!W31</f>
        <v>0</v>
      </c>
      <c r="U43" s="65">
        <f>+工序盘点数据!X31</f>
        <v>0</v>
      </c>
      <c r="V43" s="65">
        <f>+工序盘点数据!Y31</f>
        <v>0</v>
      </c>
      <c r="W43" s="65">
        <f>+工序盘点数据!Z31</f>
        <v>0</v>
      </c>
      <c r="X43" s="65">
        <f>+工序盘点数据!AA31</f>
        <v>0</v>
      </c>
      <c r="Y43" s="65">
        <f>+工序盘点数据!AB31</f>
        <v>0</v>
      </c>
      <c r="Z43" s="65">
        <f>+工序盘点数据!AC31</f>
        <v>0</v>
      </c>
      <c r="AA43" s="65">
        <f>+工序盘点数据!AD31</f>
        <v>0</v>
      </c>
      <c r="AB43" s="65">
        <f>+工序盘点数据!AE31</f>
        <v>0</v>
      </c>
      <c r="AC43" s="72">
        <f>+成测数据!H31</f>
        <v>0</v>
      </c>
      <c r="AD43" s="72">
        <f>+成测数据!I31</f>
        <v>0</v>
      </c>
      <c r="AE43" s="72">
        <f>+成测数据!J31</f>
        <v>0</v>
      </c>
      <c r="AF43" s="72">
        <f>+成测数据!K31</f>
        <v>0</v>
      </c>
      <c r="AG43" s="72">
        <f>+成测数据!L31</f>
        <v>0</v>
      </c>
      <c r="AH43" s="72">
        <f>+成测数据!M31</f>
        <v>0</v>
      </c>
      <c r="AI43" s="72">
        <f>+成测数据!N31</f>
        <v>0</v>
      </c>
      <c r="AJ43" s="72">
        <f>+成测数据!O31</f>
        <v>0</v>
      </c>
      <c r="AK43" s="72">
        <f>+成测数据!P31</f>
        <v>0</v>
      </c>
      <c r="AL43" s="72">
        <f>+成测数据!Q31</f>
        <v>0</v>
      </c>
      <c r="AM43" s="72">
        <f>+成测数据!R31</f>
        <v>0</v>
      </c>
      <c r="AN43" s="72">
        <f>+成测数据!S31</f>
        <v>0</v>
      </c>
      <c r="AO43" s="72">
        <f>+成测数据!T31</f>
        <v>0</v>
      </c>
      <c r="AP43" s="72">
        <f>+成测数据!U31</f>
        <v>0</v>
      </c>
      <c r="AQ43" s="72">
        <f>+成测数据!V31</f>
        <v>0</v>
      </c>
      <c r="AR43" s="72">
        <f>+成测数据!W31</f>
        <v>0</v>
      </c>
      <c r="AS43" s="72">
        <f>+成测数据!X31</f>
        <v>0</v>
      </c>
      <c r="AT43" s="72">
        <f>+成测数据!Y31</f>
        <v>0</v>
      </c>
      <c r="AU43" s="72">
        <f>+成测数据!Z31</f>
        <v>0</v>
      </c>
      <c r="AV43" s="72">
        <f>+成测数据!AA31</f>
        <v>0</v>
      </c>
      <c r="AW43" s="72">
        <f>+成测数据!AB31</f>
        <v>0</v>
      </c>
      <c r="AX43" s="72">
        <f>+成测数据!AC31</f>
        <v>0</v>
      </c>
      <c r="AY43" s="72">
        <f>+成测数据!AD31</f>
        <v>0</v>
      </c>
      <c r="AZ43" s="72">
        <f>+成测数据!AE31</f>
        <v>0</v>
      </c>
      <c r="BA43" s="72">
        <f>+成测数据!AF31</f>
        <v>0</v>
      </c>
      <c r="BB43" s="72">
        <f>+成测数据!AG31</f>
        <v>0</v>
      </c>
      <c r="BC43" s="72">
        <f>+成测数据!AH31</f>
        <v>0</v>
      </c>
      <c r="BD43" s="72">
        <f>+成测数据!AI31</f>
        <v>0</v>
      </c>
      <c r="BE43" s="72">
        <f>+成测数据!AJ31</f>
        <v>0</v>
      </c>
      <c r="BF43" s="72">
        <f>+成测数据!AK31</f>
        <v>0</v>
      </c>
      <c r="BG43" s="72">
        <f>+成测数据!AL31</f>
        <v>0</v>
      </c>
      <c r="BH43" s="72">
        <f>+成测数据!AM31</f>
        <v>0</v>
      </c>
      <c r="BI43" s="72">
        <f>+成测数据!AN31</f>
        <v>0</v>
      </c>
      <c r="BJ43" s="72">
        <f>+成测数据!AO31</f>
        <v>0</v>
      </c>
      <c r="BK43" s="72">
        <f>+成测数据!AP31</f>
        <v>0</v>
      </c>
      <c r="BL43" s="72">
        <f>+成测数据!AQ31</f>
        <v>0</v>
      </c>
      <c r="BM43" s="72">
        <f>+成测数据!AR31</f>
        <v>0</v>
      </c>
      <c r="BN43" s="72">
        <f>+成测数据!AS31</f>
        <v>0</v>
      </c>
      <c r="BO43" s="72">
        <f>+成测数据!AT31</f>
        <v>0</v>
      </c>
      <c r="BP43" s="72">
        <f>+成测数据!AU31</f>
        <v>0</v>
      </c>
      <c r="BQ43" s="72">
        <f>+成测数据!AV31</f>
        <v>0</v>
      </c>
      <c r="BR43" s="72">
        <f>+成测数据!AW31</f>
        <v>0</v>
      </c>
      <c r="BS43" s="72">
        <f>+成测数据!AX31</f>
        <v>0</v>
      </c>
      <c r="BT43" s="72">
        <f>+工序盘点数据!BJ31</f>
        <v>0</v>
      </c>
      <c r="BU43" s="72">
        <f>+工序盘点数据!BK31</f>
        <v>0</v>
      </c>
      <c r="BV43" s="72">
        <f>+工序盘点数据!BL31</f>
        <v>0</v>
      </c>
      <c r="BW43" s="90" t="str">
        <f t="shared" si="16"/>
        <v>0</v>
      </c>
      <c r="BX43" s="72">
        <f t="shared" si="13"/>
        <v>0</v>
      </c>
      <c r="BY43" s="91">
        <f>+工序盘点数据!AG31</f>
        <v>0</v>
      </c>
      <c r="BZ43" s="91">
        <f>+工序盘点数据!AH31</f>
        <v>0</v>
      </c>
      <c r="CA43" s="91">
        <f>+工序盘点数据!AI31</f>
        <v>0</v>
      </c>
      <c r="CB43" s="91">
        <f>+工序盘点数据!AJ31</f>
        <v>0</v>
      </c>
      <c r="CC43" s="91">
        <f>+工序盘点数据!AK31</f>
        <v>0</v>
      </c>
      <c r="CD43" s="91">
        <f>+工序盘点数据!AL31</f>
        <v>0</v>
      </c>
      <c r="CE43" s="91">
        <f>+工序盘点数据!AM31</f>
        <v>0</v>
      </c>
      <c r="CF43" s="91">
        <f>+工序盘点数据!AN31</f>
        <v>0</v>
      </c>
      <c r="CG43" s="91">
        <f>+工序盘点数据!AO31</f>
        <v>0</v>
      </c>
      <c r="CH43" s="91">
        <f>+工序盘点数据!AP31</f>
        <v>0</v>
      </c>
      <c r="CI43" s="103">
        <f>+工序盘点数据!AQ31</f>
        <v>0</v>
      </c>
      <c r="CJ43" s="91">
        <f>+工序盘点数据!AR31</f>
        <v>0</v>
      </c>
      <c r="CK43" s="91">
        <f>+工序盘点数据!AS31</f>
        <v>0</v>
      </c>
      <c r="CL43" s="52">
        <f t="shared" si="132"/>
        <v>0</v>
      </c>
      <c r="CM43" s="52">
        <f t="shared" si="17"/>
        <v>0</v>
      </c>
      <c r="CN43" s="107" t="str">
        <f>IF(生产数据1!C43=0,"0",生产数据1!C43/(生产数据1!C43+生产数据2!BY43))</f>
        <v>0</v>
      </c>
    </row>
    <row r="44" spans="1:92" customFormat="1" ht="15.45" hidden="1">
      <c r="A44" s="64" t="s">
        <v>305</v>
      </c>
      <c r="B44" s="65">
        <f>+工序盘点数据!BH32</f>
        <v>0</v>
      </c>
      <c r="C44" s="65">
        <f>+工序盘点数据!AU32</f>
        <v>0</v>
      </c>
      <c r="D44" s="65">
        <f>+工序盘点数据!AV32</f>
        <v>0</v>
      </c>
      <c r="E44" s="65">
        <f>+工序盘点数据!AW32</f>
        <v>0</v>
      </c>
      <c r="F44" s="65">
        <f>+工序盘点数据!AX32</f>
        <v>0</v>
      </c>
      <c r="G44" s="65">
        <f>+工序盘点数据!AY32</f>
        <v>0</v>
      </c>
      <c r="H44" s="65">
        <f>+工序盘点数据!AZ32</f>
        <v>0</v>
      </c>
      <c r="I44" s="65">
        <f>+工序盘点数据!BA32</f>
        <v>0</v>
      </c>
      <c r="J44" s="65">
        <f>+工序盘点数据!BB32</f>
        <v>0</v>
      </c>
      <c r="K44" s="65">
        <f>+工序盘点数据!BC32</f>
        <v>0</v>
      </c>
      <c r="L44" s="65">
        <f>+工序盘点数据!BD32</f>
        <v>0</v>
      </c>
      <c r="M44" s="65">
        <f>+工序盘点数据!BE32</f>
        <v>0</v>
      </c>
      <c r="N44" s="65">
        <f>+工序盘点数据!BF32</f>
        <v>0</v>
      </c>
      <c r="O44" s="65">
        <f>+工序盘点数据!AF32</f>
        <v>0</v>
      </c>
      <c r="P44" s="65">
        <f>+工序盘点数据!S32</f>
        <v>0</v>
      </c>
      <c r="Q44" s="65">
        <f>+工序盘点数据!T32</f>
        <v>0</v>
      </c>
      <c r="R44" s="65">
        <f>+工序盘点数据!U32</f>
        <v>0</v>
      </c>
      <c r="S44" s="65">
        <f>+工序盘点数据!V32</f>
        <v>0</v>
      </c>
      <c r="T44" s="65">
        <f>+工序盘点数据!W32</f>
        <v>0</v>
      </c>
      <c r="U44" s="65">
        <f>+工序盘点数据!X32</f>
        <v>0</v>
      </c>
      <c r="V44" s="65">
        <f>+工序盘点数据!Y32</f>
        <v>0</v>
      </c>
      <c r="W44" s="65">
        <f>+工序盘点数据!Z32</f>
        <v>0</v>
      </c>
      <c r="X44" s="65">
        <f>+工序盘点数据!AA32</f>
        <v>0</v>
      </c>
      <c r="Y44" s="65">
        <f>+工序盘点数据!AB32</f>
        <v>0</v>
      </c>
      <c r="Z44" s="65">
        <f>+工序盘点数据!AC32</f>
        <v>0</v>
      </c>
      <c r="AA44" s="65">
        <f>+工序盘点数据!AD32</f>
        <v>0</v>
      </c>
      <c r="AB44" s="65">
        <f>+工序盘点数据!AE32</f>
        <v>0</v>
      </c>
      <c r="AC44" s="72">
        <f>+成测数据!H32</f>
        <v>0</v>
      </c>
      <c r="AD44" s="72">
        <f>+成测数据!I32</f>
        <v>0</v>
      </c>
      <c r="AE44" s="72">
        <f>+成测数据!J32</f>
        <v>0</v>
      </c>
      <c r="AF44" s="72">
        <f>+成测数据!K32</f>
        <v>0</v>
      </c>
      <c r="AG44" s="72">
        <f>+成测数据!L32</f>
        <v>0</v>
      </c>
      <c r="AH44" s="72">
        <f>+成测数据!M32</f>
        <v>0</v>
      </c>
      <c r="AI44" s="72">
        <f>+成测数据!N32</f>
        <v>0</v>
      </c>
      <c r="AJ44" s="72">
        <f>+成测数据!O32</f>
        <v>0</v>
      </c>
      <c r="AK44" s="72">
        <f>+成测数据!P32</f>
        <v>0</v>
      </c>
      <c r="AL44" s="72">
        <f>+成测数据!Q32</f>
        <v>0</v>
      </c>
      <c r="AM44" s="72">
        <f>+成测数据!R32</f>
        <v>0</v>
      </c>
      <c r="AN44" s="72">
        <f>+成测数据!S32</f>
        <v>0</v>
      </c>
      <c r="AO44" s="72">
        <f>+成测数据!T32</f>
        <v>0</v>
      </c>
      <c r="AP44" s="72">
        <f>+成测数据!U32</f>
        <v>0</v>
      </c>
      <c r="AQ44" s="72">
        <f>+成测数据!V32</f>
        <v>0</v>
      </c>
      <c r="AR44" s="72">
        <f>+成测数据!W32</f>
        <v>0</v>
      </c>
      <c r="AS44" s="72">
        <f>+成测数据!X32</f>
        <v>0</v>
      </c>
      <c r="AT44" s="72">
        <f>+成测数据!Y32</f>
        <v>0</v>
      </c>
      <c r="AU44" s="72">
        <f>+成测数据!Z32</f>
        <v>0</v>
      </c>
      <c r="AV44" s="72">
        <f>+成测数据!AA32</f>
        <v>0</v>
      </c>
      <c r="AW44" s="72">
        <f>+成测数据!AB32</f>
        <v>0</v>
      </c>
      <c r="AX44" s="72">
        <f>+成测数据!AC32</f>
        <v>0</v>
      </c>
      <c r="AY44" s="72">
        <f>+成测数据!AD32</f>
        <v>0</v>
      </c>
      <c r="AZ44" s="72">
        <f>+成测数据!AE32</f>
        <v>0</v>
      </c>
      <c r="BA44" s="72">
        <f>+成测数据!AF32</f>
        <v>0</v>
      </c>
      <c r="BB44" s="72">
        <f>+成测数据!AG32</f>
        <v>0</v>
      </c>
      <c r="BC44" s="72">
        <f>+成测数据!AH32</f>
        <v>0</v>
      </c>
      <c r="BD44" s="72">
        <f>+成测数据!AI32</f>
        <v>0</v>
      </c>
      <c r="BE44" s="72">
        <f>+成测数据!AJ32</f>
        <v>0</v>
      </c>
      <c r="BF44" s="72">
        <f>+成测数据!AK32</f>
        <v>0</v>
      </c>
      <c r="BG44" s="72">
        <f>+成测数据!AL32</f>
        <v>0</v>
      </c>
      <c r="BH44" s="72">
        <f>+成测数据!AM32</f>
        <v>0</v>
      </c>
      <c r="BI44" s="72">
        <f>+成测数据!AN32</f>
        <v>0</v>
      </c>
      <c r="BJ44" s="72">
        <f>+成测数据!AO32</f>
        <v>0</v>
      </c>
      <c r="BK44" s="72">
        <f>+成测数据!AP32</f>
        <v>0</v>
      </c>
      <c r="BL44" s="72">
        <f>+成测数据!AQ32</f>
        <v>0</v>
      </c>
      <c r="BM44" s="72">
        <f>+成测数据!AR32</f>
        <v>0</v>
      </c>
      <c r="BN44" s="72">
        <f>+成测数据!AS32</f>
        <v>0</v>
      </c>
      <c r="BO44" s="72">
        <f>+成测数据!AT32</f>
        <v>0</v>
      </c>
      <c r="BP44" s="72">
        <f>+成测数据!AU32</f>
        <v>0</v>
      </c>
      <c r="BQ44" s="72">
        <f>+成测数据!AV32</f>
        <v>0</v>
      </c>
      <c r="BR44" s="72">
        <f>+成测数据!AW32</f>
        <v>0</v>
      </c>
      <c r="BS44" s="72">
        <f>+成测数据!AX32</f>
        <v>0</v>
      </c>
      <c r="BT44" s="72">
        <f>+工序盘点数据!BJ32</f>
        <v>0</v>
      </c>
      <c r="BU44" s="72">
        <f>+工序盘点数据!BK32</f>
        <v>0</v>
      </c>
      <c r="BV44" s="72">
        <f>+工序盘点数据!BL32</f>
        <v>0</v>
      </c>
      <c r="BW44" s="90" t="str">
        <f t="shared" si="16"/>
        <v>0</v>
      </c>
      <c r="BX44" s="72">
        <f t="shared" si="13"/>
        <v>0</v>
      </c>
      <c r="BY44" s="91">
        <f>+工序盘点数据!AG32</f>
        <v>0</v>
      </c>
      <c r="BZ44" s="91">
        <f>+工序盘点数据!AH32</f>
        <v>0</v>
      </c>
      <c r="CA44" s="91">
        <f>+工序盘点数据!AI32</f>
        <v>0</v>
      </c>
      <c r="CB44" s="91">
        <f>+工序盘点数据!AJ32</f>
        <v>0</v>
      </c>
      <c r="CC44" s="91">
        <f>+工序盘点数据!AK32</f>
        <v>0</v>
      </c>
      <c r="CD44" s="91">
        <f>+工序盘点数据!AL32</f>
        <v>0</v>
      </c>
      <c r="CE44" s="91">
        <f>+工序盘点数据!AM32</f>
        <v>0</v>
      </c>
      <c r="CF44" s="91">
        <f>+工序盘点数据!AN32</f>
        <v>0</v>
      </c>
      <c r="CG44" s="91">
        <f>+工序盘点数据!AO32</f>
        <v>0</v>
      </c>
      <c r="CH44" s="91">
        <f>+工序盘点数据!AP32</f>
        <v>0</v>
      </c>
      <c r="CI44" s="103">
        <f>+工序盘点数据!AQ32</f>
        <v>0</v>
      </c>
      <c r="CJ44" s="91">
        <f>+工序盘点数据!AR32</f>
        <v>0</v>
      </c>
      <c r="CK44" s="91">
        <f>+工序盘点数据!AS32</f>
        <v>0</v>
      </c>
      <c r="CL44" s="52">
        <f t="shared" si="132"/>
        <v>0</v>
      </c>
      <c r="CM44" s="52">
        <f t="shared" si="17"/>
        <v>0</v>
      </c>
      <c r="CN44" s="107" t="str">
        <f>IF(生产数据1!C44=0,"0",生产数据1!C44/(生产数据1!C44+生产数据2!BY44))</f>
        <v>0</v>
      </c>
    </row>
    <row r="45" spans="1:92" customFormat="1" ht="15">
      <c r="A45" s="64" t="s">
        <v>317</v>
      </c>
      <c r="B45" s="63">
        <f t="shared" ref="B45:C45" si="145">+B46+B47</f>
        <v>0</v>
      </c>
      <c r="C45" s="63">
        <f t="shared" si="145"/>
        <v>0</v>
      </c>
      <c r="D45" s="63">
        <f t="shared" ref="D45:N45" si="146">+D46+D47</f>
        <v>0</v>
      </c>
      <c r="E45" s="63">
        <f t="shared" si="146"/>
        <v>0</v>
      </c>
      <c r="F45" s="63">
        <f t="shared" si="146"/>
        <v>0</v>
      </c>
      <c r="G45" s="63">
        <f t="shared" si="146"/>
        <v>0</v>
      </c>
      <c r="H45" s="63">
        <f t="shared" si="146"/>
        <v>0</v>
      </c>
      <c r="I45" s="63">
        <f t="shared" si="146"/>
        <v>0</v>
      </c>
      <c r="J45" s="63">
        <f t="shared" si="146"/>
        <v>0</v>
      </c>
      <c r="K45" s="63">
        <f t="shared" si="146"/>
        <v>0</v>
      </c>
      <c r="L45" s="63">
        <f t="shared" si="146"/>
        <v>0</v>
      </c>
      <c r="M45" s="63">
        <f t="shared" si="146"/>
        <v>0</v>
      </c>
      <c r="N45" s="63">
        <f t="shared" si="146"/>
        <v>0</v>
      </c>
      <c r="O45" s="63">
        <f t="shared" ref="O45:AQ45" si="147">+O46+O47</f>
        <v>0</v>
      </c>
      <c r="P45" s="63">
        <f t="shared" si="147"/>
        <v>0</v>
      </c>
      <c r="Q45" s="63">
        <f t="shared" si="147"/>
        <v>0</v>
      </c>
      <c r="R45" s="63">
        <f t="shared" si="147"/>
        <v>0</v>
      </c>
      <c r="S45" s="63">
        <f t="shared" si="147"/>
        <v>0</v>
      </c>
      <c r="T45" s="63">
        <f t="shared" si="147"/>
        <v>0</v>
      </c>
      <c r="U45" s="63">
        <f t="shared" si="147"/>
        <v>0</v>
      </c>
      <c r="V45" s="63">
        <f t="shared" si="147"/>
        <v>0</v>
      </c>
      <c r="W45" s="63">
        <f t="shared" si="147"/>
        <v>0</v>
      </c>
      <c r="X45" s="63">
        <f t="shared" si="147"/>
        <v>0</v>
      </c>
      <c r="Y45" s="63">
        <f t="shared" si="147"/>
        <v>0</v>
      </c>
      <c r="Z45" s="63">
        <f t="shared" ref="Z45:AB45" si="148">+Z46+Z47</f>
        <v>0</v>
      </c>
      <c r="AA45" s="63">
        <f t="shared" si="148"/>
        <v>0</v>
      </c>
      <c r="AB45" s="63">
        <f t="shared" si="148"/>
        <v>0</v>
      </c>
      <c r="AC45" s="63">
        <f t="shared" si="147"/>
        <v>0</v>
      </c>
      <c r="AD45" s="63">
        <f t="shared" si="147"/>
        <v>0</v>
      </c>
      <c r="AE45" s="63">
        <f t="shared" si="147"/>
        <v>0</v>
      </c>
      <c r="AF45" s="63">
        <f t="shared" si="147"/>
        <v>0</v>
      </c>
      <c r="AG45" s="63">
        <f t="shared" si="147"/>
        <v>0</v>
      </c>
      <c r="AH45" s="63">
        <f t="shared" ref="AH45:AP45" si="149">+AH46+AH47</f>
        <v>0</v>
      </c>
      <c r="AI45" s="63">
        <f t="shared" si="149"/>
        <v>0</v>
      </c>
      <c r="AJ45" s="63">
        <f t="shared" si="149"/>
        <v>0</v>
      </c>
      <c r="AK45" s="63">
        <f t="shared" si="149"/>
        <v>0</v>
      </c>
      <c r="AL45" s="63">
        <f t="shared" si="149"/>
        <v>0</v>
      </c>
      <c r="AM45" s="63">
        <f t="shared" si="149"/>
        <v>0</v>
      </c>
      <c r="AN45" s="63">
        <f t="shared" si="149"/>
        <v>0</v>
      </c>
      <c r="AO45" s="63">
        <f t="shared" si="149"/>
        <v>0</v>
      </c>
      <c r="AP45" s="63">
        <f t="shared" si="149"/>
        <v>0</v>
      </c>
      <c r="AQ45" s="63">
        <f t="shared" si="147"/>
        <v>0</v>
      </c>
      <c r="AR45" s="63">
        <f t="shared" ref="AR45:BJ45" si="150">+AR46+AR47</f>
        <v>0</v>
      </c>
      <c r="AS45" s="63">
        <f t="shared" si="150"/>
        <v>0</v>
      </c>
      <c r="AT45" s="63">
        <f t="shared" si="150"/>
        <v>0</v>
      </c>
      <c r="AU45" s="63">
        <f t="shared" si="150"/>
        <v>0</v>
      </c>
      <c r="AV45" s="63">
        <f t="shared" si="150"/>
        <v>0</v>
      </c>
      <c r="AW45" s="63">
        <f t="shared" si="150"/>
        <v>0</v>
      </c>
      <c r="AX45" s="63">
        <f t="shared" si="150"/>
        <v>0</v>
      </c>
      <c r="AY45" s="63">
        <f t="shared" si="150"/>
        <v>0</v>
      </c>
      <c r="AZ45" s="63">
        <f t="shared" si="150"/>
        <v>0</v>
      </c>
      <c r="BA45" s="63">
        <f t="shared" si="150"/>
        <v>0</v>
      </c>
      <c r="BB45" s="63">
        <f t="shared" si="150"/>
        <v>0</v>
      </c>
      <c r="BC45" s="63">
        <f t="shared" si="150"/>
        <v>0</v>
      </c>
      <c r="BD45" s="63">
        <f t="shared" si="150"/>
        <v>0</v>
      </c>
      <c r="BE45" s="63">
        <f t="shared" si="150"/>
        <v>0</v>
      </c>
      <c r="BF45" s="63">
        <f t="shared" si="150"/>
        <v>0</v>
      </c>
      <c r="BG45" s="63">
        <f t="shared" si="150"/>
        <v>0</v>
      </c>
      <c r="BH45" s="63">
        <f t="shared" si="150"/>
        <v>0</v>
      </c>
      <c r="BI45" s="63">
        <f t="shared" si="150"/>
        <v>0</v>
      </c>
      <c r="BJ45" s="63">
        <f t="shared" si="150"/>
        <v>0</v>
      </c>
      <c r="BK45" s="63">
        <f t="shared" ref="BK45:BM45" si="151">+BK46+BK47</f>
        <v>0</v>
      </c>
      <c r="BL45" s="63">
        <f t="shared" si="151"/>
        <v>0</v>
      </c>
      <c r="BM45" s="63">
        <f t="shared" si="151"/>
        <v>0</v>
      </c>
      <c r="BN45" s="63">
        <f t="shared" ref="BN45:BY45" si="152">+BN46+BN47</f>
        <v>0</v>
      </c>
      <c r="BO45" s="63">
        <f t="shared" si="152"/>
        <v>0</v>
      </c>
      <c r="BP45" s="63">
        <f t="shared" si="152"/>
        <v>0</v>
      </c>
      <c r="BQ45" s="63" t="e">
        <f t="shared" si="152"/>
        <v>#REF!</v>
      </c>
      <c r="BR45" s="63">
        <f t="shared" ref="BR45" si="153">+BR46+BR47</f>
        <v>0</v>
      </c>
      <c r="BS45" s="63">
        <f t="shared" ref="BS45:BV45" si="154">+BS46+BS47</f>
        <v>0</v>
      </c>
      <c r="BT45" s="63">
        <f t="shared" si="154"/>
        <v>0</v>
      </c>
      <c r="BU45" s="63">
        <f t="shared" si="154"/>
        <v>0</v>
      </c>
      <c r="BV45" s="63">
        <f t="shared" si="154"/>
        <v>0</v>
      </c>
      <c r="BW45" s="88" t="str">
        <f t="shared" si="16"/>
        <v>0</v>
      </c>
      <c r="BX45" s="63">
        <f t="shared" si="13"/>
        <v>0</v>
      </c>
      <c r="BY45" s="89">
        <f t="shared" si="152"/>
        <v>0</v>
      </c>
      <c r="BZ45" s="89">
        <f t="shared" ref="BZ45:CJ45" si="155">+BZ46+BZ47</f>
        <v>0</v>
      </c>
      <c r="CA45" s="89">
        <f t="shared" si="155"/>
        <v>0</v>
      </c>
      <c r="CB45" s="89">
        <f t="shared" si="155"/>
        <v>0</v>
      </c>
      <c r="CC45" s="89">
        <f t="shared" si="155"/>
        <v>0</v>
      </c>
      <c r="CD45" s="89">
        <f t="shared" si="155"/>
        <v>0</v>
      </c>
      <c r="CE45" s="89">
        <f t="shared" si="155"/>
        <v>0</v>
      </c>
      <c r="CF45" s="89">
        <f t="shared" si="155"/>
        <v>0</v>
      </c>
      <c r="CG45" s="89">
        <f t="shared" si="155"/>
        <v>0</v>
      </c>
      <c r="CH45" s="89">
        <f t="shared" si="155"/>
        <v>0</v>
      </c>
      <c r="CI45" s="102">
        <f t="shared" si="155"/>
        <v>0</v>
      </c>
      <c r="CJ45" s="89">
        <f t="shared" si="155"/>
        <v>0</v>
      </c>
      <c r="CK45" s="89">
        <f t="shared" ref="CK45" si="156">+CK46+CK47</f>
        <v>0</v>
      </c>
      <c r="CL45" s="52">
        <f t="shared" si="132"/>
        <v>0</v>
      </c>
      <c r="CM45" s="52">
        <f t="shared" si="17"/>
        <v>0</v>
      </c>
      <c r="CN45" s="107" t="str">
        <f>IF(生产数据1!C45=0,"0",生产数据1!C45/(生产数据1!C45+生产数据2!BY45))</f>
        <v>0</v>
      </c>
    </row>
    <row r="46" spans="1:92" customFormat="1" ht="15.45" hidden="1">
      <c r="A46" s="64" t="s">
        <v>304</v>
      </c>
      <c r="B46" s="65">
        <f>+工序盘点数据!BH33</f>
        <v>0</v>
      </c>
      <c r="C46" s="65">
        <f>+工序盘点数据!AU33</f>
        <v>0</v>
      </c>
      <c r="D46" s="65">
        <f>+工序盘点数据!AV33</f>
        <v>0</v>
      </c>
      <c r="E46" s="65">
        <f>+工序盘点数据!AW33</f>
        <v>0</v>
      </c>
      <c r="F46" s="65">
        <f>+工序盘点数据!AX33</f>
        <v>0</v>
      </c>
      <c r="G46" s="65">
        <f>+工序盘点数据!AY33</f>
        <v>0</v>
      </c>
      <c r="H46" s="65">
        <f>+工序盘点数据!AZ33</f>
        <v>0</v>
      </c>
      <c r="I46" s="65">
        <f>+工序盘点数据!BA33</f>
        <v>0</v>
      </c>
      <c r="J46" s="65">
        <f>+工序盘点数据!BB33</f>
        <v>0</v>
      </c>
      <c r="K46" s="65">
        <f>+工序盘点数据!BC33</f>
        <v>0</v>
      </c>
      <c r="L46" s="65">
        <f>+工序盘点数据!BD33</f>
        <v>0</v>
      </c>
      <c r="M46" s="65">
        <f>+工序盘点数据!BE33</f>
        <v>0</v>
      </c>
      <c r="N46" s="65">
        <f>+工序盘点数据!BF33</f>
        <v>0</v>
      </c>
      <c r="O46" s="65">
        <f>+工序盘点数据!AF33</f>
        <v>0</v>
      </c>
      <c r="P46" s="65">
        <f>+工序盘点数据!S33</f>
        <v>0</v>
      </c>
      <c r="Q46" s="65">
        <f>+工序盘点数据!T33</f>
        <v>0</v>
      </c>
      <c r="R46" s="65">
        <f>+工序盘点数据!U33</f>
        <v>0</v>
      </c>
      <c r="S46" s="65">
        <f>+工序盘点数据!V33</f>
        <v>0</v>
      </c>
      <c r="T46" s="65">
        <f>+工序盘点数据!W33</f>
        <v>0</v>
      </c>
      <c r="U46" s="65">
        <f>+工序盘点数据!X33</f>
        <v>0</v>
      </c>
      <c r="V46" s="65">
        <f>+工序盘点数据!Y33</f>
        <v>0</v>
      </c>
      <c r="W46" s="65">
        <f>+工序盘点数据!Z33</f>
        <v>0</v>
      </c>
      <c r="X46" s="65">
        <f>+工序盘点数据!AA33</f>
        <v>0</v>
      </c>
      <c r="Y46" s="65">
        <f>+工序盘点数据!AB33</f>
        <v>0</v>
      </c>
      <c r="Z46" s="65">
        <f>+工序盘点数据!AC33</f>
        <v>0</v>
      </c>
      <c r="AA46" s="65">
        <f>+工序盘点数据!AD33</f>
        <v>0</v>
      </c>
      <c r="AB46" s="65">
        <f>+工序盘点数据!AE33</f>
        <v>0</v>
      </c>
      <c r="AC46" s="72">
        <f>+成测数据!H33</f>
        <v>0</v>
      </c>
      <c r="AD46" s="72">
        <f>+成测数据!I33</f>
        <v>0</v>
      </c>
      <c r="AE46" s="72">
        <f>+成测数据!J33</f>
        <v>0</v>
      </c>
      <c r="AF46" s="72">
        <f>+成测数据!K33</f>
        <v>0</v>
      </c>
      <c r="AG46" s="72">
        <f>+成测数据!L33</f>
        <v>0</v>
      </c>
      <c r="AH46" s="72">
        <f>+成测数据!M33</f>
        <v>0</v>
      </c>
      <c r="AI46" s="72">
        <f>+成测数据!N33</f>
        <v>0</v>
      </c>
      <c r="AJ46" s="72">
        <f>+成测数据!O33</f>
        <v>0</v>
      </c>
      <c r="AK46" s="72">
        <f>+成测数据!P33</f>
        <v>0</v>
      </c>
      <c r="AL46" s="72">
        <f>+成测数据!Q33</f>
        <v>0</v>
      </c>
      <c r="AM46" s="72">
        <f>+成测数据!R33</f>
        <v>0</v>
      </c>
      <c r="AN46" s="72">
        <f>+成测数据!S33</f>
        <v>0</v>
      </c>
      <c r="AO46" s="72">
        <f>+成测数据!T33</f>
        <v>0</v>
      </c>
      <c r="AP46" s="72">
        <f>+成测数据!U33</f>
        <v>0</v>
      </c>
      <c r="AQ46" s="72">
        <f>+成测数据!V33</f>
        <v>0</v>
      </c>
      <c r="AR46" s="72">
        <f>+成测数据!W33</f>
        <v>0</v>
      </c>
      <c r="AS46" s="72">
        <f>+成测数据!X33</f>
        <v>0</v>
      </c>
      <c r="AT46" s="72">
        <f>+成测数据!Y33</f>
        <v>0</v>
      </c>
      <c r="AU46" s="72">
        <f>+成测数据!Z33</f>
        <v>0</v>
      </c>
      <c r="AV46" s="72">
        <f>+成测数据!AA33</f>
        <v>0</v>
      </c>
      <c r="AW46" s="72">
        <f>+成测数据!AB33</f>
        <v>0</v>
      </c>
      <c r="AX46" s="72">
        <f>+成测数据!AC33</f>
        <v>0</v>
      </c>
      <c r="AY46" s="72">
        <f>+成测数据!AD33</f>
        <v>0</v>
      </c>
      <c r="AZ46" s="72">
        <f>+成测数据!AE33</f>
        <v>0</v>
      </c>
      <c r="BA46" s="72">
        <f>+成测数据!AF33</f>
        <v>0</v>
      </c>
      <c r="BB46" s="72">
        <f>+成测数据!AG33</f>
        <v>0</v>
      </c>
      <c r="BC46" s="72">
        <f>+成测数据!AH33</f>
        <v>0</v>
      </c>
      <c r="BD46" s="72">
        <f>+成测数据!AI33</f>
        <v>0</v>
      </c>
      <c r="BE46" s="72">
        <f>+成测数据!AJ33</f>
        <v>0</v>
      </c>
      <c r="BF46" s="72">
        <f>+成测数据!AK33</f>
        <v>0</v>
      </c>
      <c r="BG46" s="72">
        <f>+成测数据!AL33</f>
        <v>0</v>
      </c>
      <c r="BH46" s="72">
        <f>+成测数据!AM33</f>
        <v>0</v>
      </c>
      <c r="BI46" s="72">
        <f>+成测数据!AN33</f>
        <v>0</v>
      </c>
      <c r="BJ46" s="72">
        <f>+成测数据!AO33</f>
        <v>0</v>
      </c>
      <c r="BK46" s="72">
        <f>+成测数据!AP33</f>
        <v>0</v>
      </c>
      <c r="BL46" s="72">
        <f>+成测数据!AQ33</f>
        <v>0</v>
      </c>
      <c r="BM46" s="72">
        <f>+成测数据!AR33</f>
        <v>0</v>
      </c>
      <c r="BN46" s="72">
        <f>+成测数据!AS33</f>
        <v>0</v>
      </c>
      <c r="BO46" s="72">
        <f>+成测数据!AT33</f>
        <v>0</v>
      </c>
      <c r="BP46" s="72">
        <f>+成测数据!AU33</f>
        <v>0</v>
      </c>
      <c r="BQ46" s="72">
        <f>+成测数据!AV33</f>
        <v>0</v>
      </c>
      <c r="BR46" s="72">
        <f>+成测数据!AW33</f>
        <v>0</v>
      </c>
      <c r="BS46" s="72">
        <f>+成测数据!AX33</f>
        <v>0</v>
      </c>
      <c r="BT46" s="72">
        <f>+工序盘点数据!BJ33</f>
        <v>0</v>
      </c>
      <c r="BU46" s="72">
        <f>+工序盘点数据!BK33</f>
        <v>0</v>
      </c>
      <c r="BV46" s="72">
        <f>+工序盘点数据!BL33</f>
        <v>0</v>
      </c>
      <c r="BW46" s="90" t="str">
        <f t="shared" si="16"/>
        <v>0</v>
      </c>
      <c r="BX46" s="72">
        <f t="shared" si="13"/>
        <v>0</v>
      </c>
      <c r="BY46" s="91">
        <f>+工序盘点数据!AG33</f>
        <v>0</v>
      </c>
      <c r="BZ46" s="91">
        <f>+工序盘点数据!AH33</f>
        <v>0</v>
      </c>
      <c r="CA46" s="91">
        <f>+工序盘点数据!AI33</f>
        <v>0</v>
      </c>
      <c r="CB46" s="91">
        <f>+工序盘点数据!AJ33</f>
        <v>0</v>
      </c>
      <c r="CC46" s="91">
        <f>+工序盘点数据!AK33</f>
        <v>0</v>
      </c>
      <c r="CD46" s="91">
        <f>+工序盘点数据!AL33</f>
        <v>0</v>
      </c>
      <c r="CE46" s="91">
        <f>+工序盘点数据!AM33</f>
        <v>0</v>
      </c>
      <c r="CF46" s="91">
        <f>+工序盘点数据!AN33</f>
        <v>0</v>
      </c>
      <c r="CG46" s="91">
        <f>+工序盘点数据!AO33</f>
        <v>0</v>
      </c>
      <c r="CH46" s="91">
        <f>+工序盘点数据!AP33</f>
        <v>0</v>
      </c>
      <c r="CI46" s="103">
        <f>+工序盘点数据!AQ33</f>
        <v>0</v>
      </c>
      <c r="CJ46" s="91">
        <f>+工序盘点数据!AR33</f>
        <v>0</v>
      </c>
      <c r="CK46" s="91">
        <f>+工序盘点数据!AS33</f>
        <v>0</v>
      </c>
      <c r="CL46" s="52">
        <f t="shared" si="132"/>
        <v>0</v>
      </c>
      <c r="CM46" s="52">
        <f t="shared" si="17"/>
        <v>0</v>
      </c>
      <c r="CN46" s="107" t="str">
        <f>IF(生产数据1!C46=0,"0",生产数据1!C46/(生产数据1!C46+生产数据2!BY46))</f>
        <v>0</v>
      </c>
    </row>
    <row r="47" spans="1:92" customFormat="1" ht="15.45" hidden="1">
      <c r="A47" s="64" t="s">
        <v>305</v>
      </c>
      <c r="B47" s="65">
        <f>+工序盘点数据!BH34</f>
        <v>0</v>
      </c>
      <c r="C47" s="65">
        <f>+工序盘点数据!AU34</f>
        <v>0</v>
      </c>
      <c r="D47" s="65">
        <f>+工序盘点数据!AV34</f>
        <v>0</v>
      </c>
      <c r="E47" s="65">
        <f>+工序盘点数据!AW34</f>
        <v>0</v>
      </c>
      <c r="F47" s="65">
        <f>+工序盘点数据!AX34</f>
        <v>0</v>
      </c>
      <c r="G47" s="65">
        <f>+工序盘点数据!AY34</f>
        <v>0</v>
      </c>
      <c r="H47" s="65">
        <f>+工序盘点数据!AZ34</f>
        <v>0</v>
      </c>
      <c r="I47" s="65">
        <f>+工序盘点数据!BA34</f>
        <v>0</v>
      </c>
      <c r="J47" s="65">
        <f>+工序盘点数据!BB34</f>
        <v>0</v>
      </c>
      <c r="K47" s="65">
        <f>+工序盘点数据!BC34</f>
        <v>0</v>
      </c>
      <c r="L47" s="65">
        <f>+工序盘点数据!BD34</f>
        <v>0</v>
      </c>
      <c r="M47" s="65">
        <f>+工序盘点数据!BE34</f>
        <v>0</v>
      </c>
      <c r="N47" s="65">
        <f>+工序盘点数据!BF34</f>
        <v>0</v>
      </c>
      <c r="O47" s="65">
        <f>+工序盘点数据!AF34</f>
        <v>0</v>
      </c>
      <c r="P47" s="65">
        <f>+工序盘点数据!S34</f>
        <v>0</v>
      </c>
      <c r="Q47" s="65">
        <f>+工序盘点数据!T34</f>
        <v>0</v>
      </c>
      <c r="R47" s="65">
        <f>+工序盘点数据!U34</f>
        <v>0</v>
      </c>
      <c r="S47" s="65">
        <f>+工序盘点数据!V34</f>
        <v>0</v>
      </c>
      <c r="T47" s="65">
        <f>+工序盘点数据!W34</f>
        <v>0</v>
      </c>
      <c r="U47" s="65">
        <f>+工序盘点数据!X34</f>
        <v>0</v>
      </c>
      <c r="V47" s="65">
        <f>+工序盘点数据!Y34</f>
        <v>0</v>
      </c>
      <c r="W47" s="65">
        <f>+工序盘点数据!Z34</f>
        <v>0</v>
      </c>
      <c r="X47" s="65">
        <f>+工序盘点数据!AA34</f>
        <v>0</v>
      </c>
      <c r="Y47" s="65">
        <f>+工序盘点数据!AB34</f>
        <v>0</v>
      </c>
      <c r="Z47" s="65">
        <f>+工序盘点数据!AC34</f>
        <v>0</v>
      </c>
      <c r="AA47" s="65">
        <f>+工序盘点数据!AD34</f>
        <v>0</v>
      </c>
      <c r="AB47" s="65">
        <f>+工序盘点数据!AE34</f>
        <v>0</v>
      </c>
      <c r="AC47" s="72">
        <f>+成测数据!H34</f>
        <v>0</v>
      </c>
      <c r="AD47" s="72">
        <f>+成测数据!I34</f>
        <v>0</v>
      </c>
      <c r="AE47" s="72">
        <f>+成测数据!J34</f>
        <v>0</v>
      </c>
      <c r="AF47" s="72">
        <f>+成测数据!K34</f>
        <v>0</v>
      </c>
      <c r="AG47" s="72">
        <f>+成测数据!L34</f>
        <v>0</v>
      </c>
      <c r="AH47" s="72">
        <f>+成测数据!M34</f>
        <v>0</v>
      </c>
      <c r="AI47" s="72">
        <f>+成测数据!N34</f>
        <v>0</v>
      </c>
      <c r="AJ47" s="72">
        <f>+成测数据!O34</f>
        <v>0</v>
      </c>
      <c r="AK47" s="72">
        <f>+成测数据!P34</f>
        <v>0</v>
      </c>
      <c r="AL47" s="72">
        <f>+成测数据!Q34</f>
        <v>0</v>
      </c>
      <c r="AM47" s="72">
        <f>+成测数据!R34</f>
        <v>0</v>
      </c>
      <c r="AN47" s="72">
        <f>+成测数据!S34</f>
        <v>0</v>
      </c>
      <c r="AO47" s="72">
        <f>+成测数据!T34</f>
        <v>0</v>
      </c>
      <c r="AP47" s="72">
        <f>+成测数据!U34</f>
        <v>0</v>
      </c>
      <c r="AQ47" s="72">
        <f>+成测数据!V34</f>
        <v>0</v>
      </c>
      <c r="AR47" s="72">
        <f>+成测数据!W34</f>
        <v>0</v>
      </c>
      <c r="AS47" s="72">
        <f>+成测数据!X34</f>
        <v>0</v>
      </c>
      <c r="AT47" s="72">
        <f>+成测数据!Y34</f>
        <v>0</v>
      </c>
      <c r="AU47" s="72">
        <f>+成测数据!Z34</f>
        <v>0</v>
      </c>
      <c r="AV47" s="72">
        <f>+成测数据!AA34</f>
        <v>0</v>
      </c>
      <c r="AW47" s="72">
        <f>+成测数据!AB34</f>
        <v>0</v>
      </c>
      <c r="AX47" s="72">
        <f>+成测数据!AC34</f>
        <v>0</v>
      </c>
      <c r="AY47" s="72">
        <f>+成测数据!AD34</f>
        <v>0</v>
      </c>
      <c r="AZ47" s="72">
        <f>+成测数据!AE34</f>
        <v>0</v>
      </c>
      <c r="BA47" s="72">
        <f>+成测数据!AF34</f>
        <v>0</v>
      </c>
      <c r="BB47" s="72">
        <f>+成测数据!AG34</f>
        <v>0</v>
      </c>
      <c r="BC47" s="72">
        <f>+成测数据!AH34</f>
        <v>0</v>
      </c>
      <c r="BD47" s="72">
        <f>+成测数据!AI34</f>
        <v>0</v>
      </c>
      <c r="BE47" s="72">
        <f>+成测数据!AJ34</f>
        <v>0</v>
      </c>
      <c r="BF47" s="72">
        <f>+成测数据!AK34</f>
        <v>0</v>
      </c>
      <c r="BG47" s="72">
        <f>+成测数据!AL34</f>
        <v>0</v>
      </c>
      <c r="BH47" s="72">
        <f>+成测数据!AM34</f>
        <v>0</v>
      </c>
      <c r="BI47" s="72">
        <f>+成测数据!AN34</f>
        <v>0</v>
      </c>
      <c r="BJ47" s="72">
        <f>+成测数据!AO34</f>
        <v>0</v>
      </c>
      <c r="BK47" s="72">
        <f>+成测数据!AP34</f>
        <v>0</v>
      </c>
      <c r="BL47" s="72">
        <f>+成测数据!AQ34</f>
        <v>0</v>
      </c>
      <c r="BM47" s="72">
        <f>+成测数据!AR34</f>
        <v>0</v>
      </c>
      <c r="BN47" s="72">
        <f>+成测数据!AS34</f>
        <v>0</v>
      </c>
      <c r="BO47" s="72">
        <f>+成测数据!AT34</f>
        <v>0</v>
      </c>
      <c r="BP47" s="72">
        <f>+成测数据!AU34</f>
        <v>0</v>
      </c>
      <c r="BQ47" s="72" t="e">
        <f>+成测数据!#REF!</f>
        <v>#REF!</v>
      </c>
      <c r="BR47" s="72">
        <f>+成测数据!AW34</f>
        <v>0</v>
      </c>
      <c r="BS47" s="72">
        <f>+成测数据!AX34</f>
        <v>0</v>
      </c>
      <c r="BT47" s="72">
        <f>+工序盘点数据!BJ34</f>
        <v>0</v>
      </c>
      <c r="BU47" s="72">
        <f>+工序盘点数据!BK34</f>
        <v>0</v>
      </c>
      <c r="BV47" s="72">
        <f>+工序盘点数据!BL34</f>
        <v>0</v>
      </c>
      <c r="BW47" s="90" t="str">
        <f t="shared" si="16"/>
        <v>0</v>
      </c>
      <c r="BX47" s="72">
        <f t="shared" si="13"/>
        <v>0</v>
      </c>
      <c r="BY47" s="91">
        <f>+工序盘点数据!AG34</f>
        <v>0</v>
      </c>
      <c r="BZ47" s="91">
        <f>+工序盘点数据!AH34</f>
        <v>0</v>
      </c>
      <c r="CA47" s="91">
        <f>+工序盘点数据!AI34</f>
        <v>0</v>
      </c>
      <c r="CB47" s="91">
        <f>+工序盘点数据!AJ34</f>
        <v>0</v>
      </c>
      <c r="CC47" s="91">
        <f>+工序盘点数据!AK34</f>
        <v>0</v>
      </c>
      <c r="CD47" s="91">
        <f>+工序盘点数据!AL34</f>
        <v>0</v>
      </c>
      <c r="CE47" s="91">
        <f>+工序盘点数据!AM34</f>
        <v>0</v>
      </c>
      <c r="CF47" s="91">
        <f>+工序盘点数据!AN34</f>
        <v>0</v>
      </c>
      <c r="CG47" s="91">
        <f>+工序盘点数据!AO34</f>
        <v>0</v>
      </c>
      <c r="CH47" s="91">
        <f>+工序盘点数据!AP34</f>
        <v>0</v>
      </c>
      <c r="CI47" s="103">
        <f>+工序盘点数据!AQ34</f>
        <v>0</v>
      </c>
      <c r="CJ47" s="91">
        <f>+工序盘点数据!AR34</f>
        <v>0</v>
      </c>
      <c r="CK47" s="91">
        <f>+工序盘点数据!AS34</f>
        <v>0</v>
      </c>
      <c r="CL47" s="52">
        <f t="shared" si="132"/>
        <v>0</v>
      </c>
      <c r="CM47" s="52">
        <f t="shared" si="17"/>
        <v>0</v>
      </c>
      <c r="CN47" s="107" t="str">
        <f>IF(生产数据1!C47=0,"0",生产数据1!C47/(生产数据1!C47+生产数据2!BY47))</f>
        <v>0</v>
      </c>
    </row>
    <row r="48" spans="1:92" customFormat="1" ht="15">
      <c r="A48" s="64" t="s">
        <v>318</v>
      </c>
      <c r="B48" s="63">
        <f t="shared" ref="B48:C48" si="157">+B49+B50</f>
        <v>0</v>
      </c>
      <c r="C48" s="63">
        <f t="shared" si="157"/>
        <v>0</v>
      </c>
      <c r="D48" s="63">
        <f t="shared" ref="D48:N48" si="158">+D49+D50</f>
        <v>0</v>
      </c>
      <c r="E48" s="63">
        <f t="shared" si="158"/>
        <v>0</v>
      </c>
      <c r="F48" s="63">
        <f t="shared" si="158"/>
        <v>0</v>
      </c>
      <c r="G48" s="63">
        <f t="shared" si="158"/>
        <v>0</v>
      </c>
      <c r="H48" s="63">
        <f t="shared" si="158"/>
        <v>0</v>
      </c>
      <c r="I48" s="63">
        <f t="shared" si="158"/>
        <v>0</v>
      </c>
      <c r="J48" s="63">
        <f t="shared" si="158"/>
        <v>0</v>
      </c>
      <c r="K48" s="63">
        <f t="shared" si="158"/>
        <v>0</v>
      </c>
      <c r="L48" s="63">
        <f t="shared" si="158"/>
        <v>0</v>
      </c>
      <c r="M48" s="63">
        <f t="shared" si="158"/>
        <v>0</v>
      </c>
      <c r="N48" s="63">
        <f t="shared" si="158"/>
        <v>0</v>
      </c>
      <c r="O48" s="63">
        <f t="shared" ref="O48:AQ48" si="159">+O49+O50</f>
        <v>0</v>
      </c>
      <c r="P48" s="63">
        <f t="shared" si="159"/>
        <v>0</v>
      </c>
      <c r="Q48" s="63">
        <f t="shared" si="159"/>
        <v>0</v>
      </c>
      <c r="R48" s="63">
        <f t="shared" si="159"/>
        <v>0</v>
      </c>
      <c r="S48" s="63">
        <f t="shared" si="159"/>
        <v>0</v>
      </c>
      <c r="T48" s="63">
        <f t="shared" si="159"/>
        <v>0</v>
      </c>
      <c r="U48" s="63">
        <f t="shared" si="159"/>
        <v>0</v>
      </c>
      <c r="V48" s="63">
        <f t="shared" si="159"/>
        <v>0</v>
      </c>
      <c r="W48" s="63">
        <f t="shared" si="159"/>
        <v>0</v>
      </c>
      <c r="X48" s="63">
        <f t="shared" si="159"/>
        <v>0</v>
      </c>
      <c r="Y48" s="63">
        <f t="shared" si="159"/>
        <v>0</v>
      </c>
      <c r="Z48" s="63">
        <f t="shared" ref="Z48:AB48" si="160">+Z49+Z50</f>
        <v>0</v>
      </c>
      <c r="AA48" s="63">
        <f t="shared" si="160"/>
        <v>0</v>
      </c>
      <c r="AB48" s="63">
        <f t="shared" si="160"/>
        <v>0</v>
      </c>
      <c r="AC48" s="63">
        <f t="shared" si="159"/>
        <v>0</v>
      </c>
      <c r="AD48" s="63">
        <f t="shared" si="159"/>
        <v>0</v>
      </c>
      <c r="AE48" s="63">
        <f t="shared" si="159"/>
        <v>0</v>
      </c>
      <c r="AF48" s="63">
        <f t="shared" si="159"/>
        <v>0</v>
      </c>
      <c r="AG48" s="63">
        <f t="shared" si="159"/>
        <v>0</v>
      </c>
      <c r="AH48" s="63">
        <f t="shared" ref="AH48:AP48" si="161">+AH49+AH50</f>
        <v>0</v>
      </c>
      <c r="AI48" s="63">
        <f t="shared" si="161"/>
        <v>0</v>
      </c>
      <c r="AJ48" s="63">
        <f t="shared" si="161"/>
        <v>0</v>
      </c>
      <c r="AK48" s="63">
        <f t="shared" si="161"/>
        <v>0</v>
      </c>
      <c r="AL48" s="63">
        <f t="shared" si="161"/>
        <v>0</v>
      </c>
      <c r="AM48" s="63">
        <f t="shared" si="161"/>
        <v>0</v>
      </c>
      <c r="AN48" s="63">
        <f t="shared" si="161"/>
        <v>0</v>
      </c>
      <c r="AO48" s="63">
        <f t="shared" si="161"/>
        <v>0</v>
      </c>
      <c r="AP48" s="63">
        <f t="shared" si="161"/>
        <v>0</v>
      </c>
      <c r="AQ48" s="63">
        <f t="shared" si="159"/>
        <v>0</v>
      </c>
      <c r="AR48" s="63">
        <f t="shared" ref="AR48:BJ48" si="162">+AR49+AR50</f>
        <v>0</v>
      </c>
      <c r="AS48" s="63">
        <f t="shared" si="162"/>
        <v>0</v>
      </c>
      <c r="AT48" s="63">
        <f t="shared" si="162"/>
        <v>0</v>
      </c>
      <c r="AU48" s="63">
        <f t="shared" si="162"/>
        <v>0</v>
      </c>
      <c r="AV48" s="63">
        <f t="shared" si="162"/>
        <v>0</v>
      </c>
      <c r="AW48" s="63">
        <f t="shared" si="162"/>
        <v>0</v>
      </c>
      <c r="AX48" s="63">
        <f t="shared" si="162"/>
        <v>0</v>
      </c>
      <c r="AY48" s="63">
        <f t="shared" si="162"/>
        <v>0</v>
      </c>
      <c r="AZ48" s="63">
        <f t="shared" si="162"/>
        <v>0</v>
      </c>
      <c r="BA48" s="63">
        <f t="shared" si="162"/>
        <v>0</v>
      </c>
      <c r="BB48" s="63">
        <f t="shared" si="162"/>
        <v>0</v>
      </c>
      <c r="BC48" s="63">
        <f t="shared" si="162"/>
        <v>0</v>
      </c>
      <c r="BD48" s="63">
        <f t="shared" si="162"/>
        <v>0</v>
      </c>
      <c r="BE48" s="63">
        <f t="shared" si="162"/>
        <v>0</v>
      </c>
      <c r="BF48" s="63">
        <f t="shared" si="162"/>
        <v>0</v>
      </c>
      <c r="BG48" s="63">
        <f t="shared" si="162"/>
        <v>0</v>
      </c>
      <c r="BH48" s="63">
        <f t="shared" si="162"/>
        <v>0</v>
      </c>
      <c r="BI48" s="63">
        <f t="shared" si="162"/>
        <v>0</v>
      </c>
      <c r="BJ48" s="63">
        <f t="shared" si="162"/>
        <v>0</v>
      </c>
      <c r="BK48" s="63">
        <f t="shared" ref="BK48:BM48" si="163">+BK49+BK50</f>
        <v>0</v>
      </c>
      <c r="BL48" s="63">
        <f t="shared" si="163"/>
        <v>0</v>
      </c>
      <c r="BM48" s="63">
        <f t="shared" si="163"/>
        <v>0</v>
      </c>
      <c r="BN48" s="63">
        <f t="shared" ref="BN48:BY48" si="164">+BN49+BN50</f>
        <v>0</v>
      </c>
      <c r="BO48" s="63">
        <f t="shared" si="164"/>
        <v>0</v>
      </c>
      <c r="BP48" s="63">
        <f t="shared" si="164"/>
        <v>0</v>
      </c>
      <c r="BQ48" s="63">
        <f t="shared" si="164"/>
        <v>0</v>
      </c>
      <c r="BR48" s="63">
        <f t="shared" ref="BR48" si="165">+BR49+BR50</f>
        <v>0</v>
      </c>
      <c r="BS48" s="63">
        <f t="shared" ref="BS48:BV48" si="166">+BS49+BS50</f>
        <v>0</v>
      </c>
      <c r="BT48" s="63">
        <f t="shared" si="166"/>
        <v>0</v>
      </c>
      <c r="BU48" s="63">
        <f t="shared" si="166"/>
        <v>0</v>
      </c>
      <c r="BV48" s="63">
        <f t="shared" si="166"/>
        <v>0</v>
      </c>
      <c r="BW48" s="88" t="str">
        <f t="shared" si="16"/>
        <v>0</v>
      </c>
      <c r="BX48" s="63">
        <f t="shared" si="13"/>
        <v>0</v>
      </c>
      <c r="BY48" s="89">
        <f t="shared" si="164"/>
        <v>0</v>
      </c>
      <c r="BZ48" s="89">
        <f t="shared" ref="BZ48:CJ48" si="167">+BZ49+BZ50</f>
        <v>0</v>
      </c>
      <c r="CA48" s="89">
        <f t="shared" si="167"/>
        <v>0</v>
      </c>
      <c r="CB48" s="89">
        <f t="shared" si="167"/>
        <v>0</v>
      </c>
      <c r="CC48" s="89">
        <f t="shared" si="167"/>
        <v>0</v>
      </c>
      <c r="CD48" s="89">
        <f t="shared" si="167"/>
        <v>0</v>
      </c>
      <c r="CE48" s="89">
        <f t="shared" si="167"/>
        <v>0</v>
      </c>
      <c r="CF48" s="89">
        <f t="shared" si="167"/>
        <v>0</v>
      </c>
      <c r="CG48" s="89">
        <f t="shared" si="167"/>
        <v>0</v>
      </c>
      <c r="CH48" s="89">
        <f t="shared" si="167"/>
        <v>0</v>
      </c>
      <c r="CI48" s="102">
        <f t="shared" si="167"/>
        <v>0</v>
      </c>
      <c r="CJ48" s="89">
        <f t="shared" si="167"/>
        <v>0</v>
      </c>
      <c r="CK48" s="89">
        <f t="shared" ref="CK48" si="168">+CK49+CK50</f>
        <v>0</v>
      </c>
      <c r="CL48" s="52">
        <f t="shared" si="132"/>
        <v>0</v>
      </c>
      <c r="CM48" s="52">
        <f t="shared" si="17"/>
        <v>0</v>
      </c>
      <c r="CN48" s="107" t="str">
        <f>IF(生产数据1!C48=0,"0",生产数据1!C48/(生产数据1!C48+生产数据2!BY48))</f>
        <v>0</v>
      </c>
    </row>
    <row r="49" spans="1:92" customFormat="1" ht="15.45" hidden="1">
      <c r="A49" s="64" t="s">
        <v>304</v>
      </c>
      <c r="B49" s="65">
        <f>+工序盘点数据!BH35</f>
        <v>0</v>
      </c>
      <c r="C49" s="65">
        <f>+工序盘点数据!AU35</f>
        <v>0</v>
      </c>
      <c r="D49" s="65">
        <f>+工序盘点数据!AV35</f>
        <v>0</v>
      </c>
      <c r="E49" s="65">
        <f>+工序盘点数据!AW35</f>
        <v>0</v>
      </c>
      <c r="F49" s="65">
        <f>+工序盘点数据!AX35</f>
        <v>0</v>
      </c>
      <c r="G49" s="65">
        <f>+工序盘点数据!AY35</f>
        <v>0</v>
      </c>
      <c r="H49" s="65">
        <f>+工序盘点数据!AZ35</f>
        <v>0</v>
      </c>
      <c r="I49" s="65">
        <f>+工序盘点数据!BA35</f>
        <v>0</v>
      </c>
      <c r="J49" s="65">
        <f>+工序盘点数据!BB35</f>
        <v>0</v>
      </c>
      <c r="K49" s="65">
        <f>+工序盘点数据!BC35</f>
        <v>0</v>
      </c>
      <c r="L49" s="65">
        <f>+工序盘点数据!BD35</f>
        <v>0</v>
      </c>
      <c r="M49" s="65">
        <f>+工序盘点数据!BE35</f>
        <v>0</v>
      </c>
      <c r="N49" s="65">
        <f>+工序盘点数据!BF35</f>
        <v>0</v>
      </c>
      <c r="O49" s="65">
        <f>+工序盘点数据!AF35</f>
        <v>0</v>
      </c>
      <c r="P49" s="65">
        <f>+工序盘点数据!S35</f>
        <v>0</v>
      </c>
      <c r="Q49" s="65">
        <f>+工序盘点数据!T35</f>
        <v>0</v>
      </c>
      <c r="R49" s="65">
        <f>+工序盘点数据!U35</f>
        <v>0</v>
      </c>
      <c r="S49" s="65">
        <f>+工序盘点数据!V35</f>
        <v>0</v>
      </c>
      <c r="T49" s="65">
        <f>+工序盘点数据!W35</f>
        <v>0</v>
      </c>
      <c r="U49" s="65">
        <f>+工序盘点数据!X35</f>
        <v>0</v>
      </c>
      <c r="V49" s="65">
        <f>+工序盘点数据!Y35</f>
        <v>0</v>
      </c>
      <c r="W49" s="65">
        <f>+工序盘点数据!Z35</f>
        <v>0</v>
      </c>
      <c r="X49" s="65">
        <f>+工序盘点数据!AA35</f>
        <v>0</v>
      </c>
      <c r="Y49" s="65">
        <f>+工序盘点数据!AB35</f>
        <v>0</v>
      </c>
      <c r="Z49" s="65">
        <f>+工序盘点数据!AC35</f>
        <v>0</v>
      </c>
      <c r="AA49" s="65">
        <f>+工序盘点数据!AD35</f>
        <v>0</v>
      </c>
      <c r="AB49" s="65">
        <f>+工序盘点数据!AE35</f>
        <v>0</v>
      </c>
      <c r="AC49" s="72">
        <f>+成测数据!H35</f>
        <v>0</v>
      </c>
      <c r="AD49" s="72">
        <f>+成测数据!I35</f>
        <v>0</v>
      </c>
      <c r="AE49" s="72">
        <f>+成测数据!J35</f>
        <v>0</v>
      </c>
      <c r="AF49" s="72">
        <f>+成测数据!K35</f>
        <v>0</v>
      </c>
      <c r="AG49" s="72">
        <f>+成测数据!L35</f>
        <v>0</v>
      </c>
      <c r="AH49" s="72">
        <f>+成测数据!M35</f>
        <v>0</v>
      </c>
      <c r="AI49" s="72">
        <f>+成测数据!N35</f>
        <v>0</v>
      </c>
      <c r="AJ49" s="72">
        <f>+成测数据!O35</f>
        <v>0</v>
      </c>
      <c r="AK49" s="72">
        <f>+成测数据!P35</f>
        <v>0</v>
      </c>
      <c r="AL49" s="72">
        <f>+成测数据!Q35</f>
        <v>0</v>
      </c>
      <c r="AM49" s="72">
        <f>+成测数据!R35</f>
        <v>0</v>
      </c>
      <c r="AN49" s="72">
        <f>+成测数据!S35</f>
        <v>0</v>
      </c>
      <c r="AO49" s="72">
        <f>+成测数据!T35</f>
        <v>0</v>
      </c>
      <c r="AP49" s="72">
        <f>+成测数据!U35</f>
        <v>0</v>
      </c>
      <c r="AQ49" s="72">
        <f>+成测数据!V35</f>
        <v>0</v>
      </c>
      <c r="AR49" s="72">
        <f>+成测数据!W35</f>
        <v>0</v>
      </c>
      <c r="AS49" s="72">
        <f>+成测数据!X35</f>
        <v>0</v>
      </c>
      <c r="AT49" s="72">
        <f>+成测数据!Y35</f>
        <v>0</v>
      </c>
      <c r="AU49" s="72">
        <f>+成测数据!Z35</f>
        <v>0</v>
      </c>
      <c r="AV49" s="72">
        <f>+成测数据!AA35</f>
        <v>0</v>
      </c>
      <c r="AW49" s="72">
        <f>+成测数据!AB35</f>
        <v>0</v>
      </c>
      <c r="AX49" s="72">
        <f>+成测数据!AC35</f>
        <v>0</v>
      </c>
      <c r="AY49" s="72">
        <f>+成测数据!AD35</f>
        <v>0</v>
      </c>
      <c r="AZ49" s="72">
        <f>+成测数据!AE35</f>
        <v>0</v>
      </c>
      <c r="BA49" s="72">
        <f>+成测数据!AF35</f>
        <v>0</v>
      </c>
      <c r="BB49" s="72">
        <f>+成测数据!AG35</f>
        <v>0</v>
      </c>
      <c r="BC49" s="72">
        <f>+成测数据!AH35</f>
        <v>0</v>
      </c>
      <c r="BD49" s="72">
        <f>+成测数据!AI35</f>
        <v>0</v>
      </c>
      <c r="BE49" s="72">
        <f>+成测数据!AJ35</f>
        <v>0</v>
      </c>
      <c r="BF49" s="72">
        <f>+成测数据!AK35</f>
        <v>0</v>
      </c>
      <c r="BG49" s="72">
        <f>+成测数据!AL35</f>
        <v>0</v>
      </c>
      <c r="BH49" s="72">
        <f>+成测数据!AM35</f>
        <v>0</v>
      </c>
      <c r="BI49" s="72">
        <f>+成测数据!AN35</f>
        <v>0</v>
      </c>
      <c r="BJ49" s="72">
        <f>+成测数据!AO35</f>
        <v>0</v>
      </c>
      <c r="BK49" s="72">
        <f>+成测数据!AP35</f>
        <v>0</v>
      </c>
      <c r="BL49" s="72">
        <f>+成测数据!AQ35</f>
        <v>0</v>
      </c>
      <c r="BM49" s="72">
        <f>+成测数据!AR35</f>
        <v>0</v>
      </c>
      <c r="BN49" s="72">
        <f>+成测数据!AS35</f>
        <v>0</v>
      </c>
      <c r="BO49" s="72">
        <f>+成测数据!AT35</f>
        <v>0</v>
      </c>
      <c r="BP49" s="72">
        <f>+成测数据!AU35</f>
        <v>0</v>
      </c>
      <c r="BQ49" s="72">
        <f>+成测数据!AV34</f>
        <v>0</v>
      </c>
      <c r="BR49" s="72">
        <f>+成测数据!AW35</f>
        <v>0</v>
      </c>
      <c r="BS49" s="72">
        <f>+成测数据!AX35</f>
        <v>0</v>
      </c>
      <c r="BT49" s="72">
        <f>+工序盘点数据!BJ35</f>
        <v>0</v>
      </c>
      <c r="BU49" s="72">
        <f>+工序盘点数据!BK35</f>
        <v>0</v>
      </c>
      <c r="BV49" s="72">
        <f>+工序盘点数据!BL35</f>
        <v>0</v>
      </c>
      <c r="BW49" s="90" t="str">
        <f t="shared" si="16"/>
        <v>0</v>
      </c>
      <c r="BX49" s="72">
        <f t="shared" si="13"/>
        <v>0</v>
      </c>
      <c r="BY49" s="91">
        <f>+工序盘点数据!AG35</f>
        <v>0</v>
      </c>
      <c r="BZ49" s="91">
        <f>+工序盘点数据!AH35</f>
        <v>0</v>
      </c>
      <c r="CA49" s="91">
        <f>+工序盘点数据!AI35</f>
        <v>0</v>
      </c>
      <c r="CB49" s="91">
        <f>+工序盘点数据!AJ35</f>
        <v>0</v>
      </c>
      <c r="CC49" s="91">
        <f>+工序盘点数据!AK35</f>
        <v>0</v>
      </c>
      <c r="CD49" s="91">
        <f>+工序盘点数据!AL35</f>
        <v>0</v>
      </c>
      <c r="CE49" s="91">
        <f>+工序盘点数据!AM35</f>
        <v>0</v>
      </c>
      <c r="CF49" s="91">
        <f>+工序盘点数据!AN35</f>
        <v>0</v>
      </c>
      <c r="CG49" s="91">
        <f>+工序盘点数据!AO35</f>
        <v>0</v>
      </c>
      <c r="CH49" s="91">
        <f>+工序盘点数据!AP35</f>
        <v>0</v>
      </c>
      <c r="CI49" s="103">
        <f>+工序盘点数据!AQ35</f>
        <v>0</v>
      </c>
      <c r="CJ49" s="91">
        <f>+工序盘点数据!AR35</f>
        <v>0</v>
      </c>
      <c r="CK49" s="91">
        <f>+工序盘点数据!AS35</f>
        <v>0</v>
      </c>
      <c r="CL49" s="52">
        <f t="shared" si="132"/>
        <v>0</v>
      </c>
      <c r="CM49" s="52">
        <f t="shared" si="17"/>
        <v>0</v>
      </c>
      <c r="CN49" s="107" t="str">
        <f>IF(生产数据1!C49=0,"0",生产数据1!C49/(生产数据1!C49+生产数据2!BY49))</f>
        <v>0</v>
      </c>
    </row>
    <row r="50" spans="1:92" customFormat="1" ht="15.45" hidden="1">
      <c r="A50" s="64" t="s">
        <v>305</v>
      </c>
      <c r="B50" s="65">
        <f>+工序盘点数据!BH36</f>
        <v>0</v>
      </c>
      <c r="C50" s="65">
        <f>+工序盘点数据!AU36</f>
        <v>0</v>
      </c>
      <c r="D50" s="65">
        <f>+工序盘点数据!AV36</f>
        <v>0</v>
      </c>
      <c r="E50" s="65">
        <f>+工序盘点数据!AW36</f>
        <v>0</v>
      </c>
      <c r="F50" s="65">
        <f>+工序盘点数据!AX36</f>
        <v>0</v>
      </c>
      <c r="G50" s="65">
        <f>+工序盘点数据!AY36</f>
        <v>0</v>
      </c>
      <c r="H50" s="65">
        <f>+工序盘点数据!AZ36</f>
        <v>0</v>
      </c>
      <c r="I50" s="65">
        <f>+工序盘点数据!BA36</f>
        <v>0</v>
      </c>
      <c r="J50" s="65">
        <f>+工序盘点数据!BB36</f>
        <v>0</v>
      </c>
      <c r="K50" s="65">
        <f>+工序盘点数据!BC36</f>
        <v>0</v>
      </c>
      <c r="L50" s="65">
        <f>+工序盘点数据!BD36</f>
        <v>0</v>
      </c>
      <c r="M50" s="65">
        <f>+工序盘点数据!BE36</f>
        <v>0</v>
      </c>
      <c r="N50" s="65">
        <f>+工序盘点数据!BF36</f>
        <v>0</v>
      </c>
      <c r="O50" s="65">
        <f>+工序盘点数据!AF36</f>
        <v>0</v>
      </c>
      <c r="P50" s="65">
        <f>+工序盘点数据!S36</f>
        <v>0</v>
      </c>
      <c r="Q50" s="65">
        <f>+工序盘点数据!T36</f>
        <v>0</v>
      </c>
      <c r="R50" s="65">
        <f>+工序盘点数据!U36</f>
        <v>0</v>
      </c>
      <c r="S50" s="65">
        <f>+工序盘点数据!V36</f>
        <v>0</v>
      </c>
      <c r="T50" s="65">
        <f>+工序盘点数据!W36</f>
        <v>0</v>
      </c>
      <c r="U50" s="65">
        <f>+工序盘点数据!X36</f>
        <v>0</v>
      </c>
      <c r="V50" s="65">
        <f>+工序盘点数据!Y36</f>
        <v>0</v>
      </c>
      <c r="W50" s="65">
        <f>+工序盘点数据!Z36</f>
        <v>0</v>
      </c>
      <c r="X50" s="65">
        <f>+工序盘点数据!AA36</f>
        <v>0</v>
      </c>
      <c r="Y50" s="65">
        <f>+工序盘点数据!AB36</f>
        <v>0</v>
      </c>
      <c r="Z50" s="65">
        <f>+工序盘点数据!AC36</f>
        <v>0</v>
      </c>
      <c r="AA50" s="65">
        <f>+工序盘点数据!AD36</f>
        <v>0</v>
      </c>
      <c r="AB50" s="65">
        <f>+工序盘点数据!AE36</f>
        <v>0</v>
      </c>
      <c r="AC50" s="72">
        <f>+成测数据!H36</f>
        <v>0</v>
      </c>
      <c r="AD50" s="72">
        <f>+成测数据!I36</f>
        <v>0</v>
      </c>
      <c r="AE50" s="72">
        <f>+成测数据!J36</f>
        <v>0</v>
      </c>
      <c r="AF50" s="72">
        <f>+成测数据!K36</f>
        <v>0</v>
      </c>
      <c r="AG50" s="72">
        <f>+成测数据!L36</f>
        <v>0</v>
      </c>
      <c r="AH50" s="72">
        <f>+成测数据!M36</f>
        <v>0</v>
      </c>
      <c r="AI50" s="72">
        <f>+成测数据!N36</f>
        <v>0</v>
      </c>
      <c r="AJ50" s="72">
        <f>+成测数据!O36</f>
        <v>0</v>
      </c>
      <c r="AK50" s="72">
        <f>+成测数据!P36</f>
        <v>0</v>
      </c>
      <c r="AL50" s="72">
        <f>+成测数据!Q36</f>
        <v>0</v>
      </c>
      <c r="AM50" s="72">
        <f>+成测数据!R36</f>
        <v>0</v>
      </c>
      <c r="AN50" s="72">
        <f>+成测数据!S36</f>
        <v>0</v>
      </c>
      <c r="AO50" s="72">
        <f>+成测数据!T36</f>
        <v>0</v>
      </c>
      <c r="AP50" s="72">
        <f>+成测数据!U36</f>
        <v>0</v>
      </c>
      <c r="AQ50" s="72">
        <f>+成测数据!V36</f>
        <v>0</v>
      </c>
      <c r="AR50" s="72">
        <f>+成测数据!W36</f>
        <v>0</v>
      </c>
      <c r="AS50" s="72">
        <f>+成测数据!X36</f>
        <v>0</v>
      </c>
      <c r="AT50" s="72">
        <f>+成测数据!Y36</f>
        <v>0</v>
      </c>
      <c r="AU50" s="72">
        <f>+成测数据!Z36</f>
        <v>0</v>
      </c>
      <c r="AV50" s="72">
        <f>+成测数据!AA36</f>
        <v>0</v>
      </c>
      <c r="AW50" s="72">
        <f>+成测数据!AB36</f>
        <v>0</v>
      </c>
      <c r="AX50" s="72">
        <f>+成测数据!AC36</f>
        <v>0</v>
      </c>
      <c r="AY50" s="72">
        <f>+成测数据!AD36</f>
        <v>0</v>
      </c>
      <c r="AZ50" s="72">
        <f>+成测数据!AE36</f>
        <v>0</v>
      </c>
      <c r="BA50" s="72">
        <f>+成测数据!AF36</f>
        <v>0</v>
      </c>
      <c r="BB50" s="72">
        <f>+成测数据!AG36</f>
        <v>0</v>
      </c>
      <c r="BC50" s="72">
        <f>+成测数据!AH36</f>
        <v>0</v>
      </c>
      <c r="BD50" s="72">
        <f>+成测数据!AI36</f>
        <v>0</v>
      </c>
      <c r="BE50" s="72">
        <f>+成测数据!AJ36</f>
        <v>0</v>
      </c>
      <c r="BF50" s="72">
        <f>+成测数据!AK36</f>
        <v>0</v>
      </c>
      <c r="BG50" s="72">
        <f>+成测数据!AL36</f>
        <v>0</v>
      </c>
      <c r="BH50" s="72">
        <f>+成测数据!AM36</f>
        <v>0</v>
      </c>
      <c r="BI50" s="72">
        <f>+成测数据!AN36</f>
        <v>0</v>
      </c>
      <c r="BJ50" s="72">
        <f>+成测数据!AO36</f>
        <v>0</v>
      </c>
      <c r="BK50" s="72">
        <f>+成测数据!AP36</f>
        <v>0</v>
      </c>
      <c r="BL50" s="72">
        <f>+成测数据!AQ36</f>
        <v>0</v>
      </c>
      <c r="BM50" s="72">
        <f>+成测数据!AR36</f>
        <v>0</v>
      </c>
      <c r="BN50" s="72">
        <f>+成测数据!AS36</f>
        <v>0</v>
      </c>
      <c r="BO50" s="72">
        <f>+成测数据!AT36</f>
        <v>0</v>
      </c>
      <c r="BP50" s="72">
        <f>+成测数据!AU36</f>
        <v>0</v>
      </c>
      <c r="BQ50" s="72">
        <f>+成测数据!AV36</f>
        <v>0</v>
      </c>
      <c r="BR50" s="72">
        <f>+成测数据!AW36</f>
        <v>0</v>
      </c>
      <c r="BS50" s="72">
        <f>+成测数据!AX36</f>
        <v>0</v>
      </c>
      <c r="BT50" s="72">
        <f>+工序盘点数据!BJ36</f>
        <v>0</v>
      </c>
      <c r="BU50" s="72">
        <f>+工序盘点数据!BK36</f>
        <v>0</v>
      </c>
      <c r="BV50" s="72">
        <f>+工序盘点数据!BL36</f>
        <v>0</v>
      </c>
      <c r="BW50" s="90" t="str">
        <f t="shared" si="16"/>
        <v>0</v>
      </c>
      <c r="BX50" s="72">
        <f t="shared" si="13"/>
        <v>0</v>
      </c>
      <c r="BY50" s="91">
        <f>+工序盘点数据!AG36</f>
        <v>0</v>
      </c>
      <c r="BZ50" s="91">
        <f>+工序盘点数据!AH36</f>
        <v>0</v>
      </c>
      <c r="CA50" s="91">
        <f>+工序盘点数据!AI36</f>
        <v>0</v>
      </c>
      <c r="CB50" s="91">
        <f>+工序盘点数据!AJ36</f>
        <v>0</v>
      </c>
      <c r="CC50" s="91">
        <f>+工序盘点数据!AK36</f>
        <v>0</v>
      </c>
      <c r="CD50" s="91">
        <f>+工序盘点数据!AL36</f>
        <v>0</v>
      </c>
      <c r="CE50" s="91">
        <f>+工序盘点数据!AM36</f>
        <v>0</v>
      </c>
      <c r="CF50" s="91">
        <f>+工序盘点数据!AN36</f>
        <v>0</v>
      </c>
      <c r="CG50" s="91">
        <f>+工序盘点数据!AO36</f>
        <v>0</v>
      </c>
      <c r="CH50" s="91">
        <f>+工序盘点数据!AP36</f>
        <v>0</v>
      </c>
      <c r="CI50" s="103">
        <f>+工序盘点数据!AQ36</f>
        <v>0</v>
      </c>
      <c r="CJ50" s="91">
        <f>+工序盘点数据!AR36</f>
        <v>0</v>
      </c>
      <c r="CK50" s="91">
        <f>+工序盘点数据!AS36</f>
        <v>0</v>
      </c>
      <c r="CL50" s="52">
        <f t="shared" si="132"/>
        <v>0</v>
      </c>
      <c r="CM50" s="52">
        <f t="shared" si="17"/>
        <v>0</v>
      </c>
      <c r="CN50" s="107" t="str">
        <f>IF(生产数据1!C50=0,"0",生产数据1!C50/(生产数据1!C50+生产数据2!BY50))</f>
        <v>0</v>
      </c>
    </row>
    <row r="51" spans="1:92" customFormat="1">
      <c r="A51" s="64" t="s">
        <v>319</v>
      </c>
      <c r="B51" s="63">
        <f>+B52+B53</f>
        <v>0</v>
      </c>
      <c r="C51" s="63">
        <f t="shared" ref="C51:BN51" si="169">+C52+C53</f>
        <v>0</v>
      </c>
      <c r="D51" s="63">
        <f t="shared" si="169"/>
        <v>0</v>
      </c>
      <c r="E51" s="63">
        <f t="shared" si="169"/>
        <v>0</v>
      </c>
      <c r="F51" s="63">
        <f t="shared" si="169"/>
        <v>0</v>
      </c>
      <c r="G51" s="63">
        <f t="shared" si="169"/>
        <v>0</v>
      </c>
      <c r="H51" s="63">
        <f t="shared" si="169"/>
        <v>0</v>
      </c>
      <c r="I51" s="63">
        <f t="shared" si="169"/>
        <v>0</v>
      </c>
      <c r="J51" s="63">
        <f t="shared" si="169"/>
        <v>0</v>
      </c>
      <c r="K51" s="63">
        <f t="shared" si="169"/>
        <v>0</v>
      </c>
      <c r="L51" s="63">
        <f t="shared" si="169"/>
        <v>0</v>
      </c>
      <c r="M51" s="63">
        <f t="shared" si="169"/>
        <v>0</v>
      </c>
      <c r="N51" s="63">
        <f t="shared" si="169"/>
        <v>0</v>
      </c>
      <c r="O51" s="63">
        <f t="shared" si="169"/>
        <v>0</v>
      </c>
      <c r="P51" s="63">
        <f t="shared" si="169"/>
        <v>0</v>
      </c>
      <c r="Q51" s="63">
        <f t="shared" si="169"/>
        <v>0</v>
      </c>
      <c r="R51" s="63">
        <f t="shared" si="169"/>
        <v>0</v>
      </c>
      <c r="S51" s="63">
        <f t="shared" si="169"/>
        <v>0</v>
      </c>
      <c r="T51" s="63">
        <f t="shared" si="169"/>
        <v>0</v>
      </c>
      <c r="U51" s="63">
        <f t="shared" si="169"/>
        <v>0</v>
      </c>
      <c r="V51" s="63">
        <f t="shared" si="169"/>
        <v>0</v>
      </c>
      <c r="W51" s="63">
        <f t="shared" si="169"/>
        <v>0</v>
      </c>
      <c r="X51" s="63">
        <f t="shared" si="169"/>
        <v>0</v>
      </c>
      <c r="Y51" s="63">
        <f t="shared" si="169"/>
        <v>0</v>
      </c>
      <c r="Z51" s="63">
        <f t="shared" si="169"/>
        <v>0</v>
      </c>
      <c r="AA51" s="63">
        <f t="shared" si="169"/>
        <v>0</v>
      </c>
      <c r="AB51" s="63">
        <f t="shared" si="169"/>
        <v>0</v>
      </c>
      <c r="AC51" s="63">
        <f t="shared" si="169"/>
        <v>0</v>
      </c>
      <c r="AD51" s="63">
        <f t="shared" si="169"/>
        <v>0</v>
      </c>
      <c r="AE51" s="63">
        <f t="shared" si="169"/>
        <v>0</v>
      </c>
      <c r="AF51" s="63">
        <f t="shared" si="169"/>
        <v>0</v>
      </c>
      <c r="AG51" s="63">
        <f t="shared" si="169"/>
        <v>0</v>
      </c>
      <c r="AH51" s="63">
        <f t="shared" si="169"/>
        <v>0</v>
      </c>
      <c r="AI51" s="63">
        <f t="shared" si="169"/>
        <v>0</v>
      </c>
      <c r="AJ51" s="63">
        <f t="shared" si="169"/>
        <v>0</v>
      </c>
      <c r="AK51" s="63">
        <f t="shared" si="169"/>
        <v>0</v>
      </c>
      <c r="AL51" s="63">
        <f t="shared" si="169"/>
        <v>0</v>
      </c>
      <c r="AM51" s="63">
        <f t="shared" si="169"/>
        <v>0</v>
      </c>
      <c r="AN51" s="63">
        <f t="shared" si="169"/>
        <v>0</v>
      </c>
      <c r="AO51" s="63">
        <f t="shared" si="169"/>
        <v>0</v>
      </c>
      <c r="AP51" s="63">
        <f t="shared" si="169"/>
        <v>0</v>
      </c>
      <c r="AQ51" s="63">
        <f t="shared" si="169"/>
        <v>0</v>
      </c>
      <c r="AR51" s="63">
        <f t="shared" si="169"/>
        <v>0</v>
      </c>
      <c r="AS51" s="63">
        <f t="shared" si="169"/>
        <v>0</v>
      </c>
      <c r="AT51" s="63">
        <f t="shared" si="169"/>
        <v>0</v>
      </c>
      <c r="AU51" s="63">
        <f t="shared" si="169"/>
        <v>0</v>
      </c>
      <c r="AV51" s="63">
        <f t="shared" si="169"/>
        <v>0</v>
      </c>
      <c r="AW51" s="63">
        <f t="shared" si="169"/>
        <v>0</v>
      </c>
      <c r="AX51" s="63">
        <f t="shared" si="169"/>
        <v>0</v>
      </c>
      <c r="AY51" s="63">
        <f t="shared" si="169"/>
        <v>0</v>
      </c>
      <c r="AZ51" s="63">
        <f t="shared" si="169"/>
        <v>0</v>
      </c>
      <c r="BA51" s="63">
        <f t="shared" si="169"/>
        <v>0</v>
      </c>
      <c r="BB51" s="63">
        <f t="shared" si="169"/>
        <v>0</v>
      </c>
      <c r="BC51" s="63">
        <f t="shared" si="169"/>
        <v>0</v>
      </c>
      <c r="BD51" s="63">
        <f t="shared" si="169"/>
        <v>0</v>
      </c>
      <c r="BE51" s="63">
        <f t="shared" si="169"/>
        <v>0</v>
      </c>
      <c r="BF51" s="63">
        <f t="shared" si="169"/>
        <v>0</v>
      </c>
      <c r="BG51" s="63">
        <f t="shared" si="169"/>
        <v>0</v>
      </c>
      <c r="BH51" s="63">
        <f t="shared" si="169"/>
        <v>0</v>
      </c>
      <c r="BI51" s="63">
        <f t="shared" si="169"/>
        <v>0</v>
      </c>
      <c r="BJ51" s="63">
        <f t="shared" si="169"/>
        <v>0</v>
      </c>
      <c r="BK51" s="63">
        <f t="shared" si="169"/>
        <v>0</v>
      </c>
      <c r="BL51" s="63">
        <f t="shared" si="169"/>
        <v>0</v>
      </c>
      <c r="BM51" s="63">
        <f t="shared" si="169"/>
        <v>0</v>
      </c>
      <c r="BN51" s="63">
        <f t="shared" si="169"/>
        <v>0</v>
      </c>
      <c r="BO51" s="63">
        <f t="shared" ref="BO51:BY51" si="170">+BO52+BO53</f>
        <v>0</v>
      </c>
      <c r="BP51" s="63">
        <f t="shared" si="170"/>
        <v>0</v>
      </c>
      <c r="BQ51" s="63">
        <f t="shared" si="170"/>
        <v>0</v>
      </c>
      <c r="BR51" s="63">
        <f t="shared" ref="BR51" si="171">+BR52+BR53</f>
        <v>0</v>
      </c>
      <c r="BS51" s="63">
        <f t="shared" si="170"/>
        <v>0</v>
      </c>
      <c r="BT51" s="63">
        <f t="shared" si="170"/>
        <v>0</v>
      </c>
      <c r="BU51" s="63">
        <f t="shared" si="170"/>
        <v>0</v>
      </c>
      <c r="BV51" s="63">
        <f t="shared" si="170"/>
        <v>0</v>
      </c>
      <c r="BW51" s="63">
        <f t="shared" si="170"/>
        <v>0</v>
      </c>
      <c r="BX51" s="63">
        <f t="shared" si="170"/>
        <v>0</v>
      </c>
      <c r="BY51" s="63">
        <f t="shared" si="170"/>
        <v>0</v>
      </c>
      <c r="BZ51" s="63">
        <f t="shared" ref="BZ51" si="172">+BZ52+BZ53</f>
        <v>0</v>
      </c>
      <c r="CA51" s="63">
        <f t="shared" ref="CA51" si="173">+CA52+CA53</f>
        <v>0</v>
      </c>
      <c r="CB51" s="63">
        <f t="shared" ref="CB51" si="174">+CB52+CB53</f>
        <v>0</v>
      </c>
      <c r="CC51" s="63">
        <f t="shared" ref="CC51" si="175">+CC52+CC53</f>
        <v>0</v>
      </c>
      <c r="CD51" s="63">
        <f t="shared" ref="CD51" si="176">+CD52+CD53</f>
        <v>0</v>
      </c>
      <c r="CE51" s="63">
        <f t="shared" ref="CE51" si="177">+CE52+CE53</f>
        <v>0</v>
      </c>
      <c r="CF51" s="63">
        <f t="shared" ref="CF51" si="178">+CF52+CF53</f>
        <v>0</v>
      </c>
      <c r="CG51" s="63">
        <f t="shared" ref="CG51" si="179">+CG52+CG53</f>
        <v>0</v>
      </c>
      <c r="CH51" s="63">
        <f t="shared" ref="CH51" si="180">+CH52+CH53</f>
        <v>0</v>
      </c>
      <c r="CI51" s="63">
        <f t="shared" ref="CI51" si="181">+CI52+CI53</f>
        <v>0</v>
      </c>
      <c r="CJ51" s="63">
        <f t="shared" ref="CJ51" si="182">+CJ52+CJ53</f>
        <v>0</v>
      </c>
      <c r="CK51" s="63">
        <f t="shared" ref="CK51" si="183">+CK52+CK53</f>
        <v>0</v>
      </c>
      <c r="CL51" s="52">
        <f t="shared" si="132"/>
        <v>0</v>
      </c>
      <c r="CM51" s="52">
        <f t="shared" si="17"/>
        <v>0</v>
      </c>
      <c r="CN51" s="107" t="str">
        <f>IF(生产数据1!C51=0,"0",生产数据1!C51/(生产数据1!C51+生产数据2!BY51))</f>
        <v>0</v>
      </c>
    </row>
    <row r="52" spans="1:92" customFormat="1" ht="15.45" hidden="1">
      <c r="A52" s="64" t="s">
        <v>304</v>
      </c>
      <c r="B52" s="65">
        <f>+工序盘点数据!BH37</f>
        <v>0</v>
      </c>
      <c r="C52" s="65">
        <f>+工序盘点数据!AU37</f>
        <v>0</v>
      </c>
      <c r="D52" s="65">
        <f>+工序盘点数据!AV37</f>
        <v>0</v>
      </c>
      <c r="E52" s="65">
        <f>+工序盘点数据!AW37</f>
        <v>0</v>
      </c>
      <c r="F52" s="65">
        <f>+工序盘点数据!AX37</f>
        <v>0</v>
      </c>
      <c r="G52" s="65">
        <f>+工序盘点数据!AY37</f>
        <v>0</v>
      </c>
      <c r="H52" s="65">
        <f>+工序盘点数据!AZ37</f>
        <v>0</v>
      </c>
      <c r="I52" s="65">
        <f>+工序盘点数据!BA37</f>
        <v>0</v>
      </c>
      <c r="J52" s="65">
        <f>+工序盘点数据!BB37</f>
        <v>0</v>
      </c>
      <c r="K52" s="65">
        <f>+工序盘点数据!BC37</f>
        <v>0</v>
      </c>
      <c r="L52" s="65">
        <f>+工序盘点数据!BD37</f>
        <v>0</v>
      </c>
      <c r="M52" s="65">
        <f>+工序盘点数据!BE37</f>
        <v>0</v>
      </c>
      <c r="N52" s="65">
        <f>+工序盘点数据!BF37</f>
        <v>0</v>
      </c>
      <c r="O52" s="65">
        <f>+工序盘点数据!AF37</f>
        <v>0</v>
      </c>
      <c r="P52" s="65">
        <f>+工序盘点数据!S37</f>
        <v>0</v>
      </c>
      <c r="Q52" s="65">
        <f>+工序盘点数据!T37</f>
        <v>0</v>
      </c>
      <c r="R52" s="65">
        <f>+工序盘点数据!U37</f>
        <v>0</v>
      </c>
      <c r="S52" s="65">
        <f>+工序盘点数据!V37</f>
        <v>0</v>
      </c>
      <c r="T52" s="65">
        <f>+工序盘点数据!W37</f>
        <v>0</v>
      </c>
      <c r="U52" s="65">
        <f>+工序盘点数据!X37</f>
        <v>0</v>
      </c>
      <c r="V52" s="65">
        <f>+工序盘点数据!Y37</f>
        <v>0</v>
      </c>
      <c r="W52" s="65">
        <f>+工序盘点数据!Z37</f>
        <v>0</v>
      </c>
      <c r="X52" s="65">
        <f>+工序盘点数据!AA37</f>
        <v>0</v>
      </c>
      <c r="Y52" s="65">
        <f>+工序盘点数据!AB37</f>
        <v>0</v>
      </c>
      <c r="Z52" s="65">
        <f>+工序盘点数据!AC37</f>
        <v>0</v>
      </c>
      <c r="AA52" s="65">
        <f>+工序盘点数据!AD37</f>
        <v>0</v>
      </c>
      <c r="AB52" s="65">
        <f>+工序盘点数据!AE37</f>
        <v>0</v>
      </c>
      <c r="AC52" s="72">
        <f>+成测数据!H37</f>
        <v>0</v>
      </c>
      <c r="AD52" s="72">
        <f>+成测数据!I37</f>
        <v>0</v>
      </c>
      <c r="AE52" s="72">
        <f>+成测数据!J37</f>
        <v>0</v>
      </c>
      <c r="AF52" s="72">
        <f>+成测数据!K37</f>
        <v>0</v>
      </c>
      <c r="AG52" s="72">
        <f>+成测数据!L37</f>
        <v>0</v>
      </c>
      <c r="AH52" s="72">
        <f>+成测数据!M37</f>
        <v>0</v>
      </c>
      <c r="AI52" s="72">
        <f>+成测数据!N37</f>
        <v>0</v>
      </c>
      <c r="AJ52" s="72">
        <f>+成测数据!O37</f>
        <v>0</v>
      </c>
      <c r="AK52" s="72">
        <f>+成测数据!P37</f>
        <v>0</v>
      </c>
      <c r="AL52" s="72">
        <f>+成测数据!Q37</f>
        <v>0</v>
      </c>
      <c r="AM52" s="72">
        <f>+成测数据!R37</f>
        <v>0</v>
      </c>
      <c r="AN52" s="72">
        <f>+成测数据!S37</f>
        <v>0</v>
      </c>
      <c r="AO52" s="72">
        <f>+成测数据!T37</f>
        <v>0</v>
      </c>
      <c r="AP52" s="72">
        <f>+成测数据!U37</f>
        <v>0</v>
      </c>
      <c r="AQ52" s="72">
        <f>+成测数据!V37</f>
        <v>0</v>
      </c>
      <c r="AR52" s="72">
        <f>+成测数据!W37</f>
        <v>0</v>
      </c>
      <c r="AS52" s="72">
        <f>+成测数据!X37</f>
        <v>0</v>
      </c>
      <c r="AT52" s="72">
        <f>+成测数据!Y37</f>
        <v>0</v>
      </c>
      <c r="AU52" s="72">
        <f>+成测数据!Z37</f>
        <v>0</v>
      </c>
      <c r="AV52" s="72">
        <f>+成测数据!AA37</f>
        <v>0</v>
      </c>
      <c r="AW52" s="72">
        <f>+成测数据!AB37</f>
        <v>0</v>
      </c>
      <c r="AX52" s="72">
        <f>+成测数据!AC37</f>
        <v>0</v>
      </c>
      <c r="AY52" s="72">
        <f>+成测数据!AD37</f>
        <v>0</v>
      </c>
      <c r="AZ52" s="72">
        <f>+成测数据!AE37</f>
        <v>0</v>
      </c>
      <c r="BA52" s="72">
        <f>+成测数据!AF37</f>
        <v>0</v>
      </c>
      <c r="BB52" s="72">
        <f>+成测数据!AG37</f>
        <v>0</v>
      </c>
      <c r="BC52" s="72">
        <f>+成测数据!AH37</f>
        <v>0</v>
      </c>
      <c r="BD52" s="72">
        <f>+成测数据!AI37</f>
        <v>0</v>
      </c>
      <c r="BE52" s="72">
        <f>+成测数据!AJ37</f>
        <v>0</v>
      </c>
      <c r="BF52" s="72">
        <f>+成测数据!AK37</f>
        <v>0</v>
      </c>
      <c r="BG52" s="72">
        <f>+成测数据!AL37</f>
        <v>0</v>
      </c>
      <c r="BH52" s="72">
        <f>+成测数据!AM37</f>
        <v>0</v>
      </c>
      <c r="BI52" s="72">
        <f>+成测数据!AN37</f>
        <v>0</v>
      </c>
      <c r="BJ52" s="72">
        <f>+成测数据!AO37</f>
        <v>0</v>
      </c>
      <c r="BK52" s="72">
        <f>+成测数据!AP37</f>
        <v>0</v>
      </c>
      <c r="BL52" s="72">
        <f>+成测数据!AQ37</f>
        <v>0</v>
      </c>
      <c r="BM52" s="72">
        <f>+成测数据!AR37</f>
        <v>0</v>
      </c>
      <c r="BN52" s="72">
        <f>+成测数据!AS37</f>
        <v>0</v>
      </c>
      <c r="BO52" s="72">
        <f>+成测数据!AT37</f>
        <v>0</v>
      </c>
      <c r="BP52" s="72">
        <f>+成测数据!AU37</f>
        <v>0</v>
      </c>
      <c r="BQ52" s="72">
        <f>+成测数据!AV37</f>
        <v>0</v>
      </c>
      <c r="BR52" s="72">
        <f>+成测数据!AW37</f>
        <v>0</v>
      </c>
      <c r="BS52" s="72">
        <f>+成测数据!AX37</f>
        <v>0</v>
      </c>
      <c r="BT52" s="72">
        <f>+工序盘点数据!BJ37</f>
        <v>0</v>
      </c>
      <c r="BU52" s="72">
        <f>+工序盘点数据!BK37</f>
        <v>0</v>
      </c>
      <c r="BV52" s="72">
        <f>+工序盘点数据!BL37</f>
        <v>0</v>
      </c>
      <c r="BW52" s="90" t="str">
        <f t="shared" si="16"/>
        <v>0</v>
      </c>
      <c r="BX52" s="72">
        <f t="shared" si="13"/>
        <v>0</v>
      </c>
      <c r="BY52" s="91">
        <f>+工序盘点数据!AG37</f>
        <v>0</v>
      </c>
      <c r="BZ52" s="91">
        <f>+工序盘点数据!AH37</f>
        <v>0</v>
      </c>
      <c r="CA52" s="91">
        <f>+工序盘点数据!AI37</f>
        <v>0</v>
      </c>
      <c r="CB52" s="91">
        <f>+工序盘点数据!AJ37</f>
        <v>0</v>
      </c>
      <c r="CC52" s="91">
        <f>+工序盘点数据!AK37</f>
        <v>0</v>
      </c>
      <c r="CD52" s="91">
        <f>+工序盘点数据!AL37</f>
        <v>0</v>
      </c>
      <c r="CE52" s="91">
        <f>+工序盘点数据!AM37</f>
        <v>0</v>
      </c>
      <c r="CF52" s="91">
        <f>+工序盘点数据!AN37</f>
        <v>0</v>
      </c>
      <c r="CG52" s="91">
        <f>+工序盘点数据!AO37</f>
        <v>0</v>
      </c>
      <c r="CH52" s="91">
        <f>+工序盘点数据!AP37</f>
        <v>0</v>
      </c>
      <c r="CI52" s="103">
        <f>+工序盘点数据!AQ37</f>
        <v>0</v>
      </c>
      <c r="CJ52" s="91">
        <f>+工序盘点数据!AR37</f>
        <v>0</v>
      </c>
      <c r="CK52" s="91">
        <f>+工序盘点数据!AS37</f>
        <v>0</v>
      </c>
      <c r="CL52" s="52">
        <f t="shared" si="132"/>
        <v>0</v>
      </c>
      <c r="CM52" s="52">
        <f t="shared" si="17"/>
        <v>0</v>
      </c>
      <c r="CN52" s="107" t="str">
        <f>IF(生产数据1!C52=0,"0",生产数据1!C52/(生产数据1!C52+生产数据2!BY52))</f>
        <v>0</v>
      </c>
    </row>
    <row r="53" spans="1:92" customFormat="1" ht="15.45" hidden="1">
      <c r="A53" s="64" t="s">
        <v>305</v>
      </c>
      <c r="B53" s="65">
        <f>+工序盘点数据!BH38</f>
        <v>0</v>
      </c>
      <c r="C53" s="65">
        <f>+工序盘点数据!AU38</f>
        <v>0</v>
      </c>
      <c r="D53" s="65">
        <f>+工序盘点数据!AV38</f>
        <v>0</v>
      </c>
      <c r="E53" s="65">
        <f>+工序盘点数据!AW38</f>
        <v>0</v>
      </c>
      <c r="F53" s="65">
        <f>+工序盘点数据!AX38</f>
        <v>0</v>
      </c>
      <c r="G53" s="65">
        <f>+工序盘点数据!AY38</f>
        <v>0</v>
      </c>
      <c r="H53" s="65">
        <f>+工序盘点数据!AZ38</f>
        <v>0</v>
      </c>
      <c r="I53" s="65">
        <f>+工序盘点数据!BA38</f>
        <v>0</v>
      </c>
      <c r="J53" s="65">
        <f>+工序盘点数据!BB38</f>
        <v>0</v>
      </c>
      <c r="K53" s="65">
        <f>+工序盘点数据!BC38</f>
        <v>0</v>
      </c>
      <c r="L53" s="65">
        <f>+工序盘点数据!BD38</f>
        <v>0</v>
      </c>
      <c r="M53" s="65">
        <f>+工序盘点数据!BE38</f>
        <v>0</v>
      </c>
      <c r="N53" s="65">
        <f>+工序盘点数据!BF38</f>
        <v>0</v>
      </c>
      <c r="O53" s="65">
        <f>+工序盘点数据!AF38</f>
        <v>0</v>
      </c>
      <c r="P53" s="65">
        <f>+工序盘点数据!S38</f>
        <v>0</v>
      </c>
      <c r="Q53" s="65">
        <f>+工序盘点数据!T38</f>
        <v>0</v>
      </c>
      <c r="R53" s="65">
        <f>+工序盘点数据!U38</f>
        <v>0</v>
      </c>
      <c r="S53" s="65">
        <f>+工序盘点数据!V38</f>
        <v>0</v>
      </c>
      <c r="T53" s="65">
        <f>+工序盘点数据!W38</f>
        <v>0</v>
      </c>
      <c r="U53" s="65">
        <f>+工序盘点数据!X38</f>
        <v>0</v>
      </c>
      <c r="V53" s="65">
        <f>+工序盘点数据!Y38</f>
        <v>0</v>
      </c>
      <c r="W53" s="65">
        <f>+工序盘点数据!Z38</f>
        <v>0</v>
      </c>
      <c r="X53" s="65">
        <f>+工序盘点数据!AA38</f>
        <v>0</v>
      </c>
      <c r="Y53" s="65">
        <f>+工序盘点数据!AB38</f>
        <v>0</v>
      </c>
      <c r="Z53" s="65">
        <f>+工序盘点数据!AC38</f>
        <v>0</v>
      </c>
      <c r="AA53" s="65">
        <f>+工序盘点数据!AD38</f>
        <v>0</v>
      </c>
      <c r="AB53" s="65">
        <f>+工序盘点数据!AE38</f>
        <v>0</v>
      </c>
      <c r="AC53" s="72">
        <f>+成测数据!H38</f>
        <v>0</v>
      </c>
      <c r="AD53" s="72">
        <f>+成测数据!I38</f>
        <v>0</v>
      </c>
      <c r="AE53" s="72">
        <f>+成测数据!J38</f>
        <v>0</v>
      </c>
      <c r="AF53" s="72">
        <f>+成测数据!K38</f>
        <v>0</v>
      </c>
      <c r="AG53" s="72">
        <f>+成测数据!L38</f>
        <v>0</v>
      </c>
      <c r="AH53" s="72">
        <f>+成测数据!M38</f>
        <v>0</v>
      </c>
      <c r="AI53" s="72">
        <f>+成测数据!N38</f>
        <v>0</v>
      </c>
      <c r="AJ53" s="72">
        <f>+成测数据!O38</f>
        <v>0</v>
      </c>
      <c r="AK53" s="72">
        <f>+成测数据!P38</f>
        <v>0</v>
      </c>
      <c r="AL53" s="72">
        <f>+成测数据!Q38</f>
        <v>0</v>
      </c>
      <c r="AM53" s="72">
        <f>+成测数据!R38</f>
        <v>0</v>
      </c>
      <c r="AN53" s="72">
        <f>+成测数据!S38</f>
        <v>0</v>
      </c>
      <c r="AO53" s="72">
        <f>+成测数据!T38</f>
        <v>0</v>
      </c>
      <c r="AP53" s="72">
        <f>+成测数据!U38</f>
        <v>0</v>
      </c>
      <c r="AQ53" s="72">
        <f>+成测数据!V38</f>
        <v>0</v>
      </c>
      <c r="AR53" s="72">
        <f>+成测数据!W38</f>
        <v>0</v>
      </c>
      <c r="AS53" s="72">
        <f>+成测数据!X38</f>
        <v>0</v>
      </c>
      <c r="AT53" s="72">
        <f>+成测数据!Y38</f>
        <v>0</v>
      </c>
      <c r="AU53" s="72">
        <f>+成测数据!Z38</f>
        <v>0</v>
      </c>
      <c r="AV53" s="72">
        <f>+成测数据!AA38</f>
        <v>0</v>
      </c>
      <c r="AW53" s="72">
        <f>+成测数据!AB38</f>
        <v>0</v>
      </c>
      <c r="AX53" s="72">
        <f>+成测数据!AC38</f>
        <v>0</v>
      </c>
      <c r="AY53" s="72">
        <f>+成测数据!AD38</f>
        <v>0</v>
      </c>
      <c r="AZ53" s="72">
        <f>+成测数据!AE38</f>
        <v>0</v>
      </c>
      <c r="BA53" s="72">
        <f>+成测数据!AF38</f>
        <v>0</v>
      </c>
      <c r="BB53" s="72">
        <f>+成测数据!AG38</f>
        <v>0</v>
      </c>
      <c r="BC53" s="72">
        <f>+成测数据!AH38</f>
        <v>0</v>
      </c>
      <c r="BD53" s="72">
        <f>+成测数据!AI38</f>
        <v>0</v>
      </c>
      <c r="BE53" s="72">
        <f>+成测数据!AJ38</f>
        <v>0</v>
      </c>
      <c r="BF53" s="72">
        <f>+成测数据!AK38</f>
        <v>0</v>
      </c>
      <c r="BG53" s="72">
        <f>+成测数据!AL38</f>
        <v>0</v>
      </c>
      <c r="BH53" s="72">
        <f>+成测数据!AM38</f>
        <v>0</v>
      </c>
      <c r="BI53" s="72">
        <f>+成测数据!AN38</f>
        <v>0</v>
      </c>
      <c r="BJ53" s="72">
        <f>+成测数据!AO38</f>
        <v>0</v>
      </c>
      <c r="BK53" s="72">
        <f>+成测数据!AP38</f>
        <v>0</v>
      </c>
      <c r="BL53" s="72">
        <f>+成测数据!AQ38</f>
        <v>0</v>
      </c>
      <c r="BM53" s="72">
        <f>+成测数据!AR38</f>
        <v>0</v>
      </c>
      <c r="BN53" s="72">
        <f>+成测数据!AS38</f>
        <v>0</v>
      </c>
      <c r="BO53" s="72">
        <f>+成测数据!AT38</f>
        <v>0</v>
      </c>
      <c r="BP53" s="72">
        <f>+成测数据!AU38</f>
        <v>0</v>
      </c>
      <c r="BQ53" s="72">
        <f>+成测数据!AV38</f>
        <v>0</v>
      </c>
      <c r="BR53" s="72">
        <f>+成测数据!AW38</f>
        <v>0</v>
      </c>
      <c r="BS53" s="72">
        <f>+成测数据!AX38</f>
        <v>0</v>
      </c>
      <c r="BT53" s="72">
        <f>+工序盘点数据!BJ38</f>
        <v>0</v>
      </c>
      <c r="BU53" s="72">
        <f>+工序盘点数据!BK38</f>
        <v>0</v>
      </c>
      <c r="BV53" s="72">
        <f>+工序盘点数据!BL38</f>
        <v>0</v>
      </c>
      <c r="BW53" s="90" t="str">
        <f t="shared" si="16"/>
        <v>0</v>
      </c>
      <c r="BX53" s="72">
        <f t="shared" si="13"/>
        <v>0</v>
      </c>
      <c r="BY53" s="91">
        <f>+工序盘点数据!AG38</f>
        <v>0</v>
      </c>
      <c r="BZ53" s="91">
        <f>+工序盘点数据!AH38</f>
        <v>0</v>
      </c>
      <c r="CA53" s="91">
        <f>+工序盘点数据!AI38</f>
        <v>0</v>
      </c>
      <c r="CB53" s="91">
        <f>+工序盘点数据!AJ38</f>
        <v>0</v>
      </c>
      <c r="CC53" s="91">
        <f>+工序盘点数据!AK38</f>
        <v>0</v>
      </c>
      <c r="CD53" s="91">
        <f>+工序盘点数据!AL38</f>
        <v>0</v>
      </c>
      <c r="CE53" s="91">
        <f>+工序盘点数据!AM38</f>
        <v>0</v>
      </c>
      <c r="CF53" s="91">
        <f>+工序盘点数据!AN38</f>
        <v>0</v>
      </c>
      <c r="CG53" s="91">
        <f>+工序盘点数据!AO38</f>
        <v>0</v>
      </c>
      <c r="CH53" s="91">
        <f>+工序盘点数据!AP38</f>
        <v>0</v>
      </c>
      <c r="CI53" s="103">
        <f>+工序盘点数据!AQ38</f>
        <v>0</v>
      </c>
      <c r="CJ53" s="91">
        <f>+工序盘点数据!AR38</f>
        <v>0</v>
      </c>
      <c r="CK53" s="91">
        <f>+工序盘点数据!AS38</f>
        <v>0</v>
      </c>
      <c r="CL53" s="52">
        <f t="shared" si="132"/>
        <v>0</v>
      </c>
      <c r="CM53" s="52">
        <f t="shared" si="17"/>
        <v>0</v>
      </c>
      <c r="CN53" s="107" t="str">
        <f>IF(生产数据1!C53=0,"0",生产数据1!C53/(生产数据1!C53+生产数据2!BY53))</f>
        <v>0</v>
      </c>
    </row>
    <row r="54" spans="1:92" customFormat="1" ht="15">
      <c r="A54" s="64" t="s">
        <v>320</v>
      </c>
      <c r="B54" s="63">
        <f t="shared" ref="B54:C54" si="184">+B55+B56</f>
        <v>0</v>
      </c>
      <c r="C54" s="63">
        <f t="shared" si="184"/>
        <v>0</v>
      </c>
      <c r="D54" s="63">
        <f t="shared" ref="D54:N54" si="185">+D55+D56</f>
        <v>0</v>
      </c>
      <c r="E54" s="63">
        <f t="shared" si="185"/>
        <v>0</v>
      </c>
      <c r="F54" s="63">
        <f t="shared" si="185"/>
        <v>0</v>
      </c>
      <c r="G54" s="63">
        <f t="shared" si="185"/>
        <v>0</v>
      </c>
      <c r="H54" s="63">
        <f t="shared" si="185"/>
        <v>0</v>
      </c>
      <c r="I54" s="63">
        <f t="shared" si="185"/>
        <v>0</v>
      </c>
      <c r="J54" s="63">
        <f t="shared" si="185"/>
        <v>0</v>
      </c>
      <c r="K54" s="63">
        <f t="shared" si="185"/>
        <v>0</v>
      </c>
      <c r="L54" s="63">
        <f t="shared" si="185"/>
        <v>0</v>
      </c>
      <c r="M54" s="63">
        <f t="shared" si="185"/>
        <v>0</v>
      </c>
      <c r="N54" s="63">
        <f t="shared" si="185"/>
        <v>0</v>
      </c>
      <c r="O54" s="63">
        <f t="shared" ref="O54:AQ54" si="186">+O55+O56</f>
        <v>0</v>
      </c>
      <c r="P54" s="63">
        <f t="shared" si="186"/>
        <v>0</v>
      </c>
      <c r="Q54" s="63">
        <f t="shared" si="186"/>
        <v>0</v>
      </c>
      <c r="R54" s="63">
        <f t="shared" si="186"/>
        <v>0</v>
      </c>
      <c r="S54" s="63">
        <f t="shared" si="186"/>
        <v>0</v>
      </c>
      <c r="T54" s="63">
        <f t="shared" si="186"/>
        <v>0</v>
      </c>
      <c r="U54" s="63">
        <f t="shared" si="186"/>
        <v>0</v>
      </c>
      <c r="V54" s="63">
        <f t="shared" si="186"/>
        <v>0</v>
      </c>
      <c r="W54" s="63">
        <f t="shared" si="186"/>
        <v>0</v>
      </c>
      <c r="X54" s="63">
        <f t="shared" si="186"/>
        <v>0</v>
      </c>
      <c r="Y54" s="63">
        <f t="shared" si="186"/>
        <v>0</v>
      </c>
      <c r="Z54" s="63">
        <f t="shared" ref="Z54:AB54" si="187">+Z55+Z56</f>
        <v>0</v>
      </c>
      <c r="AA54" s="63">
        <f t="shared" si="187"/>
        <v>0</v>
      </c>
      <c r="AB54" s="63">
        <f t="shared" si="187"/>
        <v>0</v>
      </c>
      <c r="AC54" s="63">
        <f t="shared" si="186"/>
        <v>0</v>
      </c>
      <c r="AD54" s="63">
        <f t="shared" si="186"/>
        <v>0</v>
      </c>
      <c r="AE54" s="63">
        <f t="shared" si="186"/>
        <v>0</v>
      </c>
      <c r="AF54" s="63">
        <f t="shared" si="186"/>
        <v>0</v>
      </c>
      <c r="AG54" s="63">
        <f t="shared" si="186"/>
        <v>0</v>
      </c>
      <c r="AH54" s="63">
        <f t="shared" ref="AH54:AP54" si="188">+AH55+AH56</f>
        <v>0</v>
      </c>
      <c r="AI54" s="63">
        <f t="shared" si="188"/>
        <v>0</v>
      </c>
      <c r="AJ54" s="63">
        <f t="shared" si="188"/>
        <v>0</v>
      </c>
      <c r="AK54" s="63">
        <f t="shared" si="188"/>
        <v>0</v>
      </c>
      <c r="AL54" s="63">
        <f t="shared" si="188"/>
        <v>0</v>
      </c>
      <c r="AM54" s="63">
        <f t="shared" si="188"/>
        <v>0</v>
      </c>
      <c r="AN54" s="63">
        <f t="shared" si="188"/>
        <v>0</v>
      </c>
      <c r="AO54" s="63">
        <f t="shared" si="188"/>
        <v>0</v>
      </c>
      <c r="AP54" s="63">
        <f t="shared" si="188"/>
        <v>0</v>
      </c>
      <c r="AQ54" s="63">
        <f t="shared" si="186"/>
        <v>0</v>
      </c>
      <c r="AR54" s="63">
        <f t="shared" ref="AR54:BJ54" si="189">+AR55+AR56</f>
        <v>0</v>
      </c>
      <c r="AS54" s="63">
        <f t="shared" si="189"/>
        <v>0</v>
      </c>
      <c r="AT54" s="63">
        <f t="shared" si="189"/>
        <v>0</v>
      </c>
      <c r="AU54" s="63">
        <f t="shared" si="189"/>
        <v>0</v>
      </c>
      <c r="AV54" s="63">
        <f t="shared" si="189"/>
        <v>0</v>
      </c>
      <c r="AW54" s="63">
        <f t="shared" si="189"/>
        <v>0</v>
      </c>
      <c r="AX54" s="63">
        <f t="shared" si="189"/>
        <v>0</v>
      </c>
      <c r="AY54" s="63">
        <f t="shared" si="189"/>
        <v>0</v>
      </c>
      <c r="AZ54" s="63">
        <f t="shared" si="189"/>
        <v>0</v>
      </c>
      <c r="BA54" s="63">
        <f t="shared" si="189"/>
        <v>0</v>
      </c>
      <c r="BB54" s="63">
        <f t="shared" si="189"/>
        <v>0</v>
      </c>
      <c r="BC54" s="63">
        <f t="shared" si="189"/>
        <v>0</v>
      </c>
      <c r="BD54" s="63">
        <f t="shared" si="189"/>
        <v>0</v>
      </c>
      <c r="BE54" s="63">
        <f t="shared" si="189"/>
        <v>0</v>
      </c>
      <c r="BF54" s="63">
        <f t="shared" si="189"/>
        <v>0</v>
      </c>
      <c r="BG54" s="63">
        <f t="shared" si="189"/>
        <v>0</v>
      </c>
      <c r="BH54" s="63">
        <f t="shared" si="189"/>
        <v>0</v>
      </c>
      <c r="BI54" s="63">
        <f t="shared" si="189"/>
        <v>0</v>
      </c>
      <c r="BJ54" s="63">
        <f t="shared" si="189"/>
        <v>0</v>
      </c>
      <c r="BK54" s="63">
        <f t="shared" ref="BK54:BM54" si="190">+BK55+BK56</f>
        <v>0</v>
      </c>
      <c r="BL54" s="63">
        <f t="shared" si="190"/>
        <v>0</v>
      </c>
      <c r="BM54" s="63">
        <f t="shared" si="190"/>
        <v>0</v>
      </c>
      <c r="BN54" s="63">
        <f t="shared" ref="BN54:BY54" si="191">+BN55+BN56</f>
        <v>0</v>
      </c>
      <c r="BO54" s="63">
        <f t="shared" si="191"/>
        <v>0</v>
      </c>
      <c r="BP54" s="63">
        <f t="shared" si="191"/>
        <v>0</v>
      </c>
      <c r="BQ54" s="63">
        <f t="shared" si="191"/>
        <v>0</v>
      </c>
      <c r="BR54" s="63">
        <f t="shared" ref="BR54" si="192">+BR55+BR56</f>
        <v>0</v>
      </c>
      <c r="BS54" s="63">
        <f t="shared" ref="BS54:BV54" si="193">+BS55+BS56</f>
        <v>0</v>
      </c>
      <c r="BT54" s="63">
        <f t="shared" si="193"/>
        <v>0</v>
      </c>
      <c r="BU54" s="63">
        <f t="shared" si="193"/>
        <v>0</v>
      </c>
      <c r="BV54" s="63">
        <f t="shared" si="193"/>
        <v>0</v>
      </c>
      <c r="BW54" s="88" t="str">
        <f t="shared" si="16"/>
        <v>0</v>
      </c>
      <c r="BX54" s="63">
        <f t="shared" si="13"/>
        <v>0</v>
      </c>
      <c r="BY54" s="89">
        <f t="shared" si="191"/>
        <v>0</v>
      </c>
      <c r="BZ54" s="89">
        <f t="shared" ref="BZ54:CJ54" si="194">+BZ55+BZ56</f>
        <v>0</v>
      </c>
      <c r="CA54" s="89">
        <f t="shared" si="194"/>
        <v>0</v>
      </c>
      <c r="CB54" s="89">
        <f t="shared" si="194"/>
        <v>0</v>
      </c>
      <c r="CC54" s="89">
        <f t="shared" si="194"/>
        <v>0</v>
      </c>
      <c r="CD54" s="89">
        <f t="shared" si="194"/>
        <v>0</v>
      </c>
      <c r="CE54" s="89">
        <f t="shared" si="194"/>
        <v>0</v>
      </c>
      <c r="CF54" s="89">
        <f t="shared" si="194"/>
        <v>0</v>
      </c>
      <c r="CG54" s="89">
        <f t="shared" si="194"/>
        <v>0</v>
      </c>
      <c r="CH54" s="89">
        <f t="shared" si="194"/>
        <v>0</v>
      </c>
      <c r="CI54" s="102">
        <f t="shared" si="194"/>
        <v>0</v>
      </c>
      <c r="CJ54" s="89">
        <f t="shared" si="194"/>
        <v>0</v>
      </c>
      <c r="CK54" s="89">
        <f t="shared" ref="CK54" si="195">+CK55+CK56</f>
        <v>0</v>
      </c>
      <c r="CL54" s="52">
        <f t="shared" si="132"/>
        <v>0</v>
      </c>
      <c r="CM54" s="52">
        <f t="shared" si="17"/>
        <v>0</v>
      </c>
      <c r="CN54" s="107" t="str">
        <f>IF(生产数据1!C54=0,"0",生产数据1!C54/(生产数据1!C54+生产数据2!BY54))</f>
        <v>0</v>
      </c>
    </row>
    <row r="55" spans="1:92" customFormat="1" ht="15.45" hidden="1">
      <c r="A55" s="64" t="s">
        <v>304</v>
      </c>
      <c r="B55" s="65">
        <f>+工序盘点数据!BH39</f>
        <v>0</v>
      </c>
      <c r="C55" s="65">
        <f>+工序盘点数据!AU39</f>
        <v>0</v>
      </c>
      <c r="D55" s="65">
        <f>+工序盘点数据!AV39</f>
        <v>0</v>
      </c>
      <c r="E55" s="65">
        <f>+工序盘点数据!AW39</f>
        <v>0</v>
      </c>
      <c r="F55" s="65">
        <f>+工序盘点数据!AX39</f>
        <v>0</v>
      </c>
      <c r="G55" s="65">
        <f>+工序盘点数据!AY39</f>
        <v>0</v>
      </c>
      <c r="H55" s="65">
        <f>+工序盘点数据!AZ39</f>
        <v>0</v>
      </c>
      <c r="I55" s="65">
        <f>+工序盘点数据!BA39</f>
        <v>0</v>
      </c>
      <c r="J55" s="65">
        <f>+工序盘点数据!BB39</f>
        <v>0</v>
      </c>
      <c r="K55" s="65">
        <f>+工序盘点数据!BC39</f>
        <v>0</v>
      </c>
      <c r="L55" s="65">
        <f>+工序盘点数据!BD39</f>
        <v>0</v>
      </c>
      <c r="M55" s="65">
        <f>+工序盘点数据!BE39</f>
        <v>0</v>
      </c>
      <c r="N55" s="65">
        <f>+工序盘点数据!BF39</f>
        <v>0</v>
      </c>
      <c r="O55" s="65">
        <f>+工序盘点数据!AF39</f>
        <v>0</v>
      </c>
      <c r="P55" s="65">
        <f>+工序盘点数据!S39</f>
        <v>0</v>
      </c>
      <c r="Q55" s="65">
        <f>+工序盘点数据!T39</f>
        <v>0</v>
      </c>
      <c r="R55" s="65">
        <f>+工序盘点数据!U39</f>
        <v>0</v>
      </c>
      <c r="S55" s="65">
        <f>+工序盘点数据!V39</f>
        <v>0</v>
      </c>
      <c r="T55" s="65">
        <f>+工序盘点数据!W39</f>
        <v>0</v>
      </c>
      <c r="U55" s="65">
        <f>+工序盘点数据!X39</f>
        <v>0</v>
      </c>
      <c r="V55" s="65">
        <f>+工序盘点数据!Y39</f>
        <v>0</v>
      </c>
      <c r="W55" s="65">
        <f>+工序盘点数据!Z39</f>
        <v>0</v>
      </c>
      <c r="X55" s="65">
        <f>+工序盘点数据!AA39</f>
        <v>0</v>
      </c>
      <c r="Y55" s="65">
        <f>+工序盘点数据!AB39</f>
        <v>0</v>
      </c>
      <c r="Z55" s="65">
        <f>+工序盘点数据!AC39</f>
        <v>0</v>
      </c>
      <c r="AA55" s="65">
        <f>+工序盘点数据!AD39</f>
        <v>0</v>
      </c>
      <c r="AB55" s="65">
        <f>+工序盘点数据!AE39</f>
        <v>0</v>
      </c>
      <c r="AC55" s="72">
        <f>+成测数据!H39</f>
        <v>0</v>
      </c>
      <c r="AD55" s="72">
        <f>+成测数据!I39</f>
        <v>0</v>
      </c>
      <c r="AE55" s="72">
        <f>+成测数据!J39</f>
        <v>0</v>
      </c>
      <c r="AF55" s="72">
        <f>+成测数据!K39</f>
        <v>0</v>
      </c>
      <c r="AG55" s="72">
        <f>+成测数据!L39</f>
        <v>0</v>
      </c>
      <c r="AH55" s="72">
        <f>+成测数据!M39</f>
        <v>0</v>
      </c>
      <c r="AI55" s="72">
        <f>+成测数据!N39</f>
        <v>0</v>
      </c>
      <c r="AJ55" s="72">
        <f>+成测数据!O39</f>
        <v>0</v>
      </c>
      <c r="AK55" s="72">
        <f>+成测数据!P39</f>
        <v>0</v>
      </c>
      <c r="AL55" s="72">
        <f>+成测数据!Q39</f>
        <v>0</v>
      </c>
      <c r="AM55" s="72">
        <f>+成测数据!R39</f>
        <v>0</v>
      </c>
      <c r="AN55" s="72">
        <f>+成测数据!S39</f>
        <v>0</v>
      </c>
      <c r="AO55" s="72">
        <f>+成测数据!T39</f>
        <v>0</v>
      </c>
      <c r="AP55" s="72">
        <f>+成测数据!U39</f>
        <v>0</v>
      </c>
      <c r="AQ55" s="72">
        <f>+成测数据!V39</f>
        <v>0</v>
      </c>
      <c r="AR55" s="72">
        <f>+成测数据!W39</f>
        <v>0</v>
      </c>
      <c r="AS55" s="72">
        <f>+成测数据!X39</f>
        <v>0</v>
      </c>
      <c r="AT55" s="72">
        <f>+成测数据!Y39</f>
        <v>0</v>
      </c>
      <c r="AU55" s="72">
        <f>+成测数据!Z39</f>
        <v>0</v>
      </c>
      <c r="AV55" s="72">
        <f>+成测数据!AA39</f>
        <v>0</v>
      </c>
      <c r="AW55" s="72">
        <f>+成测数据!AB39</f>
        <v>0</v>
      </c>
      <c r="AX55" s="72">
        <f>+成测数据!AC39</f>
        <v>0</v>
      </c>
      <c r="AY55" s="72">
        <f>+成测数据!AD39</f>
        <v>0</v>
      </c>
      <c r="AZ55" s="72">
        <f>+成测数据!AE39</f>
        <v>0</v>
      </c>
      <c r="BA55" s="72">
        <f>+成测数据!AF39</f>
        <v>0</v>
      </c>
      <c r="BB55" s="72">
        <f>+成测数据!AG39</f>
        <v>0</v>
      </c>
      <c r="BC55" s="72">
        <f>+成测数据!AH39</f>
        <v>0</v>
      </c>
      <c r="BD55" s="72">
        <f>+成测数据!AI39</f>
        <v>0</v>
      </c>
      <c r="BE55" s="72">
        <f>+成测数据!AJ39</f>
        <v>0</v>
      </c>
      <c r="BF55" s="72">
        <f>+成测数据!AK39</f>
        <v>0</v>
      </c>
      <c r="BG55" s="72">
        <f>+成测数据!AL39</f>
        <v>0</v>
      </c>
      <c r="BH55" s="72">
        <f>+成测数据!AM39</f>
        <v>0</v>
      </c>
      <c r="BI55" s="72">
        <f>+成测数据!AN39</f>
        <v>0</v>
      </c>
      <c r="BJ55" s="72">
        <f>+成测数据!AO39</f>
        <v>0</v>
      </c>
      <c r="BK55" s="72">
        <f>+成测数据!AP39</f>
        <v>0</v>
      </c>
      <c r="BL55" s="72">
        <f>+成测数据!AQ39</f>
        <v>0</v>
      </c>
      <c r="BM55" s="72">
        <f>+成测数据!AR39</f>
        <v>0</v>
      </c>
      <c r="BN55" s="72">
        <f>+成测数据!AS39</f>
        <v>0</v>
      </c>
      <c r="BO55" s="72">
        <f>+成测数据!AT39</f>
        <v>0</v>
      </c>
      <c r="BP55" s="72">
        <f>+成测数据!AU39</f>
        <v>0</v>
      </c>
      <c r="BQ55" s="72">
        <f>+成测数据!AV39</f>
        <v>0</v>
      </c>
      <c r="BR55" s="72">
        <f>+成测数据!AW39</f>
        <v>0</v>
      </c>
      <c r="BS55" s="72">
        <f>+成测数据!AX39</f>
        <v>0</v>
      </c>
      <c r="BT55" s="72">
        <f>+工序盘点数据!BJ39</f>
        <v>0</v>
      </c>
      <c r="BU55" s="72">
        <f>+工序盘点数据!BK39</f>
        <v>0</v>
      </c>
      <c r="BV55" s="72">
        <f>+工序盘点数据!BL39</f>
        <v>0</v>
      </c>
      <c r="BW55" s="90" t="str">
        <f t="shared" si="16"/>
        <v>0</v>
      </c>
      <c r="BX55" s="72">
        <f t="shared" si="13"/>
        <v>0</v>
      </c>
      <c r="BY55" s="91">
        <f>+工序盘点数据!AG39</f>
        <v>0</v>
      </c>
      <c r="BZ55" s="91">
        <f>+工序盘点数据!AH39</f>
        <v>0</v>
      </c>
      <c r="CA55" s="91">
        <f>+工序盘点数据!AI39</f>
        <v>0</v>
      </c>
      <c r="CB55" s="91">
        <f>+工序盘点数据!AJ39</f>
        <v>0</v>
      </c>
      <c r="CC55" s="91">
        <f>+工序盘点数据!AK39</f>
        <v>0</v>
      </c>
      <c r="CD55" s="91">
        <f>+工序盘点数据!AL39</f>
        <v>0</v>
      </c>
      <c r="CE55" s="91">
        <f>+工序盘点数据!AM39</f>
        <v>0</v>
      </c>
      <c r="CF55" s="91">
        <f>+工序盘点数据!AN39</f>
        <v>0</v>
      </c>
      <c r="CG55" s="91">
        <f>+工序盘点数据!AO39</f>
        <v>0</v>
      </c>
      <c r="CH55" s="91">
        <f>+工序盘点数据!AP39</f>
        <v>0</v>
      </c>
      <c r="CI55" s="103">
        <f>+工序盘点数据!AQ39</f>
        <v>0</v>
      </c>
      <c r="CJ55" s="91">
        <f>+工序盘点数据!AR39</f>
        <v>0</v>
      </c>
      <c r="CK55" s="91">
        <f>+工序盘点数据!AS39</f>
        <v>0</v>
      </c>
      <c r="CL55" s="52">
        <f t="shared" si="132"/>
        <v>0</v>
      </c>
      <c r="CM55" s="52">
        <f t="shared" si="17"/>
        <v>0</v>
      </c>
      <c r="CN55" s="107" t="str">
        <f>IF(生产数据1!C55=0,"0",生产数据1!C55/(生产数据1!C55+生产数据2!BY55))</f>
        <v>0</v>
      </c>
    </row>
    <row r="56" spans="1:92" customFormat="1" ht="15.45" hidden="1">
      <c r="A56" s="64" t="s">
        <v>305</v>
      </c>
      <c r="B56" s="65">
        <f>+工序盘点数据!BH40</f>
        <v>0</v>
      </c>
      <c r="C56" s="65">
        <f>+工序盘点数据!AU40</f>
        <v>0</v>
      </c>
      <c r="D56" s="65">
        <f>+工序盘点数据!AV40</f>
        <v>0</v>
      </c>
      <c r="E56" s="65">
        <f>+工序盘点数据!AW40</f>
        <v>0</v>
      </c>
      <c r="F56" s="65">
        <f>+工序盘点数据!AX40</f>
        <v>0</v>
      </c>
      <c r="G56" s="65">
        <f>+工序盘点数据!AY40</f>
        <v>0</v>
      </c>
      <c r="H56" s="65">
        <f>+工序盘点数据!AZ40</f>
        <v>0</v>
      </c>
      <c r="I56" s="65">
        <f>+工序盘点数据!BA40</f>
        <v>0</v>
      </c>
      <c r="J56" s="65">
        <f>+工序盘点数据!BB40</f>
        <v>0</v>
      </c>
      <c r="K56" s="65">
        <f>+工序盘点数据!BC40</f>
        <v>0</v>
      </c>
      <c r="L56" s="65">
        <f>+工序盘点数据!BD40</f>
        <v>0</v>
      </c>
      <c r="M56" s="65">
        <f>+工序盘点数据!BE40</f>
        <v>0</v>
      </c>
      <c r="N56" s="65">
        <f>+工序盘点数据!BF40</f>
        <v>0</v>
      </c>
      <c r="O56" s="65">
        <f>+工序盘点数据!AF40</f>
        <v>0</v>
      </c>
      <c r="P56" s="65">
        <f>+工序盘点数据!S40</f>
        <v>0</v>
      </c>
      <c r="Q56" s="65">
        <f>+工序盘点数据!T40</f>
        <v>0</v>
      </c>
      <c r="R56" s="65">
        <f>+工序盘点数据!U40</f>
        <v>0</v>
      </c>
      <c r="S56" s="65">
        <f>+工序盘点数据!V40</f>
        <v>0</v>
      </c>
      <c r="T56" s="65">
        <f>+工序盘点数据!W40</f>
        <v>0</v>
      </c>
      <c r="U56" s="65">
        <f>+工序盘点数据!X40</f>
        <v>0</v>
      </c>
      <c r="V56" s="65">
        <f>+工序盘点数据!Y40</f>
        <v>0</v>
      </c>
      <c r="W56" s="65">
        <f>+工序盘点数据!Z40</f>
        <v>0</v>
      </c>
      <c r="X56" s="65">
        <f>+工序盘点数据!AA40</f>
        <v>0</v>
      </c>
      <c r="Y56" s="65">
        <f>+工序盘点数据!AB40</f>
        <v>0</v>
      </c>
      <c r="Z56" s="65">
        <f>+工序盘点数据!AC40</f>
        <v>0</v>
      </c>
      <c r="AA56" s="65">
        <f>+工序盘点数据!AD40</f>
        <v>0</v>
      </c>
      <c r="AB56" s="65">
        <f>+工序盘点数据!AE40</f>
        <v>0</v>
      </c>
      <c r="AC56" s="72">
        <f>+成测数据!H40</f>
        <v>0</v>
      </c>
      <c r="AD56" s="72">
        <f>+成测数据!I40</f>
        <v>0</v>
      </c>
      <c r="AE56" s="72">
        <f>+成测数据!J40</f>
        <v>0</v>
      </c>
      <c r="AF56" s="72">
        <f>+成测数据!K40</f>
        <v>0</v>
      </c>
      <c r="AG56" s="72">
        <f>+成测数据!L40</f>
        <v>0</v>
      </c>
      <c r="AH56" s="72">
        <f>+成测数据!M40</f>
        <v>0</v>
      </c>
      <c r="AI56" s="72">
        <f>+成测数据!N40</f>
        <v>0</v>
      </c>
      <c r="AJ56" s="72">
        <f>+成测数据!O40</f>
        <v>0</v>
      </c>
      <c r="AK56" s="72">
        <f>+成测数据!P40</f>
        <v>0</v>
      </c>
      <c r="AL56" s="72">
        <f>+成测数据!Q40</f>
        <v>0</v>
      </c>
      <c r="AM56" s="72">
        <f>+成测数据!R40</f>
        <v>0</v>
      </c>
      <c r="AN56" s="72">
        <f>+成测数据!S40</f>
        <v>0</v>
      </c>
      <c r="AO56" s="72">
        <f>+成测数据!T40</f>
        <v>0</v>
      </c>
      <c r="AP56" s="72">
        <f>+成测数据!U40</f>
        <v>0</v>
      </c>
      <c r="AQ56" s="72">
        <f>+成测数据!V40</f>
        <v>0</v>
      </c>
      <c r="AR56" s="72">
        <f>+成测数据!W40</f>
        <v>0</v>
      </c>
      <c r="AS56" s="72">
        <f>+成测数据!X40</f>
        <v>0</v>
      </c>
      <c r="AT56" s="72">
        <f>+成测数据!Y40</f>
        <v>0</v>
      </c>
      <c r="AU56" s="72">
        <f>+成测数据!Z40</f>
        <v>0</v>
      </c>
      <c r="AV56" s="72">
        <f>+成测数据!AA40</f>
        <v>0</v>
      </c>
      <c r="AW56" s="72">
        <f>+成测数据!AB40</f>
        <v>0</v>
      </c>
      <c r="AX56" s="72">
        <f>+成测数据!AC40</f>
        <v>0</v>
      </c>
      <c r="AY56" s="72">
        <f>+成测数据!AD40</f>
        <v>0</v>
      </c>
      <c r="AZ56" s="72">
        <f>+成测数据!AE40</f>
        <v>0</v>
      </c>
      <c r="BA56" s="72">
        <f>+成测数据!AF40</f>
        <v>0</v>
      </c>
      <c r="BB56" s="72">
        <f>+成测数据!AG40</f>
        <v>0</v>
      </c>
      <c r="BC56" s="72">
        <f>+成测数据!AH40</f>
        <v>0</v>
      </c>
      <c r="BD56" s="72">
        <f>+成测数据!AI40</f>
        <v>0</v>
      </c>
      <c r="BE56" s="72">
        <f>+成测数据!AJ40</f>
        <v>0</v>
      </c>
      <c r="BF56" s="72">
        <f>+成测数据!AK40</f>
        <v>0</v>
      </c>
      <c r="BG56" s="72">
        <f>+成测数据!AL40</f>
        <v>0</v>
      </c>
      <c r="BH56" s="72">
        <f>+成测数据!AM40</f>
        <v>0</v>
      </c>
      <c r="BI56" s="72">
        <f>+成测数据!AN40</f>
        <v>0</v>
      </c>
      <c r="BJ56" s="72">
        <f>+成测数据!AO40</f>
        <v>0</v>
      </c>
      <c r="BK56" s="72">
        <f>+成测数据!AP40</f>
        <v>0</v>
      </c>
      <c r="BL56" s="72">
        <f>+成测数据!AQ40</f>
        <v>0</v>
      </c>
      <c r="BM56" s="72">
        <f>+成测数据!AR40</f>
        <v>0</v>
      </c>
      <c r="BN56" s="72">
        <f>+成测数据!AS40</f>
        <v>0</v>
      </c>
      <c r="BO56" s="72">
        <f>+成测数据!AT40</f>
        <v>0</v>
      </c>
      <c r="BP56" s="72">
        <f>+成测数据!AU40</f>
        <v>0</v>
      </c>
      <c r="BQ56" s="72">
        <f>+成测数据!AV40</f>
        <v>0</v>
      </c>
      <c r="BR56" s="72">
        <f>+成测数据!AW40</f>
        <v>0</v>
      </c>
      <c r="BS56" s="72">
        <f>+成测数据!AX40</f>
        <v>0</v>
      </c>
      <c r="BT56" s="72">
        <f>+工序盘点数据!BJ40</f>
        <v>0</v>
      </c>
      <c r="BU56" s="72">
        <f>+工序盘点数据!BK40</f>
        <v>0</v>
      </c>
      <c r="BV56" s="72">
        <f>+工序盘点数据!BL40</f>
        <v>0</v>
      </c>
      <c r="BW56" s="90" t="str">
        <f t="shared" si="16"/>
        <v>0</v>
      </c>
      <c r="BX56" s="72">
        <f t="shared" si="13"/>
        <v>0</v>
      </c>
      <c r="BY56" s="91">
        <f>+工序盘点数据!AG40</f>
        <v>0</v>
      </c>
      <c r="BZ56" s="91">
        <f>+工序盘点数据!AH40</f>
        <v>0</v>
      </c>
      <c r="CA56" s="91">
        <f>+工序盘点数据!AI40</f>
        <v>0</v>
      </c>
      <c r="CB56" s="91">
        <f>+工序盘点数据!AJ40</f>
        <v>0</v>
      </c>
      <c r="CC56" s="91">
        <f>+工序盘点数据!AK40</f>
        <v>0</v>
      </c>
      <c r="CD56" s="91">
        <f>+工序盘点数据!AL40</f>
        <v>0</v>
      </c>
      <c r="CE56" s="91">
        <f>+工序盘点数据!AM40</f>
        <v>0</v>
      </c>
      <c r="CF56" s="91">
        <f>+工序盘点数据!AN40</f>
        <v>0</v>
      </c>
      <c r="CG56" s="91">
        <f>+工序盘点数据!AO40</f>
        <v>0</v>
      </c>
      <c r="CH56" s="91">
        <f>+工序盘点数据!AP40</f>
        <v>0</v>
      </c>
      <c r="CI56" s="103">
        <f>+工序盘点数据!AQ40</f>
        <v>0</v>
      </c>
      <c r="CJ56" s="91">
        <f>+工序盘点数据!AR40</f>
        <v>0</v>
      </c>
      <c r="CK56" s="91">
        <f>+工序盘点数据!AS40</f>
        <v>0</v>
      </c>
      <c r="CL56" s="52">
        <f t="shared" si="132"/>
        <v>0</v>
      </c>
      <c r="CM56" s="52">
        <f t="shared" si="17"/>
        <v>0</v>
      </c>
      <c r="CN56" s="107" t="str">
        <f>IF(生产数据1!C56=0,"0",生产数据1!C56/(生产数据1!C56+生产数据2!BY56))</f>
        <v>0</v>
      </c>
    </row>
    <row r="57" spans="1:92" customFormat="1" ht="15">
      <c r="A57" s="64" t="s">
        <v>321</v>
      </c>
      <c r="B57" s="63">
        <f t="shared" ref="B57:C57" si="196">+B58+B59</f>
        <v>0</v>
      </c>
      <c r="C57" s="63">
        <f t="shared" si="196"/>
        <v>0</v>
      </c>
      <c r="D57" s="63">
        <f t="shared" ref="D57:N57" si="197">+D58+D59</f>
        <v>0</v>
      </c>
      <c r="E57" s="63">
        <f t="shared" si="197"/>
        <v>0</v>
      </c>
      <c r="F57" s="63">
        <f t="shared" si="197"/>
        <v>0</v>
      </c>
      <c r="G57" s="63">
        <f t="shared" si="197"/>
        <v>0</v>
      </c>
      <c r="H57" s="63">
        <f t="shared" si="197"/>
        <v>0</v>
      </c>
      <c r="I57" s="63">
        <f t="shared" si="197"/>
        <v>0</v>
      </c>
      <c r="J57" s="63">
        <f t="shared" si="197"/>
        <v>0</v>
      </c>
      <c r="K57" s="63">
        <f t="shared" si="197"/>
        <v>0</v>
      </c>
      <c r="L57" s="63">
        <f t="shared" si="197"/>
        <v>0</v>
      </c>
      <c r="M57" s="63">
        <f t="shared" si="197"/>
        <v>0</v>
      </c>
      <c r="N57" s="63">
        <f t="shared" si="197"/>
        <v>0</v>
      </c>
      <c r="O57" s="63">
        <f t="shared" ref="O57:AQ57" si="198">+O58+O59</f>
        <v>0</v>
      </c>
      <c r="P57" s="63">
        <f t="shared" si="198"/>
        <v>0</v>
      </c>
      <c r="Q57" s="63">
        <f t="shared" si="198"/>
        <v>0</v>
      </c>
      <c r="R57" s="63">
        <f t="shared" si="198"/>
        <v>0</v>
      </c>
      <c r="S57" s="63">
        <f t="shared" si="198"/>
        <v>0</v>
      </c>
      <c r="T57" s="63">
        <f t="shared" si="198"/>
        <v>0</v>
      </c>
      <c r="U57" s="63">
        <f t="shared" si="198"/>
        <v>0</v>
      </c>
      <c r="V57" s="63">
        <f t="shared" si="198"/>
        <v>0</v>
      </c>
      <c r="W57" s="63">
        <f t="shared" si="198"/>
        <v>0</v>
      </c>
      <c r="X57" s="63">
        <f t="shared" si="198"/>
        <v>0</v>
      </c>
      <c r="Y57" s="63">
        <f t="shared" si="198"/>
        <v>0</v>
      </c>
      <c r="Z57" s="63">
        <f t="shared" ref="Z57:AB57" si="199">+Z58+Z59</f>
        <v>0</v>
      </c>
      <c r="AA57" s="63">
        <f t="shared" si="199"/>
        <v>0</v>
      </c>
      <c r="AB57" s="63">
        <f t="shared" si="199"/>
        <v>0</v>
      </c>
      <c r="AC57" s="63">
        <f t="shared" si="198"/>
        <v>0</v>
      </c>
      <c r="AD57" s="63">
        <f t="shared" si="198"/>
        <v>0</v>
      </c>
      <c r="AE57" s="63">
        <f t="shared" si="198"/>
        <v>0</v>
      </c>
      <c r="AF57" s="63">
        <f t="shared" si="198"/>
        <v>0</v>
      </c>
      <c r="AG57" s="63">
        <f t="shared" si="198"/>
        <v>0</v>
      </c>
      <c r="AH57" s="63">
        <f t="shared" ref="AH57:AP57" si="200">+AH58+AH59</f>
        <v>0</v>
      </c>
      <c r="AI57" s="63">
        <f t="shared" si="200"/>
        <v>0</v>
      </c>
      <c r="AJ57" s="63">
        <f t="shared" si="200"/>
        <v>0</v>
      </c>
      <c r="AK57" s="63">
        <f t="shared" si="200"/>
        <v>0</v>
      </c>
      <c r="AL57" s="63">
        <f t="shared" si="200"/>
        <v>0</v>
      </c>
      <c r="AM57" s="63">
        <f t="shared" si="200"/>
        <v>0</v>
      </c>
      <c r="AN57" s="63">
        <f t="shared" si="200"/>
        <v>0</v>
      </c>
      <c r="AO57" s="63">
        <f t="shared" si="200"/>
        <v>0</v>
      </c>
      <c r="AP57" s="63">
        <f t="shared" si="200"/>
        <v>0</v>
      </c>
      <c r="AQ57" s="63">
        <f t="shared" si="198"/>
        <v>0</v>
      </c>
      <c r="AR57" s="63">
        <f t="shared" ref="AR57:BJ57" si="201">+AR58+AR59</f>
        <v>0</v>
      </c>
      <c r="AS57" s="63">
        <f t="shared" si="201"/>
        <v>0</v>
      </c>
      <c r="AT57" s="63">
        <f t="shared" si="201"/>
        <v>0</v>
      </c>
      <c r="AU57" s="63">
        <f t="shared" si="201"/>
        <v>0</v>
      </c>
      <c r="AV57" s="63">
        <f t="shared" si="201"/>
        <v>0</v>
      </c>
      <c r="AW57" s="63">
        <f t="shared" si="201"/>
        <v>0</v>
      </c>
      <c r="AX57" s="63">
        <f t="shared" si="201"/>
        <v>0</v>
      </c>
      <c r="AY57" s="63">
        <f t="shared" si="201"/>
        <v>0</v>
      </c>
      <c r="AZ57" s="63">
        <f t="shared" si="201"/>
        <v>0</v>
      </c>
      <c r="BA57" s="63">
        <f t="shared" si="201"/>
        <v>0</v>
      </c>
      <c r="BB57" s="63">
        <f t="shared" si="201"/>
        <v>0</v>
      </c>
      <c r="BC57" s="63">
        <f t="shared" si="201"/>
        <v>0</v>
      </c>
      <c r="BD57" s="63">
        <f t="shared" si="201"/>
        <v>0</v>
      </c>
      <c r="BE57" s="63">
        <f t="shared" si="201"/>
        <v>0</v>
      </c>
      <c r="BF57" s="63">
        <f t="shared" si="201"/>
        <v>0</v>
      </c>
      <c r="BG57" s="63">
        <f t="shared" si="201"/>
        <v>0</v>
      </c>
      <c r="BH57" s="63">
        <f t="shared" si="201"/>
        <v>0</v>
      </c>
      <c r="BI57" s="63">
        <f t="shared" si="201"/>
        <v>0</v>
      </c>
      <c r="BJ57" s="63">
        <f t="shared" si="201"/>
        <v>0</v>
      </c>
      <c r="BK57" s="63">
        <f t="shared" ref="BK57:BM57" si="202">+BK58+BK59</f>
        <v>0</v>
      </c>
      <c r="BL57" s="63">
        <f t="shared" si="202"/>
        <v>0</v>
      </c>
      <c r="BM57" s="63">
        <f t="shared" si="202"/>
        <v>0</v>
      </c>
      <c r="BN57" s="63">
        <f t="shared" ref="BN57:BY57" si="203">+BN58+BN59</f>
        <v>0</v>
      </c>
      <c r="BO57" s="63">
        <f t="shared" si="203"/>
        <v>0</v>
      </c>
      <c r="BP57" s="63">
        <f t="shared" si="203"/>
        <v>0</v>
      </c>
      <c r="BQ57" s="63">
        <f t="shared" si="203"/>
        <v>0</v>
      </c>
      <c r="BR57" s="63">
        <f t="shared" ref="BR57" si="204">+BR58+BR59</f>
        <v>0</v>
      </c>
      <c r="BS57" s="63">
        <f t="shared" ref="BS57:BV57" si="205">+BS58+BS59</f>
        <v>0</v>
      </c>
      <c r="BT57" s="63">
        <f t="shared" si="205"/>
        <v>0</v>
      </c>
      <c r="BU57" s="63">
        <f t="shared" si="205"/>
        <v>0</v>
      </c>
      <c r="BV57" s="63">
        <f t="shared" si="205"/>
        <v>0</v>
      </c>
      <c r="BW57" s="88" t="str">
        <f t="shared" si="16"/>
        <v>0</v>
      </c>
      <c r="BX57" s="63">
        <f t="shared" si="13"/>
        <v>0</v>
      </c>
      <c r="BY57" s="89">
        <f t="shared" si="203"/>
        <v>0</v>
      </c>
      <c r="BZ57" s="89">
        <f t="shared" ref="BZ57:CJ57" si="206">+BZ58+BZ59</f>
        <v>0</v>
      </c>
      <c r="CA57" s="89">
        <f t="shared" si="206"/>
        <v>0</v>
      </c>
      <c r="CB57" s="89">
        <f t="shared" si="206"/>
        <v>0</v>
      </c>
      <c r="CC57" s="89">
        <f t="shared" si="206"/>
        <v>0</v>
      </c>
      <c r="CD57" s="89">
        <f t="shared" si="206"/>
        <v>0</v>
      </c>
      <c r="CE57" s="89">
        <f t="shared" si="206"/>
        <v>0</v>
      </c>
      <c r="CF57" s="89">
        <f t="shared" si="206"/>
        <v>0</v>
      </c>
      <c r="CG57" s="89">
        <f t="shared" si="206"/>
        <v>0</v>
      </c>
      <c r="CH57" s="89">
        <f t="shared" si="206"/>
        <v>0</v>
      </c>
      <c r="CI57" s="102">
        <f t="shared" si="206"/>
        <v>0</v>
      </c>
      <c r="CJ57" s="89">
        <f t="shared" si="206"/>
        <v>0</v>
      </c>
      <c r="CK57" s="89">
        <f t="shared" ref="CK57" si="207">+CK58+CK59</f>
        <v>0</v>
      </c>
      <c r="CL57" s="52">
        <f t="shared" si="132"/>
        <v>0</v>
      </c>
      <c r="CM57" s="52">
        <f t="shared" si="17"/>
        <v>0</v>
      </c>
      <c r="CN57" s="107" t="str">
        <f>IF(生产数据1!C57=0,"0",生产数据1!C57/(生产数据1!C57+生产数据2!BY57))</f>
        <v>0</v>
      </c>
    </row>
    <row r="58" spans="1:92" customFormat="1" ht="15.45" hidden="1">
      <c r="A58" s="64" t="s">
        <v>304</v>
      </c>
      <c r="B58" s="65">
        <f>+工序盘点数据!BH41</f>
        <v>0</v>
      </c>
      <c r="C58" s="65">
        <f>+工序盘点数据!AU41</f>
        <v>0</v>
      </c>
      <c r="D58" s="65">
        <f>+工序盘点数据!AV41</f>
        <v>0</v>
      </c>
      <c r="E58" s="65">
        <f>+工序盘点数据!AW41</f>
        <v>0</v>
      </c>
      <c r="F58" s="65">
        <f>+工序盘点数据!AX41</f>
        <v>0</v>
      </c>
      <c r="G58" s="65">
        <f>+工序盘点数据!AY41</f>
        <v>0</v>
      </c>
      <c r="H58" s="65">
        <f>+工序盘点数据!AZ41</f>
        <v>0</v>
      </c>
      <c r="I58" s="65">
        <f>+工序盘点数据!BA41</f>
        <v>0</v>
      </c>
      <c r="J58" s="65">
        <f>+工序盘点数据!BB41</f>
        <v>0</v>
      </c>
      <c r="K58" s="65">
        <f>+工序盘点数据!BC41</f>
        <v>0</v>
      </c>
      <c r="L58" s="65">
        <f>+工序盘点数据!BD41</f>
        <v>0</v>
      </c>
      <c r="M58" s="65">
        <f>+工序盘点数据!BE41</f>
        <v>0</v>
      </c>
      <c r="N58" s="65">
        <f>+工序盘点数据!BF41</f>
        <v>0</v>
      </c>
      <c r="O58" s="65">
        <f>+工序盘点数据!AF41</f>
        <v>0</v>
      </c>
      <c r="P58" s="65">
        <f>+工序盘点数据!S41</f>
        <v>0</v>
      </c>
      <c r="Q58" s="65">
        <f>+工序盘点数据!T41</f>
        <v>0</v>
      </c>
      <c r="R58" s="65">
        <f>+工序盘点数据!U41</f>
        <v>0</v>
      </c>
      <c r="S58" s="65">
        <f>+工序盘点数据!V41</f>
        <v>0</v>
      </c>
      <c r="T58" s="65">
        <f>+工序盘点数据!W41</f>
        <v>0</v>
      </c>
      <c r="U58" s="65">
        <f>+工序盘点数据!X41</f>
        <v>0</v>
      </c>
      <c r="V58" s="65">
        <f>+工序盘点数据!Y41</f>
        <v>0</v>
      </c>
      <c r="W58" s="65">
        <f>+工序盘点数据!Z41</f>
        <v>0</v>
      </c>
      <c r="X58" s="65">
        <f>+工序盘点数据!AA41</f>
        <v>0</v>
      </c>
      <c r="Y58" s="65">
        <f>+工序盘点数据!AB41</f>
        <v>0</v>
      </c>
      <c r="Z58" s="65">
        <f>+工序盘点数据!AC41</f>
        <v>0</v>
      </c>
      <c r="AA58" s="65">
        <f>+工序盘点数据!AD41</f>
        <v>0</v>
      </c>
      <c r="AB58" s="65">
        <f>+工序盘点数据!AE41</f>
        <v>0</v>
      </c>
      <c r="AC58" s="72">
        <f>+成测数据!H41</f>
        <v>0</v>
      </c>
      <c r="AD58" s="72">
        <f>+成测数据!I41</f>
        <v>0</v>
      </c>
      <c r="AE58" s="72">
        <f>+成测数据!J41</f>
        <v>0</v>
      </c>
      <c r="AF58" s="72">
        <f>+成测数据!K41</f>
        <v>0</v>
      </c>
      <c r="AG58" s="72">
        <f>+成测数据!L41</f>
        <v>0</v>
      </c>
      <c r="AH58" s="72">
        <f>+成测数据!M41</f>
        <v>0</v>
      </c>
      <c r="AI58" s="72">
        <f>+成测数据!N41</f>
        <v>0</v>
      </c>
      <c r="AJ58" s="72">
        <f>+成测数据!O41</f>
        <v>0</v>
      </c>
      <c r="AK58" s="72">
        <f>+成测数据!P41</f>
        <v>0</v>
      </c>
      <c r="AL58" s="72">
        <f>+成测数据!Q41</f>
        <v>0</v>
      </c>
      <c r="AM58" s="72">
        <f>+成测数据!R41</f>
        <v>0</v>
      </c>
      <c r="AN58" s="72">
        <f>+成测数据!S41</f>
        <v>0</v>
      </c>
      <c r="AO58" s="72">
        <f>+成测数据!T41</f>
        <v>0</v>
      </c>
      <c r="AP58" s="72">
        <f>+成测数据!U41</f>
        <v>0</v>
      </c>
      <c r="AQ58" s="72">
        <f>+成测数据!V41</f>
        <v>0</v>
      </c>
      <c r="AR58" s="72">
        <f>+成测数据!W41</f>
        <v>0</v>
      </c>
      <c r="AS58" s="72">
        <f>+成测数据!X41</f>
        <v>0</v>
      </c>
      <c r="AT58" s="72">
        <f>+成测数据!Y41</f>
        <v>0</v>
      </c>
      <c r="AU58" s="72">
        <f>+成测数据!Z41</f>
        <v>0</v>
      </c>
      <c r="AV58" s="72">
        <f>+成测数据!AA41</f>
        <v>0</v>
      </c>
      <c r="AW58" s="72">
        <f>+成测数据!AB41</f>
        <v>0</v>
      </c>
      <c r="AX58" s="72">
        <f>+成测数据!AC41</f>
        <v>0</v>
      </c>
      <c r="AY58" s="72">
        <f>+成测数据!AD41</f>
        <v>0</v>
      </c>
      <c r="AZ58" s="72">
        <f>+成测数据!AE41</f>
        <v>0</v>
      </c>
      <c r="BA58" s="72">
        <f>+成测数据!AF41</f>
        <v>0</v>
      </c>
      <c r="BB58" s="72">
        <f>+成测数据!AG41</f>
        <v>0</v>
      </c>
      <c r="BC58" s="72">
        <f>+成测数据!AH41</f>
        <v>0</v>
      </c>
      <c r="BD58" s="72">
        <f>+成测数据!AI41</f>
        <v>0</v>
      </c>
      <c r="BE58" s="72">
        <f>+成测数据!AJ41</f>
        <v>0</v>
      </c>
      <c r="BF58" s="72">
        <f>+成测数据!AK41</f>
        <v>0</v>
      </c>
      <c r="BG58" s="72">
        <f>+成测数据!AL41</f>
        <v>0</v>
      </c>
      <c r="BH58" s="72">
        <f>+成测数据!AM41</f>
        <v>0</v>
      </c>
      <c r="BI58" s="72">
        <f>+成测数据!AN41</f>
        <v>0</v>
      </c>
      <c r="BJ58" s="72">
        <f>+成测数据!AO41</f>
        <v>0</v>
      </c>
      <c r="BK58" s="72">
        <f>+成测数据!AP41</f>
        <v>0</v>
      </c>
      <c r="BL58" s="72">
        <f>+成测数据!AQ41</f>
        <v>0</v>
      </c>
      <c r="BM58" s="72">
        <f>+成测数据!AR41</f>
        <v>0</v>
      </c>
      <c r="BN58" s="72">
        <f>+成测数据!AS41</f>
        <v>0</v>
      </c>
      <c r="BO58" s="72">
        <f>+成测数据!AT41</f>
        <v>0</v>
      </c>
      <c r="BP58" s="72">
        <f>+成测数据!AU41</f>
        <v>0</v>
      </c>
      <c r="BQ58" s="72">
        <f>+成测数据!AV41</f>
        <v>0</v>
      </c>
      <c r="BR58" s="72">
        <f>+成测数据!AW41</f>
        <v>0</v>
      </c>
      <c r="BS58" s="72">
        <f>+成测数据!AX41</f>
        <v>0</v>
      </c>
      <c r="BT58" s="72">
        <f>+工序盘点数据!BJ41</f>
        <v>0</v>
      </c>
      <c r="BU58" s="72">
        <f>+工序盘点数据!BK41</f>
        <v>0</v>
      </c>
      <c r="BV58" s="72">
        <f>+工序盘点数据!BL41</f>
        <v>0</v>
      </c>
      <c r="BW58" s="90" t="str">
        <f t="shared" si="16"/>
        <v>0</v>
      </c>
      <c r="BX58" s="72">
        <f t="shared" si="13"/>
        <v>0</v>
      </c>
      <c r="BY58" s="91">
        <f>+工序盘点数据!AG41</f>
        <v>0</v>
      </c>
      <c r="BZ58" s="91">
        <f>+工序盘点数据!AH41</f>
        <v>0</v>
      </c>
      <c r="CA58" s="91">
        <f>+工序盘点数据!AI41</f>
        <v>0</v>
      </c>
      <c r="CB58" s="91">
        <f>+工序盘点数据!AJ41</f>
        <v>0</v>
      </c>
      <c r="CC58" s="91">
        <f>+工序盘点数据!AK41</f>
        <v>0</v>
      </c>
      <c r="CD58" s="91">
        <f>+工序盘点数据!AL41</f>
        <v>0</v>
      </c>
      <c r="CE58" s="91">
        <f>+工序盘点数据!AM41</f>
        <v>0</v>
      </c>
      <c r="CF58" s="91">
        <f>+工序盘点数据!AN41</f>
        <v>0</v>
      </c>
      <c r="CG58" s="91">
        <f>+工序盘点数据!AO41</f>
        <v>0</v>
      </c>
      <c r="CH58" s="91">
        <f>+工序盘点数据!AP41</f>
        <v>0</v>
      </c>
      <c r="CI58" s="103">
        <f>+工序盘点数据!AQ41</f>
        <v>0</v>
      </c>
      <c r="CJ58" s="91">
        <f>+工序盘点数据!AR41</f>
        <v>0</v>
      </c>
      <c r="CK58" s="91">
        <f>+工序盘点数据!AS41</f>
        <v>0</v>
      </c>
      <c r="CL58" s="52">
        <f t="shared" si="132"/>
        <v>0</v>
      </c>
      <c r="CM58" s="52">
        <f t="shared" si="17"/>
        <v>0</v>
      </c>
      <c r="CN58" s="107" t="str">
        <f>IF(生产数据1!C58=0,"0",生产数据1!C58/(生产数据1!C58+生产数据2!BY58))</f>
        <v>0</v>
      </c>
    </row>
    <row r="59" spans="1:92" customFormat="1" ht="15.45" hidden="1">
      <c r="A59" s="64" t="s">
        <v>305</v>
      </c>
      <c r="B59" s="65">
        <f>+工序盘点数据!BH42</f>
        <v>0</v>
      </c>
      <c r="C59" s="65">
        <f>+工序盘点数据!AU42</f>
        <v>0</v>
      </c>
      <c r="D59" s="65">
        <f>+工序盘点数据!AV42</f>
        <v>0</v>
      </c>
      <c r="E59" s="65">
        <f>+工序盘点数据!AW42</f>
        <v>0</v>
      </c>
      <c r="F59" s="65">
        <f>+工序盘点数据!AX42</f>
        <v>0</v>
      </c>
      <c r="G59" s="65">
        <f>+工序盘点数据!AY42</f>
        <v>0</v>
      </c>
      <c r="H59" s="65">
        <f>+工序盘点数据!AZ42</f>
        <v>0</v>
      </c>
      <c r="I59" s="65">
        <f>+工序盘点数据!BA42</f>
        <v>0</v>
      </c>
      <c r="J59" s="65">
        <f>+工序盘点数据!BB42</f>
        <v>0</v>
      </c>
      <c r="K59" s="65">
        <f>+工序盘点数据!BC42</f>
        <v>0</v>
      </c>
      <c r="L59" s="65">
        <f>+工序盘点数据!BD42</f>
        <v>0</v>
      </c>
      <c r="M59" s="65">
        <f>+工序盘点数据!BE42</f>
        <v>0</v>
      </c>
      <c r="N59" s="65">
        <f>+工序盘点数据!BF42</f>
        <v>0</v>
      </c>
      <c r="O59" s="65">
        <f>+工序盘点数据!AF42</f>
        <v>0</v>
      </c>
      <c r="P59" s="65">
        <f>+工序盘点数据!S42</f>
        <v>0</v>
      </c>
      <c r="Q59" s="65">
        <f>+工序盘点数据!T42</f>
        <v>0</v>
      </c>
      <c r="R59" s="65">
        <f>+工序盘点数据!U42</f>
        <v>0</v>
      </c>
      <c r="S59" s="65">
        <f>+工序盘点数据!V42</f>
        <v>0</v>
      </c>
      <c r="T59" s="65">
        <f>+工序盘点数据!W42</f>
        <v>0</v>
      </c>
      <c r="U59" s="65">
        <f>+工序盘点数据!X42</f>
        <v>0</v>
      </c>
      <c r="V59" s="65">
        <f>+工序盘点数据!Y42</f>
        <v>0</v>
      </c>
      <c r="W59" s="65">
        <f>+工序盘点数据!Z42</f>
        <v>0</v>
      </c>
      <c r="X59" s="65">
        <f>+工序盘点数据!AA42</f>
        <v>0</v>
      </c>
      <c r="Y59" s="65">
        <f>+工序盘点数据!AB42</f>
        <v>0</v>
      </c>
      <c r="Z59" s="65">
        <f>+工序盘点数据!AC42</f>
        <v>0</v>
      </c>
      <c r="AA59" s="65">
        <f>+工序盘点数据!AD42</f>
        <v>0</v>
      </c>
      <c r="AB59" s="65">
        <f>+工序盘点数据!AE42</f>
        <v>0</v>
      </c>
      <c r="AC59" s="72">
        <f>+成测数据!H42</f>
        <v>0</v>
      </c>
      <c r="AD59" s="72">
        <f>+成测数据!I42</f>
        <v>0</v>
      </c>
      <c r="AE59" s="72">
        <f>+成测数据!J42</f>
        <v>0</v>
      </c>
      <c r="AF59" s="72">
        <f>+成测数据!K42</f>
        <v>0</v>
      </c>
      <c r="AG59" s="72">
        <f>+成测数据!L42</f>
        <v>0</v>
      </c>
      <c r="AH59" s="72">
        <f>+成测数据!M42</f>
        <v>0</v>
      </c>
      <c r="AI59" s="72">
        <f>+成测数据!N42</f>
        <v>0</v>
      </c>
      <c r="AJ59" s="72">
        <f>+成测数据!O42</f>
        <v>0</v>
      </c>
      <c r="AK59" s="72">
        <f>+成测数据!P42</f>
        <v>0</v>
      </c>
      <c r="AL59" s="72">
        <f>+成测数据!Q42</f>
        <v>0</v>
      </c>
      <c r="AM59" s="72">
        <f>+成测数据!R42</f>
        <v>0</v>
      </c>
      <c r="AN59" s="72">
        <f>+成测数据!S42</f>
        <v>0</v>
      </c>
      <c r="AO59" s="72">
        <f>+成测数据!T42</f>
        <v>0</v>
      </c>
      <c r="AP59" s="72">
        <f>+成测数据!U42</f>
        <v>0</v>
      </c>
      <c r="AQ59" s="72">
        <f>+成测数据!V42</f>
        <v>0</v>
      </c>
      <c r="AR59" s="72">
        <f>+成测数据!W42</f>
        <v>0</v>
      </c>
      <c r="AS59" s="72">
        <f>+成测数据!X42</f>
        <v>0</v>
      </c>
      <c r="AT59" s="72">
        <f>+成测数据!Y42</f>
        <v>0</v>
      </c>
      <c r="AU59" s="72">
        <f>+成测数据!Z42</f>
        <v>0</v>
      </c>
      <c r="AV59" s="72">
        <f>+成测数据!AA42</f>
        <v>0</v>
      </c>
      <c r="AW59" s="72">
        <f>+成测数据!AB42</f>
        <v>0</v>
      </c>
      <c r="AX59" s="72">
        <f>+成测数据!AC42</f>
        <v>0</v>
      </c>
      <c r="AY59" s="72">
        <f>+成测数据!AD42</f>
        <v>0</v>
      </c>
      <c r="AZ59" s="72">
        <f>+成测数据!AE42</f>
        <v>0</v>
      </c>
      <c r="BA59" s="72">
        <f>+成测数据!AF42</f>
        <v>0</v>
      </c>
      <c r="BB59" s="72">
        <f>+成测数据!AG42</f>
        <v>0</v>
      </c>
      <c r="BC59" s="72">
        <f>+成测数据!AH42</f>
        <v>0</v>
      </c>
      <c r="BD59" s="72">
        <f>+成测数据!AI42</f>
        <v>0</v>
      </c>
      <c r="BE59" s="72">
        <f>+成测数据!AJ42</f>
        <v>0</v>
      </c>
      <c r="BF59" s="72">
        <f>+成测数据!AK42</f>
        <v>0</v>
      </c>
      <c r="BG59" s="72">
        <f>+成测数据!AL42</f>
        <v>0</v>
      </c>
      <c r="BH59" s="72">
        <f>+成测数据!AM42</f>
        <v>0</v>
      </c>
      <c r="BI59" s="72">
        <f>+成测数据!AN42</f>
        <v>0</v>
      </c>
      <c r="BJ59" s="72">
        <f>+成测数据!AO42</f>
        <v>0</v>
      </c>
      <c r="BK59" s="72">
        <f>+成测数据!AP42</f>
        <v>0</v>
      </c>
      <c r="BL59" s="72">
        <f>+成测数据!AQ42</f>
        <v>0</v>
      </c>
      <c r="BM59" s="72">
        <f>+成测数据!AR42</f>
        <v>0</v>
      </c>
      <c r="BN59" s="72">
        <f>+成测数据!AS42</f>
        <v>0</v>
      </c>
      <c r="BO59" s="72">
        <f>+成测数据!AT42</f>
        <v>0</v>
      </c>
      <c r="BP59" s="72">
        <f>+成测数据!AU42</f>
        <v>0</v>
      </c>
      <c r="BQ59" s="72">
        <f>+成测数据!AV42</f>
        <v>0</v>
      </c>
      <c r="BR59" s="72">
        <f>+成测数据!AW42</f>
        <v>0</v>
      </c>
      <c r="BS59" s="72">
        <f>+成测数据!AX42</f>
        <v>0</v>
      </c>
      <c r="BT59" s="72">
        <f>+工序盘点数据!BJ42</f>
        <v>0</v>
      </c>
      <c r="BU59" s="72">
        <f>+工序盘点数据!BK42</f>
        <v>0</v>
      </c>
      <c r="BV59" s="72">
        <f>+工序盘点数据!BL42</f>
        <v>0</v>
      </c>
      <c r="BW59" s="90" t="str">
        <f t="shared" si="16"/>
        <v>0</v>
      </c>
      <c r="BX59" s="72">
        <f t="shared" si="13"/>
        <v>0</v>
      </c>
      <c r="BY59" s="91">
        <f>+工序盘点数据!AG42</f>
        <v>0</v>
      </c>
      <c r="BZ59" s="91">
        <f>+工序盘点数据!AH42</f>
        <v>0</v>
      </c>
      <c r="CA59" s="91">
        <f>+工序盘点数据!AI42</f>
        <v>0</v>
      </c>
      <c r="CB59" s="91">
        <f>+工序盘点数据!AJ42</f>
        <v>0</v>
      </c>
      <c r="CC59" s="91">
        <f>+工序盘点数据!AK42</f>
        <v>0</v>
      </c>
      <c r="CD59" s="91">
        <f>+工序盘点数据!AL42</f>
        <v>0</v>
      </c>
      <c r="CE59" s="91">
        <f>+工序盘点数据!AM42</f>
        <v>0</v>
      </c>
      <c r="CF59" s="91">
        <f>+工序盘点数据!AN42</f>
        <v>0</v>
      </c>
      <c r="CG59" s="91">
        <f>+工序盘点数据!AO42</f>
        <v>0</v>
      </c>
      <c r="CH59" s="91">
        <f>+工序盘点数据!AP42</f>
        <v>0</v>
      </c>
      <c r="CI59" s="103">
        <f>+工序盘点数据!AQ42</f>
        <v>0</v>
      </c>
      <c r="CJ59" s="91">
        <f>+工序盘点数据!AR42</f>
        <v>0</v>
      </c>
      <c r="CK59" s="91">
        <f>+工序盘点数据!AS42</f>
        <v>0</v>
      </c>
      <c r="CL59" s="52">
        <f t="shared" si="132"/>
        <v>0</v>
      </c>
      <c r="CM59" s="52">
        <f t="shared" si="17"/>
        <v>0</v>
      </c>
      <c r="CN59" s="107" t="str">
        <f>IF(生产数据1!C59=0,"0",生产数据1!C59/(生产数据1!C59+生产数据2!BY59))</f>
        <v>0</v>
      </c>
    </row>
    <row r="60" spans="1:92" customFormat="1" ht="15">
      <c r="A60" s="64" t="s">
        <v>322</v>
      </c>
      <c r="B60" s="63">
        <f t="shared" ref="B60:C60" si="208">+B61+B62</f>
        <v>0</v>
      </c>
      <c r="C60" s="63">
        <f t="shared" si="208"/>
        <v>0</v>
      </c>
      <c r="D60" s="63">
        <f t="shared" ref="D60:N60" si="209">+D61+D62</f>
        <v>0</v>
      </c>
      <c r="E60" s="63">
        <f t="shared" si="209"/>
        <v>0</v>
      </c>
      <c r="F60" s="63">
        <f t="shared" si="209"/>
        <v>0</v>
      </c>
      <c r="G60" s="63">
        <f t="shared" si="209"/>
        <v>0</v>
      </c>
      <c r="H60" s="63">
        <f t="shared" si="209"/>
        <v>0</v>
      </c>
      <c r="I60" s="63">
        <f t="shared" si="209"/>
        <v>0</v>
      </c>
      <c r="J60" s="63">
        <f t="shared" si="209"/>
        <v>0</v>
      </c>
      <c r="K60" s="63">
        <f t="shared" si="209"/>
        <v>0</v>
      </c>
      <c r="L60" s="63">
        <f t="shared" si="209"/>
        <v>0</v>
      </c>
      <c r="M60" s="63">
        <f t="shared" si="209"/>
        <v>0</v>
      </c>
      <c r="N60" s="63">
        <f t="shared" si="209"/>
        <v>0</v>
      </c>
      <c r="O60" s="63">
        <f t="shared" ref="O60:AQ60" si="210">+O61+O62</f>
        <v>0</v>
      </c>
      <c r="P60" s="63">
        <f t="shared" si="210"/>
        <v>0</v>
      </c>
      <c r="Q60" s="63">
        <f t="shared" si="210"/>
        <v>0</v>
      </c>
      <c r="R60" s="63">
        <f t="shared" si="210"/>
        <v>0</v>
      </c>
      <c r="S60" s="63">
        <f t="shared" si="210"/>
        <v>0</v>
      </c>
      <c r="T60" s="63">
        <f t="shared" si="210"/>
        <v>0</v>
      </c>
      <c r="U60" s="63">
        <f t="shared" si="210"/>
        <v>0</v>
      </c>
      <c r="V60" s="63">
        <f t="shared" si="210"/>
        <v>0</v>
      </c>
      <c r="W60" s="63">
        <f t="shared" si="210"/>
        <v>0</v>
      </c>
      <c r="X60" s="63">
        <f t="shared" si="210"/>
        <v>0</v>
      </c>
      <c r="Y60" s="63">
        <f t="shared" si="210"/>
        <v>0</v>
      </c>
      <c r="Z60" s="63">
        <f t="shared" ref="Z60:AB60" si="211">+Z61+Z62</f>
        <v>0</v>
      </c>
      <c r="AA60" s="63">
        <f t="shared" si="211"/>
        <v>0</v>
      </c>
      <c r="AB60" s="63">
        <f t="shared" si="211"/>
        <v>0</v>
      </c>
      <c r="AC60" s="63">
        <f t="shared" si="210"/>
        <v>0</v>
      </c>
      <c r="AD60" s="63">
        <f t="shared" si="210"/>
        <v>0</v>
      </c>
      <c r="AE60" s="63">
        <f t="shared" si="210"/>
        <v>0</v>
      </c>
      <c r="AF60" s="63">
        <f t="shared" si="210"/>
        <v>0</v>
      </c>
      <c r="AG60" s="63">
        <f t="shared" si="210"/>
        <v>0</v>
      </c>
      <c r="AH60" s="63">
        <f t="shared" ref="AH60:AP60" si="212">+AH61+AH62</f>
        <v>0</v>
      </c>
      <c r="AI60" s="63">
        <f t="shared" si="212"/>
        <v>0</v>
      </c>
      <c r="AJ60" s="63">
        <f t="shared" si="212"/>
        <v>0</v>
      </c>
      <c r="AK60" s="63">
        <f t="shared" si="212"/>
        <v>0</v>
      </c>
      <c r="AL60" s="63">
        <f t="shared" si="212"/>
        <v>0</v>
      </c>
      <c r="AM60" s="63">
        <f t="shared" si="212"/>
        <v>0</v>
      </c>
      <c r="AN60" s="63">
        <f t="shared" si="212"/>
        <v>0</v>
      </c>
      <c r="AO60" s="63">
        <f t="shared" si="212"/>
        <v>0</v>
      </c>
      <c r="AP60" s="63">
        <f t="shared" si="212"/>
        <v>0</v>
      </c>
      <c r="AQ60" s="63">
        <f t="shared" si="210"/>
        <v>0</v>
      </c>
      <c r="AR60" s="63">
        <f t="shared" ref="AR60:BJ60" si="213">+AR61+AR62</f>
        <v>0</v>
      </c>
      <c r="AS60" s="63">
        <f t="shared" si="213"/>
        <v>0</v>
      </c>
      <c r="AT60" s="63">
        <f t="shared" si="213"/>
        <v>0</v>
      </c>
      <c r="AU60" s="63">
        <f t="shared" si="213"/>
        <v>0</v>
      </c>
      <c r="AV60" s="63">
        <f t="shared" si="213"/>
        <v>0</v>
      </c>
      <c r="AW60" s="63">
        <f t="shared" si="213"/>
        <v>0</v>
      </c>
      <c r="AX60" s="63">
        <f t="shared" si="213"/>
        <v>0</v>
      </c>
      <c r="AY60" s="63">
        <f t="shared" si="213"/>
        <v>0</v>
      </c>
      <c r="AZ60" s="63">
        <f t="shared" si="213"/>
        <v>0</v>
      </c>
      <c r="BA60" s="63">
        <f t="shared" si="213"/>
        <v>0</v>
      </c>
      <c r="BB60" s="63">
        <f t="shared" si="213"/>
        <v>0</v>
      </c>
      <c r="BC60" s="63">
        <f t="shared" si="213"/>
        <v>0</v>
      </c>
      <c r="BD60" s="63">
        <f t="shared" si="213"/>
        <v>0</v>
      </c>
      <c r="BE60" s="63">
        <f t="shared" si="213"/>
        <v>0</v>
      </c>
      <c r="BF60" s="63">
        <f t="shared" si="213"/>
        <v>0</v>
      </c>
      <c r="BG60" s="63">
        <f t="shared" si="213"/>
        <v>0</v>
      </c>
      <c r="BH60" s="63">
        <f t="shared" si="213"/>
        <v>0</v>
      </c>
      <c r="BI60" s="63">
        <f t="shared" si="213"/>
        <v>0</v>
      </c>
      <c r="BJ60" s="63">
        <f t="shared" si="213"/>
        <v>0</v>
      </c>
      <c r="BK60" s="63">
        <f t="shared" ref="BK60:BM60" si="214">+BK61+BK62</f>
        <v>0</v>
      </c>
      <c r="BL60" s="63">
        <f t="shared" si="214"/>
        <v>0</v>
      </c>
      <c r="BM60" s="63">
        <f t="shared" si="214"/>
        <v>0</v>
      </c>
      <c r="BN60" s="63">
        <f t="shared" ref="BN60:BY60" si="215">+BN61+BN62</f>
        <v>0</v>
      </c>
      <c r="BO60" s="63">
        <f t="shared" si="215"/>
        <v>0</v>
      </c>
      <c r="BP60" s="63">
        <f t="shared" si="215"/>
        <v>0</v>
      </c>
      <c r="BQ60" s="63">
        <f t="shared" si="215"/>
        <v>0</v>
      </c>
      <c r="BR60" s="63">
        <f t="shared" ref="BR60" si="216">+BR61+BR62</f>
        <v>0</v>
      </c>
      <c r="BS60" s="63">
        <f t="shared" ref="BS60:BV60" si="217">+BS61+BS62</f>
        <v>0</v>
      </c>
      <c r="BT60" s="63">
        <f t="shared" si="217"/>
        <v>0</v>
      </c>
      <c r="BU60" s="63">
        <f t="shared" si="217"/>
        <v>0</v>
      </c>
      <c r="BV60" s="63">
        <f t="shared" si="217"/>
        <v>0</v>
      </c>
      <c r="BW60" s="88" t="str">
        <f t="shared" si="16"/>
        <v>0</v>
      </c>
      <c r="BX60" s="63">
        <f t="shared" si="13"/>
        <v>0</v>
      </c>
      <c r="BY60" s="89">
        <f t="shared" si="215"/>
        <v>0</v>
      </c>
      <c r="BZ60" s="89">
        <f t="shared" ref="BZ60:CJ60" si="218">+BZ61+BZ62</f>
        <v>0</v>
      </c>
      <c r="CA60" s="89">
        <f t="shared" si="218"/>
        <v>0</v>
      </c>
      <c r="CB60" s="89">
        <f t="shared" si="218"/>
        <v>0</v>
      </c>
      <c r="CC60" s="89">
        <f t="shared" si="218"/>
        <v>0</v>
      </c>
      <c r="CD60" s="89">
        <f t="shared" si="218"/>
        <v>0</v>
      </c>
      <c r="CE60" s="89">
        <f t="shared" si="218"/>
        <v>0</v>
      </c>
      <c r="CF60" s="89">
        <f t="shared" si="218"/>
        <v>0</v>
      </c>
      <c r="CG60" s="89">
        <f t="shared" si="218"/>
        <v>0</v>
      </c>
      <c r="CH60" s="89">
        <f t="shared" si="218"/>
        <v>0</v>
      </c>
      <c r="CI60" s="102">
        <f t="shared" si="218"/>
        <v>0</v>
      </c>
      <c r="CJ60" s="89">
        <f t="shared" si="218"/>
        <v>0</v>
      </c>
      <c r="CK60" s="89">
        <f t="shared" ref="CK60" si="219">+CK61+CK62</f>
        <v>0</v>
      </c>
      <c r="CL60" s="52">
        <f t="shared" si="132"/>
        <v>0</v>
      </c>
      <c r="CM60" s="52">
        <f t="shared" si="17"/>
        <v>0</v>
      </c>
      <c r="CN60" s="107" t="str">
        <f>IF(生产数据1!C60=0,"0",生产数据1!C60/(生产数据1!C60+生产数据2!BY60))</f>
        <v>0</v>
      </c>
    </row>
    <row r="61" spans="1:92" customFormat="1" ht="15.45" hidden="1">
      <c r="A61" s="64" t="s">
        <v>304</v>
      </c>
      <c r="B61" s="65">
        <f>+工序盘点数据!BH43</f>
        <v>0</v>
      </c>
      <c r="C61" s="65">
        <f>+工序盘点数据!AU43</f>
        <v>0</v>
      </c>
      <c r="D61" s="65">
        <f>+工序盘点数据!AV43</f>
        <v>0</v>
      </c>
      <c r="E61" s="65">
        <f>+工序盘点数据!AW43</f>
        <v>0</v>
      </c>
      <c r="F61" s="65">
        <f>+工序盘点数据!AX43</f>
        <v>0</v>
      </c>
      <c r="G61" s="65">
        <f>+工序盘点数据!AY43</f>
        <v>0</v>
      </c>
      <c r="H61" s="65">
        <f>+工序盘点数据!AZ43</f>
        <v>0</v>
      </c>
      <c r="I61" s="65">
        <f>+工序盘点数据!BA43</f>
        <v>0</v>
      </c>
      <c r="J61" s="65">
        <f>+工序盘点数据!BB43</f>
        <v>0</v>
      </c>
      <c r="K61" s="65">
        <f>+工序盘点数据!BC43</f>
        <v>0</v>
      </c>
      <c r="L61" s="65">
        <f>+工序盘点数据!BD43</f>
        <v>0</v>
      </c>
      <c r="M61" s="65">
        <f>+工序盘点数据!BE43</f>
        <v>0</v>
      </c>
      <c r="N61" s="65">
        <f>+工序盘点数据!BF43</f>
        <v>0</v>
      </c>
      <c r="O61" s="65">
        <f>+工序盘点数据!AF43</f>
        <v>0</v>
      </c>
      <c r="P61" s="65">
        <f>+工序盘点数据!S43</f>
        <v>0</v>
      </c>
      <c r="Q61" s="65">
        <f>+工序盘点数据!T43</f>
        <v>0</v>
      </c>
      <c r="R61" s="65">
        <f>+工序盘点数据!U43</f>
        <v>0</v>
      </c>
      <c r="S61" s="65">
        <f>+工序盘点数据!V43</f>
        <v>0</v>
      </c>
      <c r="T61" s="65">
        <f>+工序盘点数据!W43</f>
        <v>0</v>
      </c>
      <c r="U61" s="65">
        <f>+工序盘点数据!X43</f>
        <v>0</v>
      </c>
      <c r="V61" s="65">
        <f>+工序盘点数据!Y43</f>
        <v>0</v>
      </c>
      <c r="W61" s="65">
        <f>+工序盘点数据!Z43</f>
        <v>0</v>
      </c>
      <c r="X61" s="65">
        <f>+工序盘点数据!AA43</f>
        <v>0</v>
      </c>
      <c r="Y61" s="65">
        <f>+工序盘点数据!AB43</f>
        <v>0</v>
      </c>
      <c r="Z61" s="65">
        <f>+工序盘点数据!AC43</f>
        <v>0</v>
      </c>
      <c r="AA61" s="65">
        <f>+工序盘点数据!AD43</f>
        <v>0</v>
      </c>
      <c r="AB61" s="65">
        <f>+工序盘点数据!AE43</f>
        <v>0</v>
      </c>
      <c r="AC61" s="72">
        <f>+成测数据!H43</f>
        <v>0</v>
      </c>
      <c r="AD61" s="72">
        <f>+成测数据!I43</f>
        <v>0</v>
      </c>
      <c r="AE61" s="72">
        <f>+成测数据!J43</f>
        <v>0</v>
      </c>
      <c r="AF61" s="72">
        <f>+成测数据!K43</f>
        <v>0</v>
      </c>
      <c r="AG61" s="72">
        <f>+成测数据!L43</f>
        <v>0</v>
      </c>
      <c r="AH61" s="72">
        <f>+成测数据!M43</f>
        <v>0</v>
      </c>
      <c r="AI61" s="72">
        <f>+成测数据!N43</f>
        <v>0</v>
      </c>
      <c r="AJ61" s="72">
        <f>+成测数据!O43</f>
        <v>0</v>
      </c>
      <c r="AK61" s="72">
        <f>+成测数据!P43</f>
        <v>0</v>
      </c>
      <c r="AL61" s="72">
        <f>+成测数据!Q43</f>
        <v>0</v>
      </c>
      <c r="AM61" s="72">
        <f>+成测数据!R43</f>
        <v>0</v>
      </c>
      <c r="AN61" s="72">
        <f>+成测数据!S43</f>
        <v>0</v>
      </c>
      <c r="AO61" s="72">
        <f>+成测数据!T43</f>
        <v>0</v>
      </c>
      <c r="AP61" s="72">
        <f>+成测数据!U43</f>
        <v>0</v>
      </c>
      <c r="AQ61" s="72">
        <f>+成测数据!V43</f>
        <v>0</v>
      </c>
      <c r="AR61" s="72">
        <f>+成测数据!W43</f>
        <v>0</v>
      </c>
      <c r="AS61" s="72">
        <f>+成测数据!X43</f>
        <v>0</v>
      </c>
      <c r="AT61" s="72">
        <f>+成测数据!Y43</f>
        <v>0</v>
      </c>
      <c r="AU61" s="72">
        <f>+成测数据!Z43</f>
        <v>0</v>
      </c>
      <c r="AV61" s="72">
        <f>+成测数据!AA43</f>
        <v>0</v>
      </c>
      <c r="AW61" s="72">
        <f>+成测数据!AB43</f>
        <v>0</v>
      </c>
      <c r="AX61" s="72">
        <f>+成测数据!AC43</f>
        <v>0</v>
      </c>
      <c r="AY61" s="72">
        <f>+成测数据!AD43</f>
        <v>0</v>
      </c>
      <c r="AZ61" s="72">
        <f>+成测数据!AE43</f>
        <v>0</v>
      </c>
      <c r="BA61" s="72">
        <f>+成测数据!AF43</f>
        <v>0</v>
      </c>
      <c r="BB61" s="72">
        <f>+成测数据!AG43</f>
        <v>0</v>
      </c>
      <c r="BC61" s="72">
        <f>+成测数据!AH43</f>
        <v>0</v>
      </c>
      <c r="BD61" s="72">
        <f>+成测数据!AI43</f>
        <v>0</v>
      </c>
      <c r="BE61" s="72">
        <f>+成测数据!AJ43</f>
        <v>0</v>
      </c>
      <c r="BF61" s="72">
        <f>+成测数据!AK43</f>
        <v>0</v>
      </c>
      <c r="BG61" s="72">
        <f>+成测数据!AL43</f>
        <v>0</v>
      </c>
      <c r="BH61" s="72">
        <f>+成测数据!AM43</f>
        <v>0</v>
      </c>
      <c r="BI61" s="72">
        <f>+成测数据!AN43</f>
        <v>0</v>
      </c>
      <c r="BJ61" s="72">
        <f>+成测数据!AO43</f>
        <v>0</v>
      </c>
      <c r="BK61" s="72">
        <f>+成测数据!AP43</f>
        <v>0</v>
      </c>
      <c r="BL61" s="72">
        <f>+成测数据!AQ43</f>
        <v>0</v>
      </c>
      <c r="BM61" s="72">
        <f>+成测数据!AR43</f>
        <v>0</v>
      </c>
      <c r="BN61" s="72">
        <f>+成测数据!AS43</f>
        <v>0</v>
      </c>
      <c r="BO61" s="72">
        <f>+成测数据!AT43</f>
        <v>0</v>
      </c>
      <c r="BP61" s="72">
        <f>+成测数据!AU43</f>
        <v>0</v>
      </c>
      <c r="BQ61" s="72">
        <f>+成测数据!AV43</f>
        <v>0</v>
      </c>
      <c r="BR61" s="72">
        <f>+成测数据!AW43</f>
        <v>0</v>
      </c>
      <c r="BS61" s="72">
        <f>+成测数据!AX43</f>
        <v>0</v>
      </c>
      <c r="BT61" s="72">
        <f>+工序盘点数据!BJ43</f>
        <v>0</v>
      </c>
      <c r="BU61" s="72">
        <f>+工序盘点数据!BK43</f>
        <v>0</v>
      </c>
      <c r="BV61" s="72">
        <f>+工序盘点数据!BL43</f>
        <v>0</v>
      </c>
      <c r="BW61" s="90" t="str">
        <f t="shared" si="16"/>
        <v>0</v>
      </c>
      <c r="BX61" s="72">
        <f t="shared" si="13"/>
        <v>0</v>
      </c>
      <c r="BY61" s="91">
        <f>+工序盘点数据!AG43</f>
        <v>0</v>
      </c>
      <c r="BZ61" s="91">
        <f>+工序盘点数据!AH43</f>
        <v>0</v>
      </c>
      <c r="CA61" s="91">
        <f>+工序盘点数据!AI43</f>
        <v>0</v>
      </c>
      <c r="CB61" s="91">
        <f>+工序盘点数据!AJ43</f>
        <v>0</v>
      </c>
      <c r="CC61" s="91">
        <f>+工序盘点数据!AK43</f>
        <v>0</v>
      </c>
      <c r="CD61" s="91">
        <f>+工序盘点数据!AL43</f>
        <v>0</v>
      </c>
      <c r="CE61" s="91">
        <f>+工序盘点数据!AM43</f>
        <v>0</v>
      </c>
      <c r="CF61" s="91">
        <f>+工序盘点数据!AN43</f>
        <v>0</v>
      </c>
      <c r="CG61" s="91">
        <f>+工序盘点数据!AO43</f>
        <v>0</v>
      </c>
      <c r="CH61" s="91">
        <f>+工序盘点数据!AP43</f>
        <v>0</v>
      </c>
      <c r="CI61" s="103">
        <f>+工序盘点数据!AQ43</f>
        <v>0</v>
      </c>
      <c r="CJ61" s="91">
        <f>+工序盘点数据!AR43</f>
        <v>0</v>
      </c>
      <c r="CK61" s="91">
        <f>+工序盘点数据!AS43</f>
        <v>0</v>
      </c>
      <c r="CL61" s="52">
        <f t="shared" si="132"/>
        <v>0</v>
      </c>
      <c r="CM61" s="52">
        <f t="shared" si="17"/>
        <v>0</v>
      </c>
      <c r="CN61" s="107" t="str">
        <f>IF(生产数据1!C61=0,"0",生产数据1!C61/(生产数据1!C61+生产数据2!BY61))</f>
        <v>0</v>
      </c>
    </row>
    <row r="62" spans="1:92" customFormat="1" ht="15.45" hidden="1">
      <c r="A62" s="64" t="s">
        <v>305</v>
      </c>
      <c r="B62" s="65">
        <f>+工序盘点数据!BH44</f>
        <v>0</v>
      </c>
      <c r="C62" s="65">
        <f>+工序盘点数据!AU44</f>
        <v>0</v>
      </c>
      <c r="D62" s="65">
        <f>+工序盘点数据!AV44</f>
        <v>0</v>
      </c>
      <c r="E62" s="65">
        <f>+工序盘点数据!AW44</f>
        <v>0</v>
      </c>
      <c r="F62" s="65">
        <f>+工序盘点数据!AX44</f>
        <v>0</v>
      </c>
      <c r="G62" s="65">
        <f>+工序盘点数据!AY44</f>
        <v>0</v>
      </c>
      <c r="H62" s="65">
        <f>+工序盘点数据!AZ44</f>
        <v>0</v>
      </c>
      <c r="I62" s="65">
        <f>+工序盘点数据!BA44</f>
        <v>0</v>
      </c>
      <c r="J62" s="65">
        <f>+工序盘点数据!BB44</f>
        <v>0</v>
      </c>
      <c r="K62" s="65">
        <f>+工序盘点数据!BC44</f>
        <v>0</v>
      </c>
      <c r="L62" s="65">
        <f>+工序盘点数据!BD44</f>
        <v>0</v>
      </c>
      <c r="M62" s="65">
        <f>+工序盘点数据!BE44</f>
        <v>0</v>
      </c>
      <c r="N62" s="65">
        <f>+工序盘点数据!BF44</f>
        <v>0</v>
      </c>
      <c r="O62" s="65">
        <f>+工序盘点数据!AF44</f>
        <v>0</v>
      </c>
      <c r="P62" s="65">
        <f>+工序盘点数据!S44</f>
        <v>0</v>
      </c>
      <c r="Q62" s="65">
        <f>+工序盘点数据!T44</f>
        <v>0</v>
      </c>
      <c r="R62" s="65">
        <f>+工序盘点数据!U44</f>
        <v>0</v>
      </c>
      <c r="S62" s="65">
        <f>+工序盘点数据!V44</f>
        <v>0</v>
      </c>
      <c r="T62" s="65">
        <f>+工序盘点数据!W44</f>
        <v>0</v>
      </c>
      <c r="U62" s="65">
        <f>+工序盘点数据!X44</f>
        <v>0</v>
      </c>
      <c r="V62" s="65">
        <f>+工序盘点数据!Y44</f>
        <v>0</v>
      </c>
      <c r="W62" s="65">
        <f>+工序盘点数据!Z44</f>
        <v>0</v>
      </c>
      <c r="X62" s="65">
        <f>+工序盘点数据!AA44</f>
        <v>0</v>
      </c>
      <c r="Y62" s="65">
        <f>+工序盘点数据!AB44</f>
        <v>0</v>
      </c>
      <c r="Z62" s="65">
        <f>+工序盘点数据!AC44</f>
        <v>0</v>
      </c>
      <c r="AA62" s="65">
        <f>+工序盘点数据!AD44</f>
        <v>0</v>
      </c>
      <c r="AB62" s="65">
        <f>+工序盘点数据!AE44</f>
        <v>0</v>
      </c>
      <c r="AC62" s="72">
        <f>+成测数据!H44</f>
        <v>0</v>
      </c>
      <c r="AD62" s="72">
        <f>+成测数据!I44</f>
        <v>0</v>
      </c>
      <c r="AE62" s="72">
        <f>+成测数据!J44</f>
        <v>0</v>
      </c>
      <c r="AF62" s="72">
        <f>+成测数据!K44</f>
        <v>0</v>
      </c>
      <c r="AG62" s="72">
        <f>+成测数据!L44</f>
        <v>0</v>
      </c>
      <c r="AH62" s="72">
        <f>+成测数据!M44</f>
        <v>0</v>
      </c>
      <c r="AI62" s="72">
        <f>+成测数据!N44</f>
        <v>0</v>
      </c>
      <c r="AJ62" s="72">
        <f>+成测数据!O44</f>
        <v>0</v>
      </c>
      <c r="AK62" s="72">
        <f>+成测数据!P44</f>
        <v>0</v>
      </c>
      <c r="AL62" s="72">
        <f>+成测数据!Q44</f>
        <v>0</v>
      </c>
      <c r="AM62" s="72">
        <f>+成测数据!R44</f>
        <v>0</v>
      </c>
      <c r="AN62" s="72">
        <f>+成测数据!S44</f>
        <v>0</v>
      </c>
      <c r="AO62" s="72">
        <f>+成测数据!T44</f>
        <v>0</v>
      </c>
      <c r="AP62" s="72">
        <f>+成测数据!U44</f>
        <v>0</v>
      </c>
      <c r="AQ62" s="72">
        <f>+成测数据!V44</f>
        <v>0</v>
      </c>
      <c r="AR62" s="72">
        <f>+成测数据!W44</f>
        <v>0</v>
      </c>
      <c r="AS62" s="72">
        <f>+成测数据!X44</f>
        <v>0</v>
      </c>
      <c r="AT62" s="72">
        <f>+成测数据!Y44</f>
        <v>0</v>
      </c>
      <c r="AU62" s="72">
        <f>+成测数据!Z44</f>
        <v>0</v>
      </c>
      <c r="AV62" s="72">
        <f>+成测数据!AA44</f>
        <v>0</v>
      </c>
      <c r="AW62" s="72">
        <f>+成测数据!AB44</f>
        <v>0</v>
      </c>
      <c r="AX62" s="72">
        <f>+成测数据!AC44</f>
        <v>0</v>
      </c>
      <c r="AY62" s="72">
        <f>+成测数据!AD44</f>
        <v>0</v>
      </c>
      <c r="AZ62" s="72">
        <f>+成测数据!AE44</f>
        <v>0</v>
      </c>
      <c r="BA62" s="72">
        <f>+成测数据!AF44</f>
        <v>0</v>
      </c>
      <c r="BB62" s="72">
        <f>+成测数据!AG44</f>
        <v>0</v>
      </c>
      <c r="BC62" s="72">
        <f>+成测数据!AH44</f>
        <v>0</v>
      </c>
      <c r="BD62" s="72">
        <f>+成测数据!AI44</f>
        <v>0</v>
      </c>
      <c r="BE62" s="72">
        <f>+成测数据!AJ44</f>
        <v>0</v>
      </c>
      <c r="BF62" s="72">
        <f>+成测数据!AK44</f>
        <v>0</v>
      </c>
      <c r="BG62" s="72">
        <f>+成测数据!AL44</f>
        <v>0</v>
      </c>
      <c r="BH62" s="72">
        <f>+成测数据!AM44</f>
        <v>0</v>
      </c>
      <c r="BI62" s="72">
        <f>+成测数据!AN44</f>
        <v>0</v>
      </c>
      <c r="BJ62" s="72">
        <f>+成测数据!AO44</f>
        <v>0</v>
      </c>
      <c r="BK62" s="72">
        <f>+成测数据!AP44</f>
        <v>0</v>
      </c>
      <c r="BL62" s="72">
        <f>+成测数据!AQ44</f>
        <v>0</v>
      </c>
      <c r="BM62" s="72">
        <f>+成测数据!AR44</f>
        <v>0</v>
      </c>
      <c r="BN62" s="72">
        <f>+成测数据!AS44</f>
        <v>0</v>
      </c>
      <c r="BO62" s="72">
        <f>+成测数据!AT44</f>
        <v>0</v>
      </c>
      <c r="BP62" s="72">
        <f>+成测数据!AU44</f>
        <v>0</v>
      </c>
      <c r="BQ62" s="72">
        <f>+成测数据!AV44</f>
        <v>0</v>
      </c>
      <c r="BR62" s="72">
        <f>+成测数据!AW44</f>
        <v>0</v>
      </c>
      <c r="BS62" s="72">
        <f>+成测数据!AX44</f>
        <v>0</v>
      </c>
      <c r="BT62" s="72">
        <f>+工序盘点数据!BJ44</f>
        <v>0</v>
      </c>
      <c r="BU62" s="72">
        <f>+工序盘点数据!BK44</f>
        <v>0</v>
      </c>
      <c r="BV62" s="72">
        <f>+工序盘点数据!BL44</f>
        <v>0</v>
      </c>
      <c r="BW62" s="90" t="str">
        <f t="shared" si="16"/>
        <v>0</v>
      </c>
      <c r="BX62" s="72">
        <f t="shared" si="13"/>
        <v>0</v>
      </c>
      <c r="BY62" s="91">
        <f>+工序盘点数据!AG44</f>
        <v>0</v>
      </c>
      <c r="BZ62" s="91">
        <f>+工序盘点数据!AH44</f>
        <v>0</v>
      </c>
      <c r="CA62" s="91">
        <f>+工序盘点数据!AI44</f>
        <v>0</v>
      </c>
      <c r="CB62" s="91">
        <f>+工序盘点数据!AJ44</f>
        <v>0</v>
      </c>
      <c r="CC62" s="91">
        <f>+工序盘点数据!AK44</f>
        <v>0</v>
      </c>
      <c r="CD62" s="91">
        <f>+工序盘点数据!AL44</f>
        <v>0</v>
      </c>
      <c r="CE62" s="91">
        <f>+工序盘点数据!AM44</f>
        <v>0</v>
      </c>
      <c r="CF62" s="91">
        <f>+工序盘点数据!AN44</f>
        <v>0</v>
      </c>
      <c r="CG62" s="91">
        <f>+工序盘点数据!AO44</f>
        <v>0</v>
      </c>
      <c r="CH62" s="91">
        <f>+工序盘点数据!AP44</f>
        <v>0</v>
      </c>
      <c r="CI62" s="103">
        <f>+工序盘点数据!AQ44</f>
        <v>0</v>
      </c>
      <c r="CJ62" s="91">
        <f>+工序盘点数据!AR44</f>
        <v>0</v>
      </c>
      <c r="CK62" s="91">
        <f>+工序盘点数据!AS44</f>
        <v>0</v>
      </c>
      <c r="CL62" s="52">
        <f t="shared" si="132"/>
        <v>0</v>
      </c>
      <c r="CM62" s="52">
        <f t="shared" si="17"/>
        <v>0</v>
      </c>
      <c r="CN62" s="107" t="str">
        <f>IF(生产数据1!C62=0,"0",生产数据1!C62/(生产数据1!C62+生产数据2!BY62))</f>
        <v>0</v>
      </c>
    </row>
    <row r="63" spans="1:92" customFormat="1" ht="15">
      <c r="A63" s="64" t="s">
        <v>323</v>
      </c>
      <c r="B63" s="63">
        <f t="shared" ref="B63:C63" si="220">+B64+B65</f>
        <v>0</v>
      </c>
      <c r="C63" s="63">
        <f t="shared" si="220"/>
        <v>0</v>
      </c>
      <c r="D63" s="63">
        <f t="shared" ref="D63:N63" si="221">+D64+D65</f>
        <v>0</v>
      </c>
      <c r="E63" s="63">
        <f t="shared" si="221"/>
        <v>0</v>
      </c>
      <c r="F63" s="63">
        <f t="shared" si="221"/>
        <v>0</v>
      </c>
      <c r="G63" s="63">
        <f t="shared" si="221"/>
        <v>0</v>
      </c>
      <c r="H63" s="63">
        <f t="shared" si="221"/>
        <v>0</v>
      </c>
      <c r="I63" s="63">
        <f t="shared" si="221"/>
        <v>0</v>
      </c>
      <c r="J63" s="63">
        <f t="shared" si="221"/>
        <v>0</v>
      </c>
      <c r="K63" s="63">
        <f t="shared" si="221"/>
        <v>0</v>
      </c>
      <c r="L63" s="63">
        <f t="shared" si="221"/>
        <v>0</v>
      </c>
      <c r="M63" s="63">
        <f t="shared" si="221"/>
        <v>0</v>
      </c>
      <c r="N63" s="63">
        <f t="shared" si="221"/>
        <v>0</v>
      </c>
      <c r="O63" s="63">
        <f t="shared" ref="O63:AQ63" si="222">+O64+O65</f>
        <v>0</v>
      </c>
      <c r="P63" s="63">
        <f t="shared" si="222"/>
        <v>0</v>
      </c>
      <c r="Q63" s="63">
        <f t="shared" si="222"/>
        <v>0</v>
      </c>
      <c r="R63" s="63">
        <f t="shared" si="222"/>
        <v>0</v>
      </c>
      <c r="S63" s="63">
        <f t="shared" si="222"/>
        <v>0</v>
      </c>
      <c r="T63" s="63">
        <f t="shared" si="222"/>
        <v>0</v>
      </c>
      <c r="U63" s="63">
        <f t="shared" si="222"/>
        <v>0</v>
      </c>
      <c r="V63" s="63">
        <f t="shared" si="222"/>
        <v>0</v>
      </c>
      <c r="W63" s="63">
        <f t="shared" si="222"/>
        <v>0</v>
      </c>
      <c r="X63" s="63">
        <f t="shared" si="222"/>
        <v>0</v>
      </c>
      <c r="Y63" s="63">
        <f t="shared" si="222"/>
        <v>0</v>
      </c>
      <c r="Z63" s="63">
        <f t="shared" ref="Z63:AB63" si="223">+Z64+Z65</f>
        <v>0</v>
      </c>
      <c r="AA63" s="63">
        <f t="shared" si="223"/>
        <v>0</v>
      </c>
      <c r="AB63" s="63">
        <f t="shared" si="223"/>
        <v>0</v>
      </c>
      <c r="AC63" s="63">
        <f t="shared" si="222"/>
        <v>0</v>
      </c>
      <c r="AD63" s="63">
        <f t="shared" si="222"/>
        <v>0</v>
      </c>
      <c r="AE63" s="63">
        <f t="shared" si="222"/>
        <v>0</v>
      </c>
      <c r="AF63" s="63">
        <f t="shared" si="222"/>
        <v>0</v>
      </c>
      <c r="AG63" s="63">
        <f t="shared" si="222"/>
        <v>0</v>
      </c>
      <c r="AH63" s="63">
        <f t="shared" ref="AH63:AP63" si="224">+AH64+AH65</f>
        <v>0</v>
      </c>
      <c r="AI63" s="63">
        <f t="shared" si="224"/>
        <v>0</v>
      </c>
      <c r="AJ63" s="63">
        <f t="shared" si="224"/>
        <v>0</v>
      </c>
      <c r="AK63" s="63">
        <f t="shared" si="224"/>
        <v>0</v>
      </c>
      <c r="AL63" s="63">
        <f t="shared" si="224"/>
        <v>0</v>
      </c>
      <c r="AM63" s="63">
        <f t="shared" si="224"/>
        <v>0</v>
      </c>
      <c r="AN63" s="63">
        <f t="shared" si="224"/>
        <v>0</v>
      </c>
      <c r="AO63" s="63">
        <f t="shared" si="224"/>
        <v>0</v>
      </c>
      <c r="AP63" s="63">
        <f t="shared" si="224"/>
        <v>0</v>
      </c>
      <c r="AQ63" s="63">
        <f t="shared" si="222"/>
        <v>0</v>
      </c>
      <c r="AR63" s="63">
        <f t="shared" ref="AR63:BJ63" si="225">+AR64+AR65</f>
        <v>0</v>
      </c>
      <c r="AS63" s="63">
        <f t="shared" si="225"/>
        <v>0</v>
      </c>
      <c r="AT63" s="63">
        <f t="shared" si="225"/>
        <v>0</v>
      </c>
      <c r="AU63" s="63">
        <f t="shared" si="225"/>
        <v>0</v>
      </c>
      <c r="AV63" s="63">
        <f t="shared" si="225"/>
        <v>0</v>
      </c>
      <c r="AW63" s="63">
        <f t="shared" si="225"/>
        <v>0</v>
      </c>
      <c r="AX63" s="63">
        <f t="shared" si="225"/>
        <v>0</v>
      </c>
      <c r="AY63" s="63">
        <f t="shared" si="225"/>
        <v>0</v>
      </c>
      <c r="AZ63" s="63">
        <f t="shared" si="225"/>
        <v>0</v>
      </c>
      <c r="BA63" s="63">
        <f t="shared" si="225"/>
        <v>0</v>
      </c>
      <c r="BB63" s="63">
        <f t="shared" si="225"/>
        <v>0</v>
      </c>
      <c r="BC63" s="63">
        <f t="shared" si="225"/>
        <v>0</v>
      </c>
      <c r="BD63" s="63">
        <f t="shared" si="225"/>
        <v>0</v>
      </c>
      <c r="BE63" s="63">
        <f t="shared" si="225"/>
        <v>0</v>
      </c>
      <c r="BF63" s="63">
        <f t="shared" si="225"/>
        <v>0</v>
      </c>
      <c r="BG63" s="63">
        <f t="shared" si="225"/>
        <v>0</v>
      </c>
      <c r="BH63" s="63">
        <f t="shared" si="225"/>
        <v>0</v>
      </c>
      <c r="BI63" s="63">
        <f t="shared" si="225"/>
        <v>0</v>
      </c>
      <c r="BJ63" s="63">
        <f t="shared" si="225"/>
        <v>0</v>
      </c>
      <c r="BK63" s="63">
        <f t="shared" ref="BK63:BM63" si="226">+BK64+BK65</f>
        <v>0</v>
      </c>
      <c r="BL63" s="63">
        <f t="shared" si="226"/>
        <v>0</v>
      </c>
      <c r="BM63" s="63">
        <f t="shared" si="226"/>
        <v>0</v>
      </c>
      <c r="BN63" s="63">
        <f t="shared" ref="BN63:BY63" si="227">+BN64+BN65</f>
        <v>0</v>
      </c>
      <c r="BO63" s="63">
        <f t="shared" si="227"/>
        <v>0</v>
      </c>
      <c r="BP63" s="63">
        <f t="shared" si="227"/>
        <v>0</v>
      </c>
      <c r="BQ63" s="63">
        <f t="shared" si="227"/>
        <v>0</v>
      </c>
      <c r="BR63" s="63">
        <f t="shared" ref="BR63" si="228">+BR64+BR65</f>
        <v>0</v>
      </c>
      <c r="BS63" s="63">
        <f t="shared" ref="BS63:BV63" si="229">+BS64+BS65</f>
        <v>0</v>
      </c>
      <c r="BT63" s="63">
        <f t="shared" si="229"/>
        <v>0</v>
      </c>
      <c r="BU63" s="63">
        <f t="shared" si="229"/>
        <v>0</v>
      </c>
      <c r="BV63" s="63">
        <f t="shared" si="229"/>
        <v>0</v>
      </c>
      <c r="BW63" s="88" t="str">
        <f t="shared" si="16"/>
        <v>0</v>
      </c>
      <c r="BX63" s="63">
        <f t="shared" si="13"/>
        <v>0</v>
      </c>
      <c r="BY63" s="89">
        <f t="shared" si="227"/>
        <v>0</v>
      </c>
      <c r="BZ63" s="89">
        <f t="shared" ref="BZ63:CJ63" si="230">+BZ64+BZ65</f>
        <v>0</v>
      </c>
      <c r="CA63" s="89">
        <f t="shared" si="230"/>
        <v>0</v>
      </c>
      <c r="CB63" s="89">
        <f t="shared" si="230"/>
        <v>0</v>
      </c>
      <c r="CC63" s="89">
        <f t="shared" si="230"/>
        <v>0</v>
      </c>
      <c r="CD63" s="89">
        <f t="shared" si="230"/>
        <v>0</v>
      </c>
      <c r="CE63" s="89">
        <f t="shared" si="230"/>
        <v>0</v>
      </c>
      <c r="CF63" s="89">
        <f t="shared" si="230"/>
        <v>0</v>
      </c>
      <c r="CG63" s="89">
        <f t="shared" si="230"/>
        <v>0</v>
      </c>
      <c r="CH63" s="89">
        <f t="shared" si="230"/>
        <v>0</v>
      </c>
      <c r="CI63" s="102">
        <f t="shared" si="230"/>
        <v>0</v>
      </c>
      <c r="CJ63" s="89">
        <f t="shared" si="230"/>
        <v>0</v>
      </c>
      <c r="CK63" s="89">
        <f t="shared" ref="CK63" si="231">+CK64+CK65</f>
        <v>0</v>
      </c>
      <c r="CL63" s="52">
        <f t="shared" si="132"/>
        <v>0</v>
      </c>
      <c r="CM63" s="52">
        <f t="shared" si="17"/>
        <v>0</v>
      </c>
      <c r="CN63" s="107" t="str">
        <f>IF(生产数据1!C63=0,"0",生产数据1!C63/(生产数据1!C63+生产数据2!BY63))</f>
        <v>0</v>
      </c>
    </row>
    <row r="64" spans="1:92" customFormat="1" ht="15.45" hidden="1">
      <c r="A64" s="64" t="s">
        <v>304</v>
      </c>
      <c r="B64" s="65">
        <f>+工序盘点数据!BH45</f>
        <v>0</v>
      </c>
      <c r="C64" s="65">
        <f>+工序盘点数据!AU45</f>
        <v>0</v>
      </c>
      <c r="D64" s="65">
        <f>+工序盘点数据!AV45</f>
        <v>0</v>
      </c>
      <c r="E64" s="65">
        <f>+工序盘点数据!AW45</f>
        <v>0</v>
      </c>
      <c r="F64" s="65">
        <f>+工序盘点数据!AX45</f>
        <v>0</v>
      </c>
      <c r="G64" s="65">
        <f>+工序盘点数据!AY45</f>
        <v>0</v>
      </c>
      <c r="H64" s="65">
        <f>+工序盘点数据!AZ45</f>
        <v>0</v>
      </c>
      <c r="I64" s="65">
        <f>+工序盘点数据!BA45</f>
        <v>0</v>
      </c>
      <c r="J64" s="65">
        <f>+工序盘点数据!BB45</f>
        <v>0</v>
      </c>
      <c r="K64" s="65">
        <f>+工序盘点数据!BC45</f>
        <v>0</v>
      </c>
      <c r="L64" s="65">
        <f>+工序盘点数据!BD45</f>
        <v>0</v>
      </c>
      <c r="M64" s="65">
        <f>+工序盘点数据!BE45</f>
        <v>0</v>
      </c>
      <c r="N64" s="65">
        <f>+工序盘点数据!BF45</f>
        <v>0</v>
      </c>
      <c r="O64" s="65">
        <f>+工序盘点数据!AF45</f>
        <v>0</v>
      </c>
      <c r="P64" s="65">
        <f>+工序盘点数据!S45</f>
        <v>0</v>
      </c>
      <c r="Q64" s="65">
        <f>+工序盘点数据!T45</f>
        <v>0</v>
      </c>
      <c r="R64" s="65">
        <f>+工序盘点数据!U45</f>
        <v>0</v>
      </c>
      <c r="S64" s="65">
        <f>+工序盘点数据!V45</f>
        <v>0</v>
      </c>
      <c r="T64" s="65">
        <f>+工序盘点数据!W45</f>
        <v>0</v>
      </c>
      <c r="U64" s="65">
        <f>+工序盘点数据!X45</f>
        <v>0</v>
      </c>
      <c r="V64" s="65">
        <f>+工序盘点数据!Y45</f>
        <v>0</v>
      </c>
      <c r="W64" s="65">
        <f>+工序盘点数据!Z45</f>
        <v>0</v>
      </c>
      <c r="X64" s="65">
        <f>+工序盘点数据!AA45</f>
        <v>0</v>
      </c>
      <c r="Y64" s="65">
        <f>+工序盘点数据!AB45</f>
        <v>0</v>
      </c>
      <c r="Z64" s="65">
        <f>+工序盘点数据!AC45</f>
        <v>0</v>
      </c>
      <c r="AA64" s="65">
        <f>+工序盘点数据!AD45</f>
        <v>0</v>
      </c>
      <c r="AB64" s="65">
        <f>+工序盘点数据!AE45</f>
        <v>0</v>
      </c>
      <c r="AC64" s="72">
        <f>+成测数据!H45</f>
        <v>0</v>
      </c>
      <c r="AD64" s="72">
        <f>+成测数据!I45</f>
        <v>0</v>
      </c>
      <c r="AE64" s="72">
        <f>+成测数据!J45</f>
        <v>0</v>
      </c>
      <c r="AF64" s="72">
        <f>+成测数据!K45</f>
        <v>0</v>
      </c>
      <c r="AG64" s="72">
        <f>+成测数据!L45</f>
        <v>0</v>
      </c>
      <c r="AH64" s="72">
        <f>+成测数据!M45</f>
        <v>0</v>
      </c>
      <c r="AI64" s="72">
        <f>+成测数据!N45</f>
        <v>0</v>
      </c>
      <c r="AJ64" s="72">
        <f>+成测数据!O45</f>
        <v>0</v>
      </c>
      <c r="AK64" s="72">
        <f>+成测数据!P45</f>
        <v>0</v>
      </c>
      <c r="AL64" s="72">
        <f>+成测数据!Q45</f>
        <v>0</v>
      </c>
      <c r="AM64" s="72">
        <f>+成测数据!R45</f>
        <v>0</v>
      </c>
      <c r="AN64" s="72">
        <f>+成测数据!S45</f>
        <v>0</v>
      </c>
      <c r="AO64" s="72">
        <f>+成测数据!T45</f>
        <v>0</v>
      </c>
      <c r="AP64" s="72">
        <f>+成测数据!U45</f>
        <v>0</v>
      </c>
      <c r="AQ64" s="72">
        <f>+成测数据!V45</f>
        <v>0</v>
      </c>
      <c r="AR64" s="72">
        <f>+成测数据!W45</f>
        <v>0</v>
      </c>
      <c r="AS64" s="72">
        <f>+成测数据!X45</f>
        <v>0</v>
      </c>
      <c r="AT64" s="72">
        <f>+成测数据!Y45</f>
        <v>0</v>
      </c>
      <c r="AU64" s="72">
        <f>+成测数据!Z45</f>
        <v>0</v>
      </c>
      <c r="AV64" s="72">
        <f>+成测数据!AA45</f>
        <v>0</v>
      </c>
      <c r="AW64" s="72">
        <f>+成测数据!AB45</f>
        <v>0</v>
      </c>
      <c r="AX64" s="72">
        <f>+成测数据!AC45</f>
        <v>0</v>
      </c>
      <c r="AY64" s="72">
        <f>+成测数据!AD45</f>
        <v>0</v>
      </c>
      <c r="AZ64" s="72">
        <f>+成测数据!AE45</f>
        <v>0</v>
      </c>
      <c r="BA64" s="72">
        <f>+成测数据!AF45</f>
        <v>0</v>
      </c>
      <c r="BB64" s="72">
        <f>+成测数据!AG45</f>
        <v>0</v>
      </c>
      <c r="BC64" s="72">
        <f>+成测数据!AH45</f>
        <v>0</v>
      </c>
      <c r="BD64" s="72">
        <f>+成测数据!AI45</f>
        <v>0</v>
      </c>
      <c r="BE64" s="72">
        <f>+成测数据!AJ45</f>
        <v>0</v>
      </c>
      <c r="BF64" s="72">
        <f>+成测数据!AK45</f>
        <v>0</v>
      </c>
      <c r="BG64" s="72">
        <f>+成测数据!AL45</f>
        <v>0</v>
      </c>
      <c r="BH64" s="72">
        <f>+成测数据!AM45</f>
        <v>0</v>
      </c>
      <c r="BI64" s="72">
        <f>+成测数据!AN45</f>
        <v>0</v>
      </c>
      <c r="BJ64" s="72">
        <f>+成测数据!AO45</f>
        <v>0</v>
      </c>
      <c r="BK64" s="72">
        <f>+成测数据!AP45</f>
        <v>0</v>
      </c>
      <c r="BL64" s="72">
        <f>+成测数据!AQ45</f>
        <v>0</v>
      </c>
      <c r="BM64" s="72">
        <f>+成测数据!AR45</f>
        <v>0</v>
      </c>
      <c r="BN64" s="72">
        <f>+成测数据!AS45</f>
        <v>0</v>
      </c>
      <c r="BO64" s="72">
        <f>+成测数据!AT45</f>
        <v>0</v>
      </c>
      <c r="BP64" s="72">
        <f>+成测数据!AU45</f>
        <v>0</v>
      </c>
      <c r="BQ64" s="72">
        <f>+成测数据!AV45</f>
        <v>0</v>
      </c>
      <c r="BR64" s="72">
        <f>+成测数据!AW45</f>
        <v>0</v>
      </c>
      <c r="BS64" s="72">
        <f>+成测数据!AX45</f>
        <v>0</v>
      </c>
      <c r="BT64" s="72">
        <f>+工序盘点数据!BJ45</f>
        <v>0</v>
      </c>
      <c r="BU64" s="72">
        <f>+工序盘点数据!BK45</f>
        <v>0</v>
      </c>
      <c r="BV64" s="72">
        <f>+工序盘点数据!BL45</f>
        <v>0</v>
      </c>
      <c r="BW64" s="90" t="str">
        <f t="shared" si="16"/>
        <v>0</v>
      </c>
      <c r="BX64" s="72">
        <f t="shared" si="13"/>
        <v>0</v>
      </c>
      <c r="BY64" s="91">
        <f>+工序盘点数据!AG45</f>
        <v>0</v>
      </c>
      <c r="BZ64" s="91">
        <f>+工序盘点数据!AH45</f>
        <v>0</v>
      </c>
      <c r="CA64" s="91">
        <f>+工序盘点数据!AI45</f>
        <v>0</v>
      </c>
      <c r="CB64" s="91">
        <f>+工序盘点数据!AJ45</f>
        <v>0</v>
      </c>
      <c r="CC64" s="91">
        <f>+工序盘点数据!AK45</f>
        <v>0</v>
      </c>
      <c r="CD64" s="91">
        <f>+工序盘点数据!AL45</f>
        <v>0</v>
      </c>
      <c r="CE64" s="91">
        <f>+工序盘点数据!AM45</f>
        <v>0</v>
      </c>
      <c r="CF64" s="91">
        <f>+工序盘点数据!AN45</f>
        <v>0</v>
      </c>
      <c r="CG64" s="91">
        <f>+工序盘点数据!AO45</f>
        <v>0</v>
      </c>
      <c r="CH64" s="91">
        <f>+工序盘点数据!AP45</f>
        <v>0</v>
      </c>
      <c r="CI64" s="103">
        <f>+工序盘点数据!AQ45</f>
        <v>0</v>
      </c>
      <c r="CJ64" s="91">
        <f>+工序盘点数据!AR45</f>
        <v>0</v>
      </c>
      <c r="CK64" s="91">
        <f>+工序盘点数据!AS45</f>
        <v>0</v>
      </c>
      <c r="CL64" s="52">
        <f t="shared" si="132"/>
        <v>0</v>
      </c>
      <c r="CM64" s="52">
        <f t="shared" si="17"/>
        <v>0</v>
      </c>
      <c r="CN64" s="107" t="str">
        <f>IF(生产数据1!C64=0,"0",生产数据1!C64/(生产数据1!C64+生产数据2!BY64))</f>
        <v>0</v>
      </c>
    </row>
    <row r="65" spans="1:92" customFormat="1" ht="15.45" hidden="1">
      <c r="A65" s="64" t="s">
        <v>305</v>
      </c>
      <c r="B65" s="65">
        <f>+工序盘点数据!BH46</f>
        <v>0</v>
      </c>
      <c r="C65" s="65">
        <f>+工序盘点数据!AU46</f>
        <v>0</v>
      </c>
      <c r="D65" s="65">
        <f>+工序盘点数据!AV46</f>
        <v>0</v>
      </c>
      <c r="E65" s="65">
        <f>+工序盘点数据!AW46</f>
        <v>0</v>
      </c>
      <c r="F65" s="65">
        <f>+工序盘点数据!AX46</f>
        <v>0</v>
      </c>
      <c r="G65" s="65">
        <f>+工序盘点数据!AY46</f>
        <v>0</v>
      </c>
      <c r="H65" s="65">
        <f>+工序盘点数据!AZ46</f>
        <v>0</v>
      </c>
      <c r="I65" s="65">
        <f>+工序盘点数据!BA46</f>
        <v>0</v>
      </c>
      <c r="J65" s="65">
        <f>+工序盘点数据!BB46</f>
        <v>0</v>
      </c>
      <c r="K65" s="65">
        <f>+工序盘点数据!BC46</f>
        <v>0</v>
      </c>
      <c r="L65" s="65">
        <f>+工序盘点数据!BD46</f>
        <v>0</v>
      </c>
      <c r="M65" s="65">
        <f>+工序盘点数据!BE46</f>
        <v>0</v>
      </c>
      <c r="N65" s="65">
        <f>+工序盘点数据!BF46</f>
        <v>0</v>
      </c>
      <c r="O65" s="65">
        <f>+工序盘点数据!AF46</f>
        <v>0</v>
      </c>
      <c r="P65" s="65">
        <f>+工序盘点数据!S46</f>
        <v>0</v>
      </c>
      <c r="Q65" s="65">
        <f>+工序盘点数据!T46</f>
        <v>0</v>
      </c>
      <c r="R65" s="65">
        <f>+工序盘点数据!U46</f>
        <v>0</v>
      </c>
      <c r="S65" s="65">
        <f>+工序盘点数据!V46</f>
        <v>0</v>
      </c>
      <c r="T65" s="65">
        <f>+工序盘点数据!W46</f>
        <v>0</v>
      </c>
      <c r="U65" s="65">
        <f>+工序盘点数据!X46</f>
        <v>0</v>
      </c>
      <c r="V65" s="65">
        <f>+工序盘点数据!Y46</f>
        <v>0</v>
      </c>
      <c r="W65" s="65">
        <f>+工序盘点数据!Z46</f>
        <v>0</v>
      </c>
      <c r="X65" s="65">
        <f>+工序盘点数据!AA46</f>
        <v>0</v>
      </c>
      <c r="Y65" s="65">
        <f>+工序盘点数据!AB46</f>
        <v>0</v>
      </c>
      <c r="Z65" s="65">
        <f>+工序盘点数据!AC46</f>
        <v>0</v>
      </c>
      <c r="AA65" s="65">
        <f>+工序盘点数据!AD46</f>
        <v>0</v>
      </c>
      <c r="AB65" s="65">
        <f>+工序盘点数据!AE46</f>
        <v>0</v>
      </c>
      <c r="AC65" s="72">
        <f>+成测数据!H46</f>
        <v>0</v>
      </c>
      <c r="AD65" s="72">
        <f>+成测数据!I46</f>
        <v>0</v>
      </c>
      <c r="AE65" s="72">
        <f>+成测数据!J46</f>
        <v>0</v>
      </c>
      <c r="AF65" s="72">
        <f>+成测数据!K46</f>
        <v>0</v>
      </c>
      <c r="AG65" s="72">
        <f>+成测数据!L46</f>
        <v>0</v>
      </c>
      <c r="AH65" s="72">
        <f>+成测数据!M46</f>
        <v>0</v>
      </c>
      <c r="AI65" s="72">
        <f>+成测数据!N46</f>
        <v>0</v>
      </c>
      <c r="AJ65" s="72">
        <f>+成测数据!O46</f>
        <v>0</v>
      </c>
      <c r="AK65" s="72">
        <f>+成测数据!P46</f>
        <v>0</v>
      </c>
      <c r="AL65" s="72">
        <f>+成测数据!Q46</f>
        <v>0</v>
      </c>
      <c r="AM65" s="72">
        <f>+成测数据!R46</f>
        <v>0</v>
      </c>
      <c r="AN65" s="72">
        <f>+成测数据!S46</f>
        <v>0</v>
      </c>
      <c r="AO65" s="72">
        <f>+成测数据!T46</f>
        <v>0</v>
      </c>
      <c r="AP65" s="72">
        <f>+成测数据!U46</f>
        <v>0</v>
      </c>
      <c r="AQ65" s="72">
        <f>+成测数据!V46</f>
        <v>0</v>
      </c>
      <c r="AR65" s="72">
        <f>+成测数据!W46</f>
        <v>0</v>
      </c>
      <c r="AS65" s="72">
        <f>+成测数据!X46</f>
        <v>0</v>
      </c>
      <c r="AT65" s="72">
        <f>+成测数据!Y46</f>
        <v>0</v>
      </c>
      <c r="AU65" s="72">
        <f>+成测数据!Z46</f>
        <v>0</v>
      </c>
      <c r="AV65" s="72">
        <f>+成测数据!AA46</f>
        <v>0</v>
      </c>
      <c r="AW65" s="72">
        <f>+成测数据!AB46</f>
        <v>0</v>
      </c>
      <c r="AX65" s="72">
        <f>+成测数据!AC46</f>
        <v>0</v>
      </c>
      <c r="AY65" s="72">
        <f>+成测数据!AD46</f>
        <v>0</v>
      </c>
      <c r="AZ65" s="72">
        <f>+成测数据!AE46</f>
        <v>0</v>
      </c>
      <c r="BA65" s="72">
        <f>+成测数据!AF46</f>
        <v>0</v>
      </c>
      <c r="BB65" s="72">
        <f>+成测数据!AG46</f>
        <v>0</v>
      </c>
      <c r="BC65" s="72">
        <f>+成测数据!AH46</f>
        <v>0</v>
      </c>
      <c r="BD65" s="72">
        <f>+成测数据!AI46</f>
        <v>0</v>
      </c>
      <c r="BE65" s="72">
        <f>+成测数据!AJ46</f>
        <v>0</v>
      </c>
      <c r="BF65" s="72">
        <f>+成测数据!AK46</f>
        <v>0</v>
      </c>
      <c r="BG65" s="72">
        <f>+成测数据!AL46</f>
        <v>0</v>
      </c>
      <c r="BH65" s="72">
        <f>+成测数据!AM46</f>
        <v>0</v>
      </c>
      <c r="BI65" s="72">
        <f>+成测数据!AN46</f>
        <v>0</v>
      </c>
      <c r="BJ65" s="72">
        <f>+成测数据!AO46</f>
        <v>0</v>
      </c>
      <c r="BK65" s="72">
        <f>+成测数据!AP46</f>
        <v>0</v>
      </c>
      <c r="BL65" s="72">
        <f>+成测数据!AQ46</f>
        <v>0</v>
      </c>
      <c r="BM65" s="72">
        <f>+成测数据!AR46</f>
        <v>0</v>
      </c>
      <c r="BN65" s="72">
        <f>+成测数据!AS46</f>
        <v>0</v>
      </c>
      <c r="BO65" s="72">
        <f>+成测数据!AT46</f>
        <v>0</v>
      </c>
      <c r="BP65" s="72">
        <f>+成测数据!AU46</f>
        <v>0</v>
      </c>
      <c r="BQ65" s="72">
        <f>+成测数据!AV46</f>
        <v>0</v>
      </c>
      <c r="BR65" s="72">
        <f>+成测数据!AW46</f>
        <v>0</v>
      </c>
      <c r="BS65" s="72">
        <f>+成测数据!AX46</f>
        <v>0</v>
      </c>
      <c r="BT65" s="72">
        <f>+工序盘点数据!BJ46</f>
        <v>0</v>
      </c>
      <c r="BU65" s="72">
        <f>+工序盘点数据!BK46</f>
        <v>0</v>
      </c>
      <c r="BV65" s="72">
        <f>+工序盘点数据!BL46</f>
        <v>0</v>
      </c>
      <c r="BW65" s="90" t="str">
        <f t="shared" si="16"/>
        <v>0</v>
      </c>
      <c r="BX65" s="72">
        <f t="shared" si="13"/>
        <v>0</v>
      </c>
      <c r="BY65" s="91">
        <f>+工序盘点数据!AG46</f>
        <v>0</v>
      </c>
      <c r="BZ65" s="91">
        <f>+工序盘点数据!AH46</f>
        <v>0</v>
      </c>
      <c r="CA65" s="91">
        <f>+工序盘点数据!AI46</f>
        <v>0</v>
      </c>
      <c r="CB65" s="91">
        <f>+工序盘点数据!AJ46</f>
        <v>0</v>
      </c>
      <c r="CC65" s="91">
        <f>+工序盘点数据!AK46</f>
        <v>0</v>
      </c>
      <c r="CD65" s="91">
        <f>+工序盘点数据!AL46</f>
        <v>0</v>
      </c>
      <c r="CE65" s="91">
        <f>+工序盘点数据!AM46</f>
        <v>0</v>
      </c>
      <c r="CF65" s="91">
        <f>+工序盘点数据!AN46</f>
        <v>0</v>
      </c>
      <c r="CG65" s="91">
        <f>+工序盘点数据!AO46</f>
        <v>0</v>
      </c>
      <c r="CH65" s="91">
        <f>+工序盘点数据!AP46</f>
        <v>0</v>
      </c>
      <c r="CI65" s="103">
        <f>+工序盘点数据!AQ46</f>
        <v>0</v>
      </c>
      <c r="CJ65" s="91">
        <f>+工序盘点数据!AR46</f>
        <v>0</v>
      </c>
      <c r="CK65" s="91">
        <f>+工序盘点数据!AS46</f>
        <v>0</v>
      </c>
      <c r="CL65" s="52">
        <f t="shared" si="132"/>
        <v>0</v>
      </c>
      <c r="CM65" s="52">
        <f t="shared" si="17"/>
        <v>0</v>
      </c>
      <c r="CN65" s="107" t="str">
        <f>IF(生产数据1!C65=0,"0",生产数据1!C65/(生产数据1!C65+生产数据2!BY65))</f>
        <v>0</v>
      </c>
    </row>
    <row r="66" spans="1:92" customFormat="1" ht="15">
      <c r="A66" s="64" t="s">
        <v>324</v>
      </c>
      <c r="B66" s="63">
        <f t="shared" ref="B66:C66" si="232">+B67+B68</f>
        <v>0</v>
      </c>
      <c r="C66" s="63">
        <f t="shared" si="232"/>
        <v>0</v>
      </c>
      <c r="D66" s="63">
        <f t="shared" ref="D66:N66" si="233">+D67+D68</f>
        <v>0</v>
      </c>
      <c r="E66" s="63">
        <f t="shared" si="233"/>
        <v>0</v>
      </c>
      <c r="F66" s="63">
        <f t="shared" si="233"/>
        <v>0</v>
      </c>
      <c r="G66" s="63">
        <f t="shared" si="233"/>
        <v>0</v>
      </c>
      <c r="H66" s="63">
        <f t="shared" si="233"/>
        <v>0</v>
      </c>
      <c r="I66" s="63">
        <f t="shared" si="233"/>
        <v>0</v>
      </c>
      <c r="J66" s="63">
        <f t="shared" si="233"/>
        <v>0</v>
      </c>
      <c r="K66" s="63">
        <f t="shared" si="233"/>
        <v>0</v>
      </c>
      <c r="L66" s="63">
        <f t="shared" si="233"/>
        <v>0</v>
      </c>
      <c r="M66" s="63">
        <f t="shared" si="233"/>
        <v>0</v>
      </c>
      <c r="N66" s="63">
        <f t="shared" si="233"/>
        <v>0</v>
      </c>
      <c r="O66" s="63">
        <f t="shared" ref="O66:AQ66" si="234">+O67+O68</f>
        <v>0</v>
      </c>
      <c r="P66" s="63">
        <f t="shared" si="234"/>
        <v>0</v>
      </c>
      <c r="Q66" s="63">
        <f t="shared" si="234"/>
        <v>0</v>
      </c>
      <c r="R66" s="63">
        <f t="shared" si="234"/>
        <v>0</v>
      </c>
      <c r="S66" s="63">
        <f t="shared" si="234"/>
        <v>0</v>
      </c>
      <c r="T66" s="63">
        <f t="shared" si="234"/>
        <v>0</v>
      </c>
      <c r="U66" s="63">
        <f t="shared" si="234"/>
        <v>0</v>
      </c>
      <c r="V66" s="63">
        <f t="shared" si="234"/>
        <v>0</v>
      </c>
      <c r="W66" s="63">
        <f t="shared" si="234"/>
        <v>0</v>
      </c>
      <c r="X66" s="63">
        <f t="shared" si="234"/>
        <v>0</v>
      </c>
      <c r="Y66" s="63">
        <f t="shared" si="234"/>
        <v>0</v>
      </c>
      <c r="Z66" s="63">
        <f t="shared" ref="Z66:AB66" si="235">+Z67+Z68</f>
        <v>0</v>
      </c>
      <c r="AA66" s="63">
        <f t="shared" si="235"/>
        <v>0</v>
      </c>
      <c r="AB66" s="63">
        <f t="shared" si="235"/>
        <v>0</v>
      </c>
      <c r="AC66" s="63">
        <f t="shared" si="234"/>
        <v>0</v>
      </c>
      <c r="AD66" s="63">
        <f t="shared" si="234"/>
        <v>0</v>
      </c>
      <c r="AE66" s="63">
        <f t="shared" si="234"/>
        <v>0</v>
      </c>
      <c r="AF66" s="63">
        <f t="shared" si="234"/>
        <v>0</v>
      </c>
      <c r="AG66" s="63">
        <f t="shared" si="234"/>
        <v>0</v>
      </c>
      <c r="AH66" s="63">
        <f t="shared" ref="AH66:AP66" si="236">+AH67+AH68</f>
        <v>0</v>
      </c>
      <c r="AI66" s="63">
        <f t="shared" si="236"/>
        <v>0</v>
      </c>
      <c r="AJ66" s="63">
        <f t="shared" si="236"/>
        <v>0</v>
      </c>
      <c r="AK66" s="63">
        <f t="shared" si="236"/>
        <v>0</v>
      </c>
      <c r="AL66" s="63">
        <f t="shared" si="236"/>
        <v>0</v>
      </c>
      <c r="AM66" s="63">
        <f t="shared" si="236"/>
        <v>0</v>
      </c>
      <c r="AN66" s="63">
        <f t="shared" si="236"/>
        <v>0</v>
      </c>
      <c r="AO66" s="63">
        <f t="shared" si="236"/>
        <v>0</v>
      </c>
      <c r="AP66" s="63">
        <f t="shared" si="236"/>
        <v>0</v>
      </c>
      <c r="AQ66" s="63">
        <f t="shared" si="234"/>
        <v>0</v>
      </c>
      <c r="AR66" s="63">
        <f t="shared" ref="AR66:BJ66" si="237">+AR67+AR68</f>
        <v>0</v>
      </c>
      <c r="AS66" s="63">
        <f t="shared" si="237"/>
        <v>0</v>
      </c>
      <c r="AT66" s="63">
        <f t="shared" si="237"/>
        <v>0</v>
      </c>
      <c r="AU66" s="63">
        <f t="shared" si="237"/>
        <v>0</v>
      </c>
      <c r="AV66" s="63">
        <f t="shared" si="237"/>
        <v>0</v>
      </c>
      <c r="AW66" s="63">
        <f t="shared" si="237"/>
        <v>0</v>
      </c>
      <c r="AX66" s="63">
        <f t="shared" si="237"/>
        <v>0</v>
      </c>
      <c r="AY66" s="63">
        <f t="shared" si="237"/>
        <v>0</v>
      </c>
      <c r="AZ66" s="63">
        <f t="shared" si="237"/>
        <v>0</v>
      </c>
      <c r="BA66" s="63">
        <f t="shared" si="237"/>
        <v>0</v>
      </c>
      <c r="BB66" s="63">
        <f t="shared" si="237"/>
        <v>0</v>
      </c>
      <c r="BC66" s="63">
        <f t="shared" si="237"/>
        <v>0</v>
      </c>
      <c r="BD66" s="63">
        <f t="shared" si="237"/>
        <v>0</v>
      </c>
      <c r="BE66" s="63">
        <f t="shared" si="237"/>
        <v>0</v>
      </c>
      <c r="BF66" s="63">
        <f t="shared" si="237"/>
        <v>0</v>
      </c>
      <c r="BG66" s="63">
        <f t="shared" si="237"/>
        <v>0</v>
      </c>
      <c r="BH66" s="63">
        <f t="shared" si="237"/>
        <v>0</v>
      </c>
      <c r="BI66" s="63">
        <f t="shared" si="237"/>
        <v>0</v>
      </c>
      <c r="BJ66" s="63">
        <f t="shared" si="237"/>
        <v>0</v>
      </c>
      <c r="BK66" s="63">
        <f t="shared" ref="BK66:BM66" si="238">+BK67+BK68</f>
        <v>0</v>
      </c>
      <c r="BL66" s="63">
        <f t="shared" si="238"/>
        <v>0</v>
      </c>
      <c r="BM66" s="63">
        <f t="shared" si="238"/>
        <v>0</v>
      </c>
      <c r="BN66" s="63">
        <f t="shared" ref="BN66:BY66" si="239">+BN67+BN68</f>
        <v>0</v>
      </c>
      <c r="BO66" s="63">
        <f t="shared" si="239"/>
        <v>0</v>
      </c>
      <c r="BP66" s="63">
        <f t="shared" si="239"/>
        <v>0</v>
      </c>
      <c r="BQ66" s="63">
        <f t="shared" si="239"/>
        <v>0</v>
      </c>
      <c r="BR66" s="63">
        <f t="shared" ref="BR66" si="240">+BR67+BR68</f>
        <v>0</v>
      </c>
      <c r="BS66" s="63">
        <f t="shared" ref="BS66:BV66" si="241">+BS67+BS68</f>
        <v>0</v>
      </c>
      <c r="BT66" s="63">
        <f t="shared" si="241"/>
        <v>0</v>
      </c>
      <c r="BU66" s="63">
        <f t="shared" si="241"/>
        <v>0</v>
      </c>
      <c r="BV66" s="63">
        <f t="shared" si="241"/>
        <v>0</v>
      </c>
      <c r="BW66" s="88" t="str">
        <f t="shared" si="16"/>
        <v>0</v>
      </c>
      <c r="BX66" s="63">
        <f t="shared" si="13"/>
        <v>0</v>
      </c>
      <c r="BY66" s="89">
        <f t="shared" si="239"/>
        <v>0</v>
      </c>
      <c r="BZ66" s="89">
        <f t="shared" ref="BZ66:CJ66" si="242">+BZ67+BZ68</f>
        <v>0</v>
      </c>
      <c r="CA66" s="89">
        <f t="shared" si="242"/>
        <v>0</v>
      </c>
      <c r="CB66" s="89">
        <f t="shared" si="242"/>
        <v>0</v>
      </c>
      <c r="CC66" s="89">
        <f t="shared" si="242"/>
        <v>0</v>
      </c>
      <c r="CD66" s="89">
        <f t="shared" si="242"/>
        <v>0</v>
      </c>
      <c r="CE66" s="89">
        <f t="shared" si="242"/>
        <v>0</v>
      </c>
      <c r="CF66" s="89">
        <f t="shared" si="242"/>
        <v>0</v>
      </c>
      <c r="CG66" s="89">
        <f t="shared" si="242"/>
        <v>0</v>
      </c>
      <c r="CH66" s="89">
        <f t="shared" si="242"/>
        <v>0</v>
      </c>
      <c r="CI66" s="102">
        <f t="shared" si="242"/>
        <v>0</v>
      </c>
      <c r="CJ66" s="89">
        <f t="shared" si="242"/>
        <v>0</v>
      </c>
      <c r="CK66" s="89">
        <f t="shared" ref="CK66" si="243">+CK67+CK68</f>
        <v>0</v>
      </c>
      <c r="CL66" s="52">
        <f t="shared" si="132"/>
        <v>0</v>
      </c>
      <c r="CM66" s="52">
        <f t="shared" si="17"/>
        <v>0</v>
      </c>
      <c r="CN66" s="107" t="str">
        <f>IF(生产数据1!C66=0,"0",生产数据1!C66/(生产数据1!C66+生产数据2!BY66))</f>
        <v>0</v>
      </c>
    </row>
    <row r="67" spans="1:92" customFormat="1" ht="15.45" hidden="1">
      <c r="A67" s="64" t="s">
        <v>304</v>
      </c>
      <c r="B67" s="65">
        <f>+工序盘点数据!BH47</f>
        <v>0</v>
      </c>
      <c r="C67" s="65">
        <f>+工序盘点数据!AU47</f>
        <v>0</v>
      </c>
      <c r="D67" s="65">
        <f>+工序盘点数据!AV47</f>
        <v>0</v>
      </c>
      <c r="E67" s="65">
        <f>+工序盘点数据!AW47</f>
        <v>0</v>
      </c>
      <c r="F67" s="65">
        <f>+工序盘点数据!AX47</f>
        <v>0</v>
      </c>
      <c r="G67" s="65">
        <f>+工序盘点数据!AY47</f>
        <v>0</v>
      </c>
      <c r="H67" s="65">
        <f>+工序盘点数据!AZ47</f>
        <v>0</v>
      </c>
      <c r="I67" s="65">
        <f>+工序盘点数据!BA47</f>
        <v>0</v>
      </c>
      <c r="J67" s="65">
        <f>+工序盘点数据!BB47</f>
        <v>0</v>
      </c>
      <c r="K67" s="65">
        <f>+工序盘点数据!BC47</f>
        <v>0</v>
      </c>
      <c r="L67" s="65">
        <f>+工序盘点数据!BD47</f>
        <v>0</v>
      </c>
      <c r="M67" s="65">
        <f>+工序盘点数据!BE47</f>
        <v>0</v>
      </c>
      <c r="N67" s="65">
        <f>+工序盘点数据!BF47</f>
        <v>0</v>
      </c>
      <c r="O67" s="65">
        <f>+工序盘点数据!AF47</f>
        <v>0</v>
      </c>
      <c r="P67" s="65">
        <f>+工序盘点数据!S47</f>
        <v>0</v>
      </c>
      <c r="Q67" s="65">
        <f>+工序盘点数据!T47</f>
        <v>0</v>
      </c>
      <c r="R67" s="65">
        <f>+工序盘点数据!U47</f>
        <v>0</v>
      </c>
      <c r="S67" s="65">
        <f>+工序盘点数据!V47</f>
        <v>0</v>
      </c>
      <c r="T67" s="65">
        <f>+工序盘点数据!W47</f>
        <v>0</v>
      </c>
      <c r="U67" s="65">
        <f>+工序盘点数据!X47</f>
        <v>0</v>
      </c>
      <c r="V67" s="65">
        <f>+工序盘点数据!Y47</f>
        <v>0</v>
      </c>
      <c r="W67" s="65">
        <f>+工序盘点数据!Z47</f>
        <v>0</v>
      </c>
      <c r="X67" s="65">
        <f>+工序盘点数据!AA47</f>
        <v>0</v>
      </c>
      <c r="Y67" s="65">
        <f>+工序盘点数据!AB47</f>
        <v>0</v>
      </c>
      <c r="Z67" s="65">
        <f>+工序盘点数据!AC47</f>
        <v>0</v>
      </c>
      <c r="AA67" s="65">
        <f>+工序盘点数据!AD47</f>
        <v>0</v>
      </c>
      <c r="AB67" s="65">
        <f>+工序盘点数据!AE47</f>
        <v>0</v>
      </c>
      <c r="AC67" s="72">
        <f>+成测数据!H47</f>
        <v>0</v>
      </c>
      <c r="AD67" s="72">
        <f>+成测数据!I47</f>
        <v>0</v>
      </c>
      <c r="AE67" s="72">
        <f>+成测数据!J47</f>
        <v>0</v>
      </c>
      <c r="AF67" s="72">
        <f>+成测数据!K47</f>
        <v>0</v>
      </c>
      <c r="AG67" s="72">
        <f>+成测数据!L47</f>
        <v>0</v>
      </c>
      <c r="AH67" s="72">
        <f>+成测数据!M47</f>
        <v>0</v>
      </c>
      <c r="AI67" s="72">
        <f>+成测数据!N47</f>
        <v>0</v>
      </c>
      <c r="AJ67" s="72">
        <f>+成测数据!O47</f>
        <v>0</v>
      </c>
      <c r="AK67" s="72">
        <f>+成测数据!P47</f>
        <v>0</v>
      </c>
      <c r="AL67" s="72">
        <f>+成测数据!Q47</f>
        <v>0</v>
      </c>
      <c r="AM67" s="72">
        <f>+成测数据!R47</f>
        <v>0</v>
      </c>
      <c r="AN67" s="72">
        <f>+成测数据!S47</f>
        <v>0</v>
      </c>
      <c r="AO67" s="72">
        <f>+成测数据!T47</f>
        <v>0</v>
      </c>
      <c r="AP67" s="72">
        <f>+成测数据!U47</f>
        <v>0</v>
      </c>
      <c r="AQ67" s="72">
        <f>+成测数据!V47</f>
        <v>0</v>
      </c>
      <c r="AR67" s="72">
        <f>+成测数据!W47</f>
        <v>0</v>
      </c>
      <c r="AS67" s="72">
        <f>+成测数据!X47</f>
        <v>0</v>
      </c>
      <c r="AT67" s="72">
        <f>+成测数据!Y47</f>
        <v>0</v>
      </c>
      <c r="AU67" s="72">
        <f>+成测数据!Z47</f>
        <v>0</v>
      </c>
      <c r="AV67" s="72">
        <f>+成测数据!AA47</f>
        <v>0</v>
      </c>
      <c r="AW67" s="72">
        <f>+成测数据!AB47</f>
        <v>0</v>
      </c>
      <c r="AX67" s="72">
        <f>+成测数据!AC47</f>
        <v>0</v>
      </c>
      <c r="AY67" s="72">
        <f>+成测数据!AD47</f>
        <v>0</v>
      </c>
      <c r="AZ67" s="72">
        <f>+成测数据!AE47</f>
        <v>0</v>
      </c>
      <c r="BA67" s="72">
        <f>+成测数据!AF47</f>
        <v>0</v>
      </c>
      <c r="BB67" s="72">
        <f>+成测数据!AG47</f>
        <v>0</v>
      </c>
      <c r="BC67" s="72">
        <f>+成测数据!AH47</f>
        <v>0</v>
      </c>
      <c r="BD67" s="72">
        <f>+成测数据!AI47</f>
        <v>0</v>
      </c>
      <c r="BE67" s="72">
        <f>+成测数据!AJ47</f>
        <v>0</v>
      </c>
      <c r="BF67" s="72">
        <f>+成测数据!AK47</f>
        <v>0</v>
      </c>
      <c r="BG67" s="72">
        <f>+成测数据!AL47</f>
        <v>0</v>
      </c>
      <c r="BH67" s="72">
        <f>+成测数据!AM47</f>
        <v>0</v>
      </c>
      <c r="BI67" s="72">
        <f>+成测数据!AN47</f>
        <v>0</v>
      </c>
      <c r="BJ67" s="72">
        <f>+成测数据!AO47</f>
        <v>0</v>
      </c>
      <c r="BK67" s="72">
        <f>+成测数据!AP47</f>
        <v>0</v>
      </c>
      <c r="BL67" s="72">
        <f>+成测数据!AQ47</f>
        <v>0</v>
      </c>
      <c r="BM67" s="72">
        <f>+成测数据!AR47</f>
        <v>0</v>
      </c>
      <c r="BN67" s="72">
        <f>+成测数据!AS47</f>
        <v>0</v>
      </c>
      <c r="BO67" s="72">
        <f>+成测数据!AT47</f>
        <v>0</v>
      </c>
      <c r="BP67" s="72">
        <f>+成测数据!AU47</f>
        <v>0</v>
      </c>
      <c r="BQ67" s="72">
        <f>+成测数据!AV47</f>
        <v>0</v>
      </c>
      <c r="BR67" s="72">
        <f>+成测数据!AW47</f>
        <v>0</v>
      </c>
      <c r="BS67" s="72">
        <f>+成测数据!AX47</f>
        <v>0</v>
      </c>
      <c r="BT67" s="72">
        <f>+工序盘点数据!BJ47</f>
        <v>0</v>
      </c>
      <c r="BU67" s="72">
        <f>+工序盘点数据!BK47</f>
        <v>0</v>
      </c>
      <c r="BV67" s="72">
        <f>+工序盘点数据!BL47</f>
        <v>0</v>
      </c>
      <c r="BW67" s="90" t="str">
        <f t="shared" si="16"/>
        <v>0</v>
      </c>
      <c r="BX67" s="72">
        <f t="shared" si="13"/>
        <v>0</v>
      </c>
      <c r="BY67" s="91">
        <f>+工序盘点数据!AG47</f>
        <v>0</v>
      </c>
      <c r="BZ67" s="91">
        <f>+工序盘点数据!AH47</f>
        <v>0</v>
      </c>
      <c r="CA67" s="91">
        <f>+工序盘点数据!AI47</f>
        <v>0</v>
      </c>
      <c r="CB67" s="91">
        <f>+工序盘点数据!AJ47</f>
        <v>0</v>
      </c>
      <c r="CC67" s="91">
        <f>+工序盘点数据!AK47</f>
        <v>0</v>
      </c>
      <c r="CD67" s="91">
        <f>+工序盘点数据!AL47</f>
        <v>0</v>
      </c>
      <c r="CE67" s="91">
        <f>+工序盘点数据!AM47</f>
        <v>0</v>
      </c>
      <c r="CF67" s="91">
        <f>+工序盘点数据!AN47</f>
        <v>0</v>
      </c>
      <c r="CG67" s="91">
        <f>+工序盘点数据!AO47</f>
        <v>0</v>
      </c>
      <c r="CH67" s="91">
        <f>+工序盘点数据!AP47</f>
        <v>0</v>
      </c>
      <c r="CI67" s="103">
        <f>+工序盘点数据!AQ47</f>
        <v>0</v>
      </c>
      <c r="CJ67" s="91">
        <f>+工序盘点数据!AR47</f>
        <v>0</v>
      </c>
      <c r="CK67" s="91">
        <f>+工序盘点数据!AS47</f>
        <v>0</v>
      </c>
      <c r="CL67" s="52">
        <f t="shared" si="132"/>
        <v>0</v>
      </c>
      <c r="CM67" s="52">
        <f t="shared" si="17"/>
        <v>0</v>
      </c>
      <c r="CN67" s="107" t="str">
        <f>IF(生产数据1!C67=0,"0",生产数据1!C67/(生产数据1!C67+生产数据2!BY67))</f>
        <v>0</v>
      </c>
    </row>
    <row r="68" spans="1:92" customFormat="1" ht="15.45" hidden="1">
      <c r="A68" s="64" t="s">
        <v>305</v>
      </c>
      <c r="B68" s="65">
        <f>+工序盘点数据!BH48</f>
        <v>0</v>
      </c>
      <c r="C68" s="65">
        <f>+工序盘点数据!AU48</f>
        <v>0</v>
      </c>
      <c r="D68" s="65">
        <f>+工序盘点数据!AV48</f>
        <v>0</v>
      </c>
      <c r="E68" s="65">
        <f>+工序盘点数据!AW48</f>
        <v>0</v>
      </c>
      <c r="F68" s="65">
        <f>+工序盘点数据!AX48</f>
        <v>0</v>
      </c>
      <c r="G68" s="65">
        <f>+工序盘点数据!AY48</f>
        <v>0</v>
      </c>
      <c r="H68" s="65">
        <f>+工序盘点数据!AZ48</f>
        <v>0</v>
      </c>
      <c r="I68" s="65">
        <f>+工序盘点数据!BA48</f>
        <v>0</v>
      </c>
      <c r="J68" s="65">
        <f>+工序盘点数据!BB48</f>
        <v>0</v>
      </c>
      <c r="K68" s="65">
        <f>+工序盘点数据!BC48</f>
        <v>0</v>
      </c>
      <c r="L68" s="65">
        <f>+工序盘点数据!BD48</f>
        <v>0</v>
      </c>
      <c r="M68" s="65">
        <f>+工序盘点数据!BE48</f>
        <v>0</v>
      </c>
      <c r="N68" s="65">
        <f>+工序盘点数据!BF48</f>
        <v>0</v>
      </c>
      <c r="O68" s="65">
        <f>+工序盘点数据!AF48</f>
        <v>0</v>
      </c>
      <c r="P68" s="65">
        <f>+工序盘点数据!S48</f>
        <v>0</v>
      </c>
      <c r="Q68" s="65">
        <f>+工序盘点数据!T48</f>
        <v>0</v>
      </c>
      <c r="R68" s="65">
        <f>+工序盘点数据!U48</f>
        <v>0</v>
      </c>
      <c r="S68" s="65">
        <f>+工序盘点数据!V48</f>
        <v>0</v>
      </c>
      <c r="T68" s="65">
        <f>+工序盘点数据!W48</f>
        <v>0</v>
      </c>
      <c r="U68" s="65">
        <f>+工序盘点数据!X48</f>
        <v>0</v>
      </c>
      <c r="V68" s="65">
        <f>+工序盘点数据!Y48</f>
        <v>0</v>
      </c>
      <c r="W68" s="65">
        <f>+工序盘点数据!Z48</f>
        <v>0</v>
      </c>
      <c r="X68" s="65">
        <f>+工序盘点数据!AA48</f>
        <v>0</v>
      </c>
      <c r="Y68" s="65">
        <f>+工序盘点数据!AB48</f>
        <v>0</v>
      </c>
      <c r="Z68" s="65">
        <f>+工序盘点数据!AC48</f>
        <v>0</v>
      </c>
      <c r="AA68" s="65">
        <f>+工序盘点数据!AD48</f>
        <v>0</v>
      </c>
      <c r="AB68" s="65">
        <f>+工序盘点数据!AE48</f>
        <v>0</v>
      </c>
      <c r="AC68" s="72">
        <f>+成测数据!H48</f>
        <v>0</v>
      </c>
      <c r="AD68" s="72">
        <f>+成测数据!I48</f>
        <v>0</v>
      </c>
      <c r="AE68" s="72">
        <f>+成测数据!J48</f>
        <v>0</v>
      </c>
      <c r="AF68" s="72">
        <f>+成测数据!K48</f>
        <v>0</v>
      </c>
      <c r="AG68" s="72">
        <f>+成测数据!L48</f>
        <v>0</v>
      </c>
      <c r="AH68" s="72">
        <f>+成测数据!M48</f>
        <v>0</v>
      </c>
      <c r="AI68" s="72">
        <f>+成测数据!N48</f>
        <v>0</v>
      </c>
      <c r="AJ68" s="72">
        <f>+成测数据!O48</f>
        <v>0</v>
      </c>
      <c r="AK68" s="72">
        <f>+成测数据!P48</f>
        <v>0</v>
      </c>
      <c r="AL68" s="72">
        <f>+成测数据!Q48</f>
        <v>0</v>
      </c>
      <c r="AM68" s="72">
        <f>+成测数据!R48</f>
        <v>0</v>
      </c>
      <c r="AN68" s="72">
        <f>+成测数据!S48</f>
        <v>0</v>
      </c>
      <c r="AO68" s="72">
        <f>+成测数据!T48</f>
        <v>0</v>
      </c>
      <c r="AP68" s="72">
        <f>+成测数据!U48</f>
        <v>0</v>
      </c>
      <c r="AQ68" s="72">
        <f>+成测数据!V48</f>
        <v>0</v>
      </c>
      <c r="AR68" s="72">
        <f>+成测数据!W48</f>
        <v>0</v>
      </c>
      <c r="AS68" s="72">
        <f>+成测数据!X48</f>
        <v>0</v>
      </c>
      <c r="AT68" s="72">
        <f>+成测数据!Y48</f>
        <v>0</v>
      </c>
      <c r="AU68" s="72">
        <f>+成测数据!Z48</f>
        <v>0</v>
      </c>
      <c r="AV68" s="72">
        <f>+成测数据!AA48</f>
        <v>0</v>
      </c>
      <c r="AW68" s="72">
        <f>+成测数据!AB48</f>
        <v>0</v>
      </c>
      <c r="AX68" s="72">
        <f>+成测数据!AC48</f>
        <v>0</v>
      </c>
      <c r="AY68" s="72">
        <f>+成测数据!AD48</f>
        <v>0</v>
      </c>
      <c r="AZ68" s="72">
        <f>+成测数据!AE48</f>
        <v>0</v>
      </c>
      <c r="BA68" s="72">
        <f>+成测数据!AF48</f>
        <v>0</v>
      </c>
      <c r="BB68" s="72">
        <f>+成测数据!AG48</f>
        <v>0</v>
      </c>
      <c r="BC68" s="72">
        <f>+成测数据!AH48</f>
        <v>0</v>
      </c>
      <c r="BD68" s="72">
        <f>+成测数据!AI48</f>
        <v>0</v>
      </c>
      <c r="BE68" s="72">
        <f>+成测数据!AJ48</f>
        <v>0</v>
      </c>
      <c r="BF68" s="72">
        <f>+成测数据!AK48</f>
        <v>0</v>
      </c>
      <c r="BG68" s="72">
        <f>+成测数据!AL48</f>
        <v>0</v>
      </c>
      <c r="BH68" s="72">
        <f>+成测数据!AM48</f>
        <v>0</v>
      </c>
      <c r="BI68" s="72">
        <f>+成测数据!AN48</f>
        <v>0</v>
      </c>
      <c r="BJ68" s="72">
        <f>+成测数据!AO48</f>
        <v>0</v>
      </c>
      <c r="BK68" s="72">
        <f>+成测数据!AP48</f>
        <v>0</v>
      </c>
      <c r="BL68" s="72">
        <f>+成测数据!AQ48</f>
        <v>0</v>
      </c>
      <c r="BM68" s="72">
        <f>+成测数据!AR48</f>
        <v>0</v>
      </c>
      <c r="BN68" s="72">
        <f>+成测数据!AS48</f>
        <v>0</v>
      </c>
      <c r="BO68" s="72">
        <f>+成测数据!AT48</f>
        <v>0</v>
      </c>
      <c r="BP68" s="72">
        <f>+成测数据!AU48</f>
        <v>0</v>
      </c>
      <c r="BQ68" s="72">
        <f>+成测数据!AV48</f>
        <v>0</v>
      </c>
      <c r="BR68" s="72">
        <f>+成测数据!AW48</f>
        <v>0</v>
      </c>
      <c r="BS68" s="72">
        <f>+成测数据!AX48</f>
        <v>0</v>
      </c>
      <c r="BT68" s="72">
        <f>+工序盘点数据!BJ48</f>
        <v>0</v>
      </c>
      <c r="BU68" s="72">
        <f>+工序盘点数据!BK48</f>
        <v>0</v>
      </c>
      <c r="BV68" s="72">
        <f>+工序盘点数据!BL48</f>
        <v>0</v>
      </c>
      <c r="BW68" s="90" t="str">
        <f t="shared" si="16"/>
        <v>0</v>
      </c>
      <c r="BX68" s="72">
        <f t="shared" si="13"/>
        <v>0</v>
      </c>
      <c r="BY68" s="91">
        <f>+工序盘点数据!AG48</f>
        <v>0</v>
      </c>
      <c r="BZ68" s="91">
        <f>+工序盘点数据!AH48</f>
        <v>0</v>
      </c>
      <c r="CA68" s="91">
        <f>+工序盘点数据!AI48</f>
        <v>0</v>
      </c>
      <c r="CB68" s="91">
        <f>+工序盘点数据!AJ48</f>
        <v>0</v>
      </c>
      <c r="CC68" s="91">
        <f>+工序盘点数据!AK48</f>
        <v>0</v>
      </c>
      <c r="CD68" s="91">
        <f>+工序盘点数据!AL48</f>
        <v>0</v>
      </c>
      <c r="CE68" s="91">
        <f>+工序盘点数据!AM48</f>
        <v>0</v>
      </c>
      <c r="CF68" s="91">
        <f>+工序盘点数据!AN48</f>
        <v>0</v>
      </c>
      <c r="CG68" s="91">
        <f>+工序盘点数据!AO48</f>
        <v>0</v>
      </c>
      <c r="CH68" s="91">
        <f>+工序盘点数据!AP48</f>
        <v>0</v>
      </c>
      <c r="CI68" s="103">
        <f>+工序盘点数据!AQ48</f>
        <v>0</v>
      </c>
      <c r="CJ68" s="91">
        <f>+工序盘点数据!AR48</f>
        <v>0</v>
      </c>
      <c r="CK68" s="91">
        <f>+工序盘点数据!AS48</f>
        <v>0</v>
      </c>
      <c r="CL68" s="52">
        <f t="shared" si="132"/>
        <v>0</v>
      </c>
      <c r="CM68" s="52">
        <f t="shared" si="17"/>
        <v>0</v>
      </c>
      <c r="CN68" s="107" t="str">
        <f>IF(生产数据1!C68=0,"0",生产数据1!C68/(生产数据1!C68+生产数据2!BY68))</f>
        <v>0</v>
      </c>
    </row>
    <row r="69" spans="1:92" customFormat="1" ht="15">
      <c r="A69" s="64" t="s">
        <v>325</v>
      </c>
      <c r="B69" s="63">
        <f t="shared" ref="B69:C69" si="244">+B70+B71</f>
        <v>0</v>
      </c>
      <c r="C69" s="63">
        <f t="shared" si="244"/>
        <v>0</v>
      </c>
      <c r="D69" s="63">
        <f t="shared" ref="D69:N69" si="245">+D70+D71</f>
        <v>0</v>
      </c>
      <c r="E69" s="63">
        <f t="shared" si="245"/>
        <v>0</v>
      </c>
      <c r="F69" s="63">
        <f t="shared" si="245"/>
        <v>0</v>
      </c>
      <c r="G69" s="63">
        <f t="shared" si="245"/>
        <v>0</v>
      </c>
      <c r="H69" s="63">
        <f t="shared" si="245"/>
        <v>0</v>
      </c>
      <c r="I69" s="63">
        <f t="shared" si="245"/>
        <v>0</v>
      </c>
      <c r="J69" s="63">
        <f t="shared" si="245"/>
        <v>0</v>
      </c>
      <c r="K69" s="63">
        <f t="shared" si="245"/>
        <v>0</v>
      </c>
      <c r="L69" s="63">
        <f t="shared" si="245"/>
        <v>0</v>
      </c>
      <c r="M69" s="63">
        <f t="shared" si="245"/>
        <v>0</v>
      </c>
      <c r="N69" s="63">
        <f t="shared" si="245"/>
        <v>0</v>
      </c>
      <c r="O69" s="63">
        <f t="shared" ref="O69:AQ69" si="246">+O70+O71</f>
        <v>0</v>
      </c>
      <c r="P69" s="63">
        <f t="shared" si="246"/>
        <v>0</v>
      </c>
      <c r="Q69" s="63">
        <f t="shared" si="246"/>
        <v>0</v>
      </c>
      <c r="R69" s="63">
        <f t="shared" si="246"/>
        <v>0</v>
      </c>
      <c r="S69" s="63">
        <f t="shared" si="246"/>
        <v>0</v>
      </c>
      <c r="T69" s="63">
        <f t="shared" si="246"/>
        <v>0</v>
      </c>
      <c r="U69" s="63">
        <f t="shared" si="246"/>
        <v>0</v>
      </c>
      <c r="V69" s="63">
        <f t="shared" si="246"/>
        <v>0</v>
      </c>
      <c r="W69" s="63">
        <f t="shared" si="246"/>
        <v>0</v>
      </c>
      <c r="X69" s="63">
        <f t="shared" si="246"/>
        <v>0</v>
      </c>
      <c r="Y69" s="63">
        <f t="shared" si="246"/>
        <v>0</v>
      </c>
      <c r="Z69" s="63">
        <f t="shared" ref="Z69:AB69" si="247">+Z70+Z71</f>
        <v>0</v>
      </c>
      <c r="AA69" s="63">
        <f t="shared" si="247"/>
        <v>0</v>
      </c>
      <c r="AB69" s="63">
        <f t="shared" si="247"/>
        <v>0</v>
      </c>
      <c r="AC69" s="63">
        <f t="shared" si="246"/>
        <v>0</v>
      </c>
      <c r="AD69" s="63">
        <f t="shared" si="246"/>
        <v>0</v>
      </c>
      <c r="AE69" s="63">
        <f t="shared" si="246"/>
        <v>0</v>
      </c>
      <c r="AF69" s="63">
        <f t="shared" si="246"/>
        <v>0</v>
      </c>
      <c r="AG69" s="63">
        <f t="shared" si="246"/>
        <v>0</v>
      </c>
      <c r="AH69" s="63">
        <f t="shared" ref="AH69:AP69" si="248">+AH70+AH71</f>
        <v>0</v>
      </c>
      <c r="AI69" s="63">
        <f t="shared" si="248"/>
        <v>0</v>
      </c>
      <c r="AJ69" s="63">
        <f t="shared" si="248"/>
        <v>0</v>
      </c>
      <c r="AK69" s="63">
        <f t="shared" si="248"/>
        <v>0</v>
      </c>
      <c r="AL69" s="63">
        <f t="shared" si="248"/>
        <v>0</v>
      </c>
      <c r="AM69" s="63">
        <f t="shared" si="248"/>
        <v>0</v>
      </c>
      <c r="AN69" s="63">
        <f t="shared" si="248"/>
        <v>0</v>
      </c>
      <c r="AO69" s="63">
        <f t="shared" si="248"/>
        <v>0</v>
      </c>
      <c r="AP69" s="63">
        <f t="shared" si="248"/>
        <v>0</v>
      </c>
      <c r="AQ69" s="63">
        <f t="shared" si="246"/>
        <v>0</v>
      </c>
      <c r="AR69" s="63">
        <f t="shared" ref="AR69:BJ69" si="249">+AR70+AR71</f>
        <v>0</v>
      </c>
      <c r="AS69" s="63">
        <f t="shared" si="249"/>
        <v>0</v>
      </c>
      <c r="AT69" s="63">
        <f t="shared" si="249"/>
        <v>0</v>
      </c>
      <c r="AU69" s="63">
        <f t="shared" si="249"/>
        <v>0</v>
      </c>
      <c r="AV69" s="63">
        <f t="shared" si="249"/>
        <v>0</v>
      </c>
      <c r="AW69" s="63">
        <f t="shared" si="249"/>
        <v>0</v>
      </c>
      <c r="AX69" s="63">
        <f t="shared" si="249"/>
        <v>0</v>
      </c>
      <c r="AY69" s="63">
        <f t="shared" si="249"/>
        <v>0</v>
      </c>
      <c r="AZ69" s="63">
        <f t="shared" si="249"/>
        <v>0</v>
      </c>
      <c r="BA69" s="63">
        <f t="shared" si="249"/>
        <v>0</v>
      </c>
      <c r="BB69" s="63">
        <f t="shared" si="249"/>
        <v>0</v>
      </c>
      <c r="BC69" s="63">
        <f t="shared" si="249"/>
        <v>0</v>
      </c>
      <c r="BD69" s="63">
        <f t="shared" si="249"/>
        <v>0</v>
      </c>
      <c r="BE69" s="63">
        <f t="shared" si="249"/>
        <v>0</v>
      </c>
      <c r="BF69" s="63">
        <f t="shared" si="249"/>
        <v>0</v>
      </c>
      <c r="BG69" s="63">
        <f t="shared" si="249"/>
        <v>0</v>
      </c>
      <c r="BH69" s="63">
        <f t="shared" si="249"/>
        <v>0</v>
      </c>
      <c r="BI69" s="63">
        <f t="shared" si="249"/>
        <v>0</v>
      </c>
      <c r="BJ69" s="63">
        <f t="shared" si="249"/>
        <v>0</v>
      </c>
      <c r="BK69" s="63">
        <f t="shared" ref="BK69:BM69" si="250">+BK70+BK71</f>
        <v>0</v>
      </c>
      <c r="BL69" s="63">
        <f t="shared" si="250"/>
        <v>0</v>
      </c>
      <c r="BM69" s="63">
        <f t="shared" si="250"/>
        <v>0</v>
      </c>
      <c r="BN69" s="63">
        <f t="shared" ref="BN69:BY69" si="251">+BN70+BN71</f>
        <v>0</v>
      </c>
      <c r="BO69" s="63">
        <f t="shared" si="251"/>
        <v>0</v>
      </c>
      <c r="BP69" s="63">
        <f t="shared" si="251"/>
        <v>0</v>
      </c>
      <c r="BQ69" s="63">
        <f t="shared" si="251"/>
        <v>0</v>
      </c>
      <c r="BR69" s="63">
        <f t="shared" ref="BR69" si="252">+BR70+BR71</f>
        <v>0</v>
      </c>
      <c r="BS69" s="63">
        <f t="shared" ref="BS69:BV69" si="253">+BS70+BS71</f>
        <v>0</v>
      </c>
      <c r="BT69" s="63">
        <f t="shared" si="253"/>
        <v>0</v>
      </c>
      <c r="BU69" s="63">
        <f t="shared" si="253"/>
        <v>0</v>
      </c>
      <c r="BV69" s="63">
        <f t="shared" si="253"/>
        <v>0</v>
      </c>
      <c r="BW69" s="88" t="str">
        <f t="shared" si="16"/>
        <v>0</v>
      </c>
      <c r="BX69" s="63">
        <f t="shared" si="13"/>
        <v>0</v>
      </c>
      <c r="BY69" s="89">
        <f t="shared" si="251"/>
        <v>0</v>
      </c>
      <c r="BZ69" s="89">
        <f t="shared" ref="BZ69:CJ69" si="254">+BZ70+BZ71</f>
        <v>0</v>
      </c>
      <c r="CA69" s="89">
        <f t="shared" si="254"/>
        <v>0</v>
      </c>
      <c r="CB69" s="89">
        <f t="shared" si="254"/>
        <v>0</v>
      </c>
      <c r="CC69" s="89">
        <f t="shared" si="254"/>
        <v>0</v>
      </c>
      <c r="CD69" s="89">
        <f t="shared" si="254"/>
        <v>0</v>
      </c>
      <c r="CE69" s="89">
        <f t="shared" si="254"/>
        <v>0</v>
      </c>
      <c r="CF69" s="89">
        <f t="shared" si="254"/>
        <v>0</v>
      </c>
      <c r="CG69" s="89">
        <f t="shared" si="254"/>
        <v>0</v>
      </c>
      <c r="CH69" s="89">
        <f t="shared" si="254"/>
        <v>0</v>
      </c>
      <c r="CI69" s="102">
        <f t="shared" si="254"/>
        <v>0</v>
      </c>
      <c r="CJ69" s="89">
        <f t="shared" si="254"/>
        <v>0</v>
      </c>
      <c r="CK69" s="89">
        <f t="shared" ref="CK69" si="255">+CK70+CK71</f>
        <v>0</v>
      </c>
      <c r="CL69" s="52">
        <f t="shared" si="132"/>
        <v>0</v>
      </c>
      <c r="CM69" s="52">
        <f t="shared" si="17"/>
        <v>0</v>
      </c>
      <c r="CN69" s="107" t="str">
        <f>IF(生产数据1!C69=0,"0",生产数据1!C69/(生产数据1!C69+生产数据2!BY69))</f>
        <v>0</v>
      </c>
    </row>
    <row r="70" spans="1:92" customFormat="1" ht="16" hidden="1" customHeight="1">
      <c r="A70" s="64" t="s">
        <v>304</v>
      </c>
      <c r="B70" s="65">
        <f>+工序盘点数据!BH49</f>
        <v>0</v>
      </c>
      <c r="C70" s="65">
        <f>+工序盘点数据!AU49</f>
        <v>0</v>
      </c>
      <c r="D70" s="65">
        <f>+工序盘点数据!AV49</f>
        <v>0</v>
      </c>
      <c r="E70" s="65">
        <f>+工序盘点数据!AW49</f>
        <v>0</v>
      </c>
      <c r="F70" s="65">
        <f>+工序盘点数据!AX49</f>
        <v>0</v>
      </c>
      <c r="G70" s="65">
        <f>+工序盘点数据!AY49</f>
        <v>0</v>
      </c>
      <c r="H70" s="65">
        <f>+工序盘点数据!AZ49</f>
        <v>0</v>
      </c>
      <c r="I70" s="65">
        <f>+工序盘点数据!BA49</f>
        <v>0</v>
      </c>
      <c r="J70" s="65">
        <f>+工序盘点数据!BB49</f>
        <v>0</v>
      </c>
      <c r="K70" s="65">
        <f>+工序盘点数据!BC49</f>
        <v>0</v>
      </c>
      <c r="L70" s="65">
        <f>+工序盘点数据!BD49</f>
        <v>0</v>
      </c>
      <c r="M70" s="65">
        <f>+工序盘点数据!BE49</f>
        <v>0</v>
      </c>
      <c r="N70" s="65">
        <f>+工序盘点数据!BF49</f>
        <v>0</v>
      </c>
      <c r="O70" s="65">
        <f>+工序盘点数据!AF49</f>
        <v>0</v>
      </c>
      <c r="P70" s="65">
        <f>+工序盘点数据!S49</f>
        <v>0</v>
      </c>
      <c r="Q70" s="65">
        <f>+工序盘点数据!T49</f>
        <v>0</v>
      </c>
      <c r="R70" s="65">
        <f>+工序盘点数据!U49</f>
        <v>0</v>
      </c>
      <c r="S70" s="65">
        <f>+工序盘点数据!V49</f>
        <v>0</v>
      </c>
      <c r="T70" s="65">
        <f>+工序盘点数据!W49</f>
        <v>0</v>
      </c>
      <c r="U70" s="65">
        <f>+工序盘点数据!X49</f>
        <v>0</v>
      </c>
      <c r="V70" s="65">
        <f>+工序盘点数据!Y49</f>
        <v>0</v>
      </c>
      <c r="W70" s="65">
        <f>+工序盘点数据!Z49</f>
        <v>0</v>
      </c>
      <c r="X70" s="65">
        <f>+工序盘点数据!AA49</f>
        <v>0</v>
      </c>
      <c r="Y70" s="65">
        <f>+工序盘点数据!AB49</f>
        <v>0</v>
      </c>
      <c r="Z70" s="65">
        <f>+工序盘点数据!AC49</f>
        <v>0</v>
      </c>
      <c r="AA70" s="65">
        <f>+工序盘点数据!AD49</f>
        <v>0</v>
      </c>
      <c r="AB70" s="65">
        <f>+工序盘点数据!AE49</f>
        <v>0</v>
      </c>
      <c r="AC70" s="72">
        <f>+成测数据!H49</f>
        <v>0</v>
      </c>
      <c r="AD70" s="72">
        <f>+成测数据!I49</f>
        <v>0</v>
      </c>
      <c r="AE70" s="72">
        <f>+成测数据!J49</f>
        <v>0</v>
      </c>
      <c r="AF70" s="72">
        <f>+成测数据!K49</f>
        <v>0</v>
      </c>
      <c r="AG70" s="72">
        <f>+成测数据!L49</f>
        <v>0</v>
      </c>
      <c r="AH70" s="72">
        <f>+成测数据!M49</f>
        <v>0</v>
      </c>
      <c r="AI70" s="72">
        <f>+成测数据!N49</f>
        <v>0</v>
      </c>
      <c r="AJ70" s="72">
        <f>+成测数据!O49</f>
        <v>0</v>
      </c>
      <c r="AK70" s="72">
        <f>+成测数据!P49</f>
        <v>0</v>
      </c>
      <c r="AL70" s="72">
        <f>+成测数据!Q49</f>
        <v>0</v>
      </c>
      <c r="AM70" s="72">
        <f>+成测数据!R49</f>
        <v>0</v>
      </c>
      <c r="AN70" s="72">
        <f>+成测数据!S49</f>
        <v>0</v>
      </c>
      <c r="AO70" s="72">
        <f>+成测数据!T49</f>
        <v>0</v>
      </c>
      <c r="AP70" s="72">
        <f>+成测数据!U49</f>
        <v>0</v>
      </c>
      <c r="AQ70" s="72">
        <f>+成测数据!V49</f>
        <v>0</v>
      </c>
      <c r="AR70" s="72">
        <f>+成测数据!W49</f>
        <v>0</v>
      </c>
      <c r="AS70" s="72">
        <f>+成测数据!X49</f>
        <v>0</v>
      </c>
      <c r="AT70" s="72">
        <f>+成测数据!Y49</f>
        <v>0</v>
      </c>
      <c r="AU70" s="72">
        <f>+成测数据!Z49</f>
        <v>0</v>
      </c>
      <c r="AV70" s="72">
        <f>+成测数据!AA49</f>
        <v>0</v>
      </c>
      <c r="AW70" s="72">
        <f>+成测数据!AB49</f>
        <v>0</v>
      </c>
      <c r="AX70" s="72">
        <f>+成测数据!AC49</f>
        <v>0</v>
      </c>
      <c r="AY70" s="72">
        <f>+成测数据!AD49</f>
        <v>0</v>
      </c>
      <c r="AZ70" s="72">
        <f>+成测数据!AE49</f>
        <v>0</v>
      </c>
      <c r="BA70" s="72">
        <f>+成测数据!AF49</f>
        <v>0</v>
      </c>
      <c r="BB70" s="72">
        <f>+成测数据!AG49</f>
        <v>0</v>
      </c>
      <c r="BC70" s="72">
        <f>+成测数据!AH49</f>
        <v>0</v>
      </c>
      <c r="BD70" s="72">
        <f>+成测数据!AI49</f>
        <v>0</v>
      </c>
      <c r="BE70" s="72">
        <f>+成测数据!AJ49</f>
        <v>0</v>
      </c>
      <c r="BF70" s="72">
        <f>+成测数据!AK49</f>
        <v>0</v>
      </c>
      <c r="BG70" s="72">
        <f>+成测数据!AL49</f>
        <v>0</v>
      </c>
      <c r="BH70" s="72">
        <f>+成测数据!AM49</f>
        <v>0</v>
      </c>
      <c r="BI70" s="72">
        <f>+成测数据!AN49</f>
        <v>0</v>
      </c>
      <c r="BJ70" s="72">
        <f>+成测数据!AO49</f>
        <v>0</v>
      </c>
      <c r="BK70" s="72">
        <f>+成测数据!AP49</f>
        <v>0</v>
      </c>
      <c r="BL70" s="72">
        <f>+成测数据!AQ49</f>
        <v>0</v>
      </c>
      <c r="BM70" s="72">
        <f>+成测数据!AR49</f>
        <v>0</v>
      </c>
      <c r="BN70" s="72">
        <f>+成测数据!AS49</f>
        <v>0</v>
      </c>
      <c r="BO70" s="72">
        <f>+成测数据!AT49</f>
        <v>0</v>
      </c>
      <c r="BP70" s="72">
        <f>+成测数据!AU49</f>
        <v>0</v>
      </c>
      <c r="BQ70" s="72">
        <f>+成测数据!AV49</f>
        <v>0</v>
      </c>
      <c r="BR70" s="72">
        <f>+成测数据!AW49</f>
        <v>0</v>
      </c>
      <c r="BS70" s="72">
        <f>+成测数据!AX49</f>
        <v>0</v>
      </c>
      <c r="BT70" s="72">
        <f>+工序盘点数据!BJ49</f>
        <v>0</v>
      </c>
      <c r="BU70" s="72">
        <f>+工序盘点数据!BK49</f>
        <v>0</v>
      </c>
      <c r="BV70" s="72">
        <f>+工序盘点数据!BL49</f>
        <v>0</v>
      </c>
      <c r="BW70" s="90" t="str">
        <f t="shared" si="16"/>
        <v>0</v>
      </c>
      <c r="BX70" s="72">
        <f t="shared" si="13"/>
        <v>0</v>
      </c>
      <c r="BY70" s="91">
        <f>+工序盘点数据!AG49</f>
        <v>0</v>
      </c>
      <c r="BZ70" s="91">
        <f>+工序盘点数据!AH49</f>
        <v>0</v>
      </c>
      <c r="CA70" s="91">
        <f>+工序盘点数据!AI49</f>
        <v>0</v>
      </c>
      <c r="CB70" s="91">
        <f>+工序盘点数据!AJ49</f>
        <v>0</v>
      </c>
      <c r="CC70" s="91">
        <f>+工序盘点数据!AK49</f>
        <v>0</v>
      </c>
      <c r="CD70" s="91">
        <f>+工序盘点数据!AL49</f>
        <v>0</v>
      </c>
      <c r="CE70" s="91">
        <f>+工序盘点数据!AM49</f>
        <v>0</v>
      </c>
      <c r="CF70" s="91">
        <f>+工序盘点数据!AN49</f>
        <v>0</v>
      </c>
      <c r="CG70" s="91">
        <f>+工序盘点数据!AO49</f>
        <v>0</v>
      </c>
      <c r="CH70" s="91">
        <f>+工序盘点数据!AP49</f>
        <v>0</v>
      </c>
      <c r="CI70" s="103">
        <f>+工序盘点数据!AQ49</f>
        <v>0</v>
      </c>
      <c r="CJ70" s="91">
        <f>+工序盘点数据!AR49</f>
        <v>0</v>
      </c>
      <c r="CK70" s="91">
        <f>+工序盘点数据!AS49</f>
        <v>0</v>
      </c>
      <c r="CL70" s="52">
        <f t="shared" si="132"/>
        <v>0</v>
      </c>
      <c r="CM70" s="52">
        <f t="shared" si="17"/>
        <v>0</v>
      </c>
      <c r="CN70" s="107" t="str">
        <f>IF(生产数据1!C70=0,"0",生产数据1!C70/(生产数据1!C70+生产数据2!BY70))</f>
        <v>0</v>
      </c>
    </row>
    <row r="71" spans="1:92" customFormat="1" ht="15.45" hidden="1">
      <c r="A71" s="64" t="s">
        <v>305</v>
      </c>
      <c r="B71" s="65">
        <f>+工序盘点数据!BH50</f>
        <v>0</v>
      </c>
      <c r="C71" s="65">
        <f>+工序盘点数据!AU50</f>
        <v>0</v>
      </c>
      <c r="D71" s="65">
        <f>+工序盘点数据!AV50</f>
        <v>0</v>
      </c>
      <c r="E71" s="65">
        <f>+工序盘点数据!AW50</f>
        <v>0</v>
      </c>
      <c r="F71" s="65">
        <f>+工序盘点数据!AX50</f>
        <v>0</v>
      </c>
      <c r="G71" s="65">
        <f>+工序盘点数据!AY50</f>
        <v>0</v>
      </c>
      <c r="H71" s="65">
        <f>+工序盘点数据!AZ50</f>
        <v>0</v>
      </c>
      <c r="I71" s="65">
        <f>+工序盘点数据!BA50</f>
        <v>0</v>
      </c>
      <c r="J71" s="65">
        <f>+工序盘点数据!BB50</f>
        <v>0</v>
      </c>
      <c r="K71" s="65">
        <f>+工序盘点数据!BC50</f>
        <v>0</v>
      </c>
      <c r="L71" s="65">
        <f>+工序盘点数据!BD50</f>
        <v>0</v>
      </c>
      <c r="M71" s="65">
        <f>+工序盘点数据!BE50</f>
        <v>0</v>
      </c>
      <c r="N71" s="65">
        <f>+工序盘点数据!BF50</f>
        <v>0</v>
      </c>
      <c r="O71" s="65">
        <f>+工序盘点数据!AF50</f>
        <v>0</v>
      </c>
      <c r="P71" s="65">
        <f>+工序盘点数据!S50</f>
        <v>0</v>
      </c>
      <c r="Q71" s="65">
        <f>+工序盘点数据!T50</f>
        <v>0</v>
      </c>
      <c r="R71" s="65">
        <f>+工序盘点数据!U50</f>
        <v>0</v>
      </c>
      <c r="S71" s="65">
        <f>+工序盘点数据!V50</f>
        <v>0</v>
      </c>
      <c r="T71" s="65">
        <f>+工序盘点数据!W50</f>
        <v>0</v>
      </c>
      <c r="U71" s="65">
        <f>+工序盘点数据!X50</f>
        <v>0</v>
      </c>
      <c r="V71" s="65">
        <f>+工序盘点数据!Y50</f>
        <v>0</v>
      </c>
      <c r="W71" s="65">
        <f>+工序盘点数据!Z50</f>
        <v>0</v>
      </c>
      <c r="X71" s="65">
        <f>+工序盘点数据!AA50</f>
        <v>0</v>
      </c>
      <c r="Y71" s="65">
        <f>+工序盘点数据!AB50</f>
        <v>0</v>
      </c>
      <c r="Z71" s="65">
        <f>+工序盘点数据!AC50</f>
        <v>0</v>
      </c>
      <c r="AA71" s="65">
        <f>+工序盘点数据!AD50</f>
        <v>0</v>
      </c>
      <c r="AB71" s="65">
        <f>+工序盘点数据!AE50</f>
        <v>0</v>
      </c>
      <c r="AC71" s="72">
        <f>+成测数据!H50</f>
        <v>0</v>
      </c>
      <c r="AD71" s="72">
        <f>+成测数据!I50</f>
        <v>0</v>
      </c>
      <c r="AE71" s="72">
        <f>+成测数据!J50</f>
        <v>0</v>
      </c>
      <c r="AF71" s="72">
        <f>+成测数据!K50</f>
        <v>0</v>
      </c>
      <c r="AG71" s="72">
        <f>+成测数据!L50</f>
        <v>0</v>
      </c>
      <c r="AH71" s="72">
        <f>+成测数据!M50</f>
        <v>0</v>
      </c>
      <c r="AI71" s="72">
        <f>+成测数据!N50</f>
        <v>0</v>
      </c>
      <c r="AJ71" s="72">
        <f>+成测数据!O50</f>
        <v>0</v>
      </c>
      <c r="AK71" s="72">
        <f>+成测数据!P50</f>
        <v>0</v>
      </c>
      <c r="AL71" s="72">
        <f>+成测数据!Q50</f>
        <v>0</v>
      </c>
      <c r="AM71" s="72">
        <f>+成测数据!R50</f>
        <v>0</v>
      </c>
      <c r="AN71" s="72">
        <f>+成测数据!S50</f>
        <v>0</v>
      </c>
      <c r="AO71" s="72">
        <f>+成测数据!T50</f>
        <v>0</v>
      </c>
      <c r="AP71" s="72">
        <f>+成测数据!U50</f>
        <v>0</v>
      </c>
      <c r="AQ71" s="72">
        <f>+成测数据!V50</f>
        <v>0</v>
      </c>
      <c r="AR71" s="72">
        <f>+成测数据!W50</f>
        <v>0</v>
      </c>
      <c r="AS71" s="72">
        <f>+成测数据!X50</f>
        <v>0</v>
      </c>
      <c r="AT71" s="72">
        <f>+成测数据!Y50</f>
        <v>0</v>
      </c>
      <c r="AU71" s="72">
        <f>+成测数据!Z50</f>
        <v>0</v>
      </c>
      <c r="AV71" s="72">
        <f>+成测数据!AA50</f>
        <v>0</v>
      </c>
      <c r="AW71" s="72">
        <f>+成测数据!AB50</f>
        <v>0</v>
      </c>
      <c r="AX71" s="72">
        <f>+成测数据!AC50</f>
        <v>0</v>
      </c>
      <c r="AY71" s="72">
        <f>+成测数据!AD50</f>
        <v>0</v>
      </c>
      <c r="AZ71" s="72">
        <f>+成测数据!AE50</f>
        <v>0</v>
      </c>
      <c r="BA71" s="72">
        <f>+成测数据!AF50</f>
        <v>0</v>
      </c>
      <c r="BB71" s="72">
        <f>+成测数据!AG50</f>
        <v>0</v>
      </c>
      <c r="BC71" s="72">
        <f>+成测数据!AH50</f>
        <v>0</v>
      </c>
      <c r="BD71" s="72">
        <f>+成测数据!AI50</f>
        <v>0</v>
      </c>
      <c r="BE71" s="72">
        <f>+成测数据!AJ50</f>
        <v>0</v>
      </c>
      <c r="BF71" s="72">
        <f>+成测数据!AK50</f>
        <v>0</v>
      </c>
      <c r="BG71" s="72">
        <f>+成测数据!AL50</f>
        <v>0</v>
      </c>
      <c r="BH71" s="72">
        <f>+成测数据!AM50</f>
        <v>0</v>
      </c>
      <c r="BI71" s="72">
        <f>+成测数据!AN50</f>
        <v>0</v>
      </c>
      <c r="BJ71" s="72">
        <f>+成测数据!AO50</f>
        <v>0</v>
      </c>
      <c r="BK71" s="72">
        <f>+成测数据!AP50</f>
        <v>0</v>
      </c>
      <c r="BL71" s="72">
        <f>+成测数据!AQ50</f>
        <v>0</v>
      </c>
      <c r="BM71" s="72">
        <f>+成测数据!AR50</f>
        <v>0</v>
      </c>
      <c r="BN71" s="72">
        <f>+成测数据!AS50</f>
        <v>0</v>
      </c>
      <c r="BO71" s="72">
        <f>+成测数据!AT50</f>
        <v>0</v>
      </c>
      <c r="BP71" s="72">
        <f>+成测数据!AU50</f>
        <v>0</v>
      </c>
      <c r="BQ71" s="72">
        <f>+成测数据!AV50</f>
        <v>0</v>
      </c>
      <c r="BR71" s="72">
        <f>+成测数据!AW50</f>
        <v>0</v>
      </c>
      <c r="BS71" s="72">
        <f>+成测数据!AX50</f>
        <v>0</v>
      </c>
      <c r="BT71" s="72">
        <f>+工序盘点数据!BJ50</f>
        <v>0</v>
      </c>
      <c r="BU71" s="72">
        <f>+工序盘点数据!BK50</f>
        <v>0</v>
      </c>
      <c r="BV71" s="72">
        <f>+工序盘点数据!BL50</f>
        <v>0</v>
      </c>
      <c r="BW71" s="90" t="str">
        <f t="shared" si="16"/>
        <v>0</v>
      </c>
      <c r="BX71" s="72">
        <f t="shared" si="13"/>
        <v>0</v>
      </c>
      <c r="BY71" s="91">
        <f>+工序盘点数据!AG50</f>
        <v>0</v>
      </c>
      <c r="BZ71" s="91">
        <f>+工序盘点数据!AH50</f>
        <v>0</v>
      </c>
      <c r="CA71" s="91">
        <f>+工序盘点数据!AI50</f>
        <v>0</v>
      </c>
      <c r="CB71" s="91">
        <f>+工序盘点数据!AJ50</f>
        <v>0</v>
      </c>
      <c r="CC71" s="91">
        <f>+工序盘点数据!AK50</f>
        <v>0</v>
      </c>
      <c r="CD71" s="91">
        <f>+工序盘点数据!AL50</f>
        <v>0</v>
      </c>
      <c r="CE71" s="91">
        <f>+工序盘点数据!AM50</f>
        <v>0</v>
      </c>
      <c r="CF71" s="91">
        <f>+工序盘点数据!AN50</f>
        <v>0</v>
      </c>
      <c r="CG71" s="91">
        <f>+工序盘点数据!AO50</f>
        <v>0</v>
      </c>
      <c r="CH71" s="91">
        <f>+工序盘点数据!AP50</f>
        <v>0</v>
      </c>
      <c r="CI71" s="103">
        <f>+工序盘点数据!AQ50</f>
        <v>0</v>
      </c>
      <c r="CJ71" s="91">
        <f>+工序盘点数据!AR50</f>
        <v>0</v>
      </c>
      <c r="CK71" s="91">
        <f>+工序盘点数据!AS50</f>
        <v>0</v>
      </c>
      <c r="CL71" s="52">
        <f t="shared" si="132"/>
        <v>0</v>
      </c>
      <c r="CM71" s="52">
        <f t="shared" si="17"/>
        <v>0</v>
      </c>
      <c r="CN71" s="107" t="str">
        <f>IF(生产数据1!C71=0,"0",生产数据1!C71/(生产数据1!C71+生产数据2!BY71))</f>
        <v>0</v>
      </c>
    </row>
    <row r="72" spans="1:92" customFormat="1" ht="15">
      <c r="A72" s="64" t="s">
        <v>326</v>
      </c>
      <c r="B72" s="63">
        <f t="shared" ref="B72:C72" si="256">+B73+B74</f>
        <v>0</v>
      </c>
      <c r="C72" s="63">
        <f t="shared" si="256"/>
        <v>0</v>
      </c>
      <c r="D72" s="63">
        <f t="shared" ref="D72:N72" si="257">+D73+D74</f>
        <v>0</v>
      </c>
      <c r="E72" s="63">
        <f t="shared" si="257"/>
        <v>0</v>
      </c>
      <c r="F72" s="63">
        <f t="shared" si="257"/>
        <v>0</v>
      </c>
      <c r="G72" s="63">
        <f t="shared" si="257"/>
        <v>0</v>
      </c>
      <c r="H72" s="63">
        <f t="shared" si="257"/>
        <v>0</v>
      </c>
      <c r="I72" s="63">
        <f t="shared" si="257"/>
        <v>0</v>
      </c>
      <c r="J72" s="63">
        <f t="shared" si="257"/>
        <v>0</v>
      </c>
      <c r="K72" s="63">
        <f t="shared" si="257"/>
        <v>0</v>
      </c>
      <c r="L72" s="63">
        <f t="shared" si="257"/>
        <v>0</v>
      </c>
      <c r="M72" s="63">
        <f t="shared" si="257"/>
        <v>0</v>
      </c>
      <c r="N72" s="63">
        <f t="shared" si="257"/>
        <v>0</v>
      </c>
      <c r="O72" s="63">
        <f t="shared" ref="O72:AQ72" si="258">+O73+O74</f>
        <v>0</v>
      </c>
      <c r="P72" s="63">
        <f t="shared" si="258"/>
        <v>0</v>
      </c>
      <c r="Q72" s="63">
        <f t="shared" si="258"/>
        <v>0</v>
      </c>
      <c r="R72" s="63">
        <f t="shared" si="258"/>
        <v>0</v>
      </c>
      <c r="S72" s="63">
        <f t="shared" si="258"/>
        <v>0</v>
      </c>
      <c r="T72" s="63">
        <f t="shared" si="258"/>
        <v>0</v>
      </c>
      <c r="U72" s="63">
        <f t="shared" si="258"/>
        <v>0</v>
      </c>
      <c r="V72" s="63">
        <f t="shared" si="258"/>
        <v>0</v>
      </c>
      <c r="W72" s="63">
        <f t="shared" si="258"/>
        <v>0</v>
      </c>
      <c r="X72" s="63">
        <f t="shared" si="258"/>
        <v>0</v>
      </c>
      <c r="Y72" s="63">
        <f t="shared" si="258"/>
        <v>0</v>
      </c>
      <c r="Z72" s="63">
        <f t="shared" ref="Z72:AB72" si="259">+Z73+Z74</f>
        <v>0</v>
      </c>
      <c r="AA72" s="63">
        <f t="shared" si="259"/>
        <v>0</v>
      </c>
      <c r="AB72" s="63">
        <f t="shared" si="259"/>
        <v>0</v>
      </c>
      <c r="AC72" s="63">
        <f t="shared" si="258"/>
        <v>0</v>
      </c>
      <c r="AD72" s="63">
        <f t="shared" si="258"/>
        <v>0</v>
      </c>
      <c r="AE72" s="63">
        <f t="shared" si="258"/>
        <v>0</v>
      </c>
      <c r="AF72" s="63">
        <f t="shared" si="258"/>
        <v>0</v>
      </c>
      <c r="AG72" s="63">
        <f t="shared" si="258"/>
        <v>0</v>
      </c>
      <c r="AH72" s="63">
        <f t="shared" ref="AH72:AP72" si="260">+AH73+AH74</f>
        <v>0</v>
      </c>
      <c r="AI72" s="63">
        <f t="shared" si="260"/>
        <v>0</v>
      </c>
      <c r="AJ72" s="63">
        <f t="shared" si="260"/>
        <v>0</v>
      </c>
      <c r="AK72" s="63">
        <f t="shared" si="260"/>
        <v>0</v>
      </c>
      <c r="AL72" s="63">
        <f t="shared" si="260"/>
        <v>0</v>
      </c>
      <c r="AM72" s="63">
        <f t="shared" si="260"/>
        <v>0</v>
      </c>
      <c r="AN72" s="63">
        <f t="shared" si="260"/>
        <v>0</v>
      </c>
      <c r="AO72" s="63">
        <f t="shared" si="260"/>
        <v>0</v>
      </c>
      <c r="AP72" s="63">
        <f t="shared" si="260"/>
        <v>0</v>
      </c>
      <c r="AQ72" s="63">
        <f t="shared" si="258"/>
        <v>0</v>
      </c>
      <c r="AR72" s="63">
        <f t="shared" ref="AR72:BJ72" si="261">+AR73+AR74</f>
        <v>0</v>
      </c>
      <c r="AS72" s="63">
        <f t="shared" si="261"/>
        <v>0</v>
      </c>
      <c r="AT72" s="63">
        <f t="shared" si="261"/>
        <v>0</v>
      </c>
      <c r="AU72" s="63">
        <f t="shared" si="261"/>
        <v>0</v>
      </c>
      <c r="AV72" s="63">
        <f t="shared" si="261"/>
        <v>0</v>
      </c>
      <c r="AW72" s="63">
        <f t="shared" si="261"/>
        <v>0</v>
      </c>
      <c r="AX72" s="63">
        <f t="shared" si="261"/>
        <v>0</v>
      </c>
      <c r="AY72" s="63">
        <f t="shared" si="261"/>
        <v>0</v>
      </c>
      <c r="AZ72" s="63">
        <f t="shared" si="261"/>
        <v>0</v>
      </c>
      <c r="BA72" s="63">
        <f t="shared" si="261"/>
        <v>0</v>
      </c>
      <c r="BB72" s="63">
        <f t="shared" si="261"/>
        <v>0</v>
      </c>
      <c r="BC72" s="63">
        <f t="shared" si="261"/>
        <v>0</v>
      </c>
      <c r="BD72" s="63">
        <f t="shared" si="261"/>
        <v>0</v>
      </c>
      <c r="BE72" s="63">
        <f t="shared" si="261"/>
        <v>0</v>
      </c>
      <c r="BF72" s="63">
        <f t="shared" si="261"/>
        <v>0</v>
      </c>
      <c r="BG72" s="63">
        <f t="shared" si="261"/>
        <v>0</v>
      </c>
      <c r="BH72" s="63">
        <f t="shared" si="261"/>
        <v>0</v>
      </c>
      <c r="BI72" s="63">
        <f t="shared" si="261"/>
        <v>0</v>
      </c>
      <c r="BJ72" s="63">
        <f t="shared" si="261"/>
        <v>0</v>
      </c>
      <c r="BK72" s="63">
        <f t="shared" ref="BK72:BM72" si="262">+BK73+BK74</f>
        <v>0</v>
      </c>
      <c r="BL72" s="63">
        <f t="shared" si="262"/>
        <v>0</v>
      </c>
      <c r="BM72" s="63">
        <f t="shared" si="262"/>
        <v>0</v>
      </c>
      <c r="BN72" s="63">
        <f t="shared" ref="BN72:BY72" si="263">+BN73+BN74</f>
        <v>0</v>
      </c>
      <c r="BO72" s="63">
        <f t="shared" si="263"/>
        <v>0</v>
      </c>
      <c r="BP72" s="63">
        <f t="shared" si="263"/>
        <v>0</v>
      </c>
      <c r="BQ72" s="63">
        <f t="shared" si="263"/>
        <v>0</v>
      </c>
      <c r="BR72" s="63">
        <f t="shared" ref="BR72" si="264">+BR73+BR74</f>
        <v>0</v>
      </c>
      <c r="BS72" s="63">
        <f t="shared" ref="BS72:BV72" si="265">+BS73+BS74</f>
        <v>0</v>
      </c>
      <c r="BT72" s="63">
        <f t="shared" si="265"/>
        <v>0</v>
      </c>
      <c r="BU72" s="63">
        <f t="shared" si="265"/>
        <v>0</v>
      </c>
      <c r="BV72" s="63">
        <f t="shared" si="265"/>
        <v>0</v>
      </c>
      <c r="BW72" s="88" t="str">
        <f t="shared" si="16"/>
        <v>0</v>
      </c>
      <c r="BX72" s="63">
        <f t="shared" ref="BX72:BX101" si="266">SUM(BY72:CK72)</f>
        <v>0</v>
      </c>
      <c r="BY72" s="89">
        <f t="shared" si="263"/>
        <v>0</v>
      </c>
      <c r="BZ72" s="89">
        <f t="shared" ref="BZ72:CJ72" si="267">+BZ73+BZ74</f>
        <v>0</v>
      </c>
      <c r="CA72" s="89">
        <f t="shared" si="267"/>
        <v>0</v>
      </c>
      <c r="CB72" s="89">
        <f t="shared" si="267"/>
        <v>0</v>
      </c>
      <c r="CC72" s="89">
        <f t="shared" si="267"/>
        <v>0</v>
      </c>
      <c r="CD72" s="89">
        <f t="shared" si="267"/>
        <v>0</v>
      </c>
      <c r="CE72" s="89">
        <f t="shared" si="267"/>
        <v>0</v>
      </c>
      <c r="CF72" s="89">
        <f t="shared" si="267"/>
        <v>0</v>
      </c>
      <c r="CG72" s="89">
        <f t="shared" si="267"/>
        <v>0</v>
      </c>
      <c r="CH72" s="89">
        <f t="shared" si="267"/>
        <v>0</v>
      </c>
      <c r="CI72" s="102">
        <f t="shared" si="267"/>
        <v>0</v>
      </c>
      <c r="CJ72" s="89">
        <f t="shared" si="267"/>
        <v>0</v>
      </c>
      <c r="CK72" s="89">
        <f t="shared" ref="CK72" si="268">+CK73+CK74</f>
        <v>0</v>
      </c>
      <c r="CL72" s="52">
        <f t="shared" ref="CL72:CL101" si="269">+AC72+AF72+BN72+O72</f>
        <v>0</v>
      </c>
      <c r="CM72" s="52">
        <f t="shared" si="17"/>
        <v>0</v>
      </c>
      <c r="CN72" s="107" t="str">
        <f>IF(生产数据1!C72=0,"0",生产数据1!C72/(生产数据1!C72+生产数据2!BY72))</f>
        <v>0</v>
      </c>
    </row>
    <row r="73" spans="1:92" customFormat="1" ht="15.45" hidden="1">
      <c r="A73" s="64" t="s">
        <v>304</v>
      </c>
      <c r="B73" s="65">
        <f>+工序盘点数据!BH51</f>
        <v>0</v>
      </c>
      <c r="C73" s="65">
        <f>+工序盘点数据!AU51</f>
        <v>0</v>
      </c>
      <c r="D73" s="65">
        <f>+工序盘点数据!AV51</f>
        <v>0</v>
      </c>
      <c r="E73" s="65">
        <f>+工序盘点数据!AW51</f>
        <v>0</v>
      </c>
      <c r="F73" s="65">
        <f>+工序盘点数据!AX51</f>
        <v>0</v>
      </c>
      <c r="G73" s="65">
        <f>+工序盘点数据!AY51</f>
        <v>0</v>
      </c>
      <c r="H73" s="65">
        <f>+工序盘点数据!AZ51</f>
        <v>0</v>
      </c>
      <c r="I73" s="65">
        <f>+工序盘点数据!BA51</f>
        <v>0</v>
      </c>
      <c r="J73" s="65">
        <f>+工序盘点数据!BB51</f>
        <v>0</v>
      </c>
      <c r="K73" s="65">
        <f>+工序盘点数据!BC51</f>
        <v>0</v>
      </c>
      <c r="L73" s="65">
        <f>+工序盘点数据!BD51</f>
        <v>0</v>
      </c>
      <c r="M73" s="65">
        <f>+工序盘点数据!BE51</f>
        <v>0</v>
      </c>
      <c r="N73" s="65">
        <f>+工序盘点数据!BF51</f>
        <v>0</v>
      </c>
      <c r="O73" s="65">
        <f>+工序盘点数据!AF51</f>
        <v>0</v>
      </c>
      <c r="P73" s="65">
        <f>+工序盘点数据!S51</f>
        <v>0</v>
      </c>
      <c r="Q73" s="65">
        <f>+工序盘点数据!T51</f>
        <v>0</v>
      </c>
      <c r="R73" s="65">
        <f>+工序盘点数据!U51</f>
        <v>0</v>
      </c>
      <c r="S73" s="65">
        <f>+工序盘点数据!V51</f>
        <v>0</v>
      </c>
      <c r="T73" s="65">
        <f>+工序盘点数据!W51</f>
        <v>0</v>
      </c>
      <c r="U73" s="65">
        <f>+工序盘点数据!X51</f>
        <v>0</v>
      </c>
      <c r="V73" s="65">
        <f>+工序盘点数据!Y51</f>
        <v>0</v>
      </c>
      <c r="W73" s="65">
        <f>+工序盘点数据!Z51</f>
        <v>0</v>
      </c>
      <c r="X73" s="65">
        <f>+工序盘点数据!AA51</f>
        <v>0</v>
      </c>
      <c r="Y73" s="65">
        <f>+工序盘点数据!AB51</f>
        <v>0</v>
      </c>
      <c r="Z73" s="65">
        <f>+工序盘点数据!AC51</f>
        <v>0</v>
      </c>
      <c r="AA73" s="65">
        <f>+工序盘点数据!AD51</f>
        <v>0</v>
      </c>
      <c r="AB73" s="65">
        <f>+工序盘点数据!AE51</f>
        <v>0</v>
      </c>
      <c r="AC73" s="72">
        <f>+成测数据!H51</f>
        <v>0</v>
      </c>
      <c r="AD73" s="72">
        <f>+成测数据!I51</f>
        <v>0</v>
      </c>
      <c r="AE73" s="72">
        <f>+成测数据!J51</f>
        <v>0</v>
      </c>
      <c r="AF73" s="72">
        <f>+成测数据!K51</f>
        <v>0</v>
      </c>
      <c r="AG73" s="72">
        <f>+成测数据!L51</f>
        <v>0</v>
      </c>
      <c r="AH73" s="72">
        <f>+成测数据!M51</f>
        <v>0</v>
      </c>
      <c r="AI73" s="72">
        <f>+成测数据!N51</f>
        <v>0</v>
      </c>
      <c r="AJ73" s="72">
        <f>+成测数据!O51</f>
        <v>0</v>
      </c>
      <c r="AK73" s="72">
        <f>+成测数据!P51</f>
        <v>0</v>
      </c>
      <c r="AL73" s="72">
        <f>+成测数据!Q51</f>
        <v>0</v>
      </c>
      <c r="AM73" s="72">
        <f>+成测数据!R51</f>
        <v>0</v>
      </c>
      <c r="AN73" s="72">
        <f>+成测数据!S51</f>
        <v>0</v>
      </c>
      <c r="AO73" s="72">
        <f>+成测数据!T51</f>
        <v>0</v>
      </c>
      <c r="AP73" s="72">
        <f>+成测数据!U51</f>
        <v>0</v>
      </c>
      <c r="AQ73" s="72">
        <f>+成测数据!V51</f>
        <v>0</v>
      </c>
      <c r="AR73" s="72">
        <f>+成测数据!W51</f>
        <v>0</v>
      </c>
      <c r="AS73" s="72">
        <f>+成测数据!X51</f>
        <v>0</v>
      </c>
      <c r="AT73" s="72">
        <f>+成测数据!Y51</f>
        <v>0</v>
      </c>
      <c r="AU73" s="72">
        <f>+成测数据!Z51</f>
        <v>0</v>
      </c>
      <c r="AV73" s="72">
        <f>+成测数据!AA51</f>
        <v>0</v>
      </c>
      <c r="AW73" s="72">
        <f>+成测数据!AB51</f>
        <v>0</v>
      </c>
      <c r="AX73" s="72">
        <f>+成测数据!AC51</f>
        <v>0</v>
      </c>
      <c r="AY73" s="72">
        <f>+成测数据!AD51</f>
        <v>0</v>
      </c>
      <c r="AZ73" s="72">
        <f>+成测数据!AE51</f>
        <v>0</v>
      </c>
      <c r="BA73" s="72">
        <f>+成测数据!AF51</f>
        <v>0</v>
      </c>
      <c r="BB73" s="72">
        <f>+成测数据!AG51</f>
        <v>0</v>
      </c>
      <c r="BC73" s="72">
        <f>+成测数据!AH51</f>
        <v>0</v>
      </c>
      <c r="BD73" s="72">
        <f>+成测数据!AI51</f>
        <v>0</v>
      </c>
      <c r="BE73" s="72">
        <f>+成测数据!AJ51</f>
        <v>0</v>
      </c>
      <c r="BF73" s="72">
        <f>+成测数据!AK51</f>
        <v>0</v>
      </c>
      <c r="BG73" s="72">
        <f>+成测数据!AL51</f>
        <v>0</v>
      </c>
      <c r="BH73" s="72">
        <f>+成测数据!AM51</f>
        <v>0</v>
      </c>
      <c r="BI73" s="72">
        <f>+成测数据!AN51</f>
        <v>0</v>
      </c>
      <c r="BJ73" s="72">
        <f>+成测数据!AO51</f>
        <v>0</v>
      </c>
      <c r="BK73" s="72">
        <f>+成测数据!AP51</f>
        <v>0</v>
      </c>
      <c r="BL73" s="72">
        <f>+成测数据!AQ51</f>
        <v>0</v>
      </c>
      <c r="BM73" s="72">
        <f>+成测数据!AR51</f>
        <v>0</v>
      </c>
      <c r="BN73" s="72">
        <f>+成测数据!AS51</f>
        <v>0</v>
      </c>
      <c r="BO73" s="72">
        <f>+成测数据!AT51</f>
        <v>0</v>
      </c>
      <c r="BP73" s="72">
        <f>+成测数据!AU51</f>
        <v>0</v>
      </c>
      <c r="BQ73" s="72">
        <f>+成测数据!AV51</f>
        <v>0</v>
      </c>
      <c r="BR73" s="72">
        <f>+成测数据!AW51</f>
        <v>0</v>
      </c>
      <c r="BS73" s="72">
        <f>+成测数据!AX51</f>
        <v>0</v>
      </c>
      <c r="BT73" s="72">
        <f>+工序盘点数据!BJ51</f>
        <v>0</v>
      </c>
      <c r="BU73" s="72">
        <f>+工序盘点数据!BK51</f>
        <v>0</v>
      </c>
      <c r="BV73" s="72">
        <f>+工序盘点数据!BL51</f>
        <v>0</v>
      </c>
      <c r="BW73" s="90" t="str">
        <f t="shared" si="16"/>
        <v>0</v>
      </c>
      <c r="BX73" s="72">
        <f t="shared" si="266"/>
        <v>0</v>
      </c>
      <c r="BY73" s="91">
        <f>+工序盘点数据!AG51</f>
        <v>0</v>
      </c>
      <c r="BZ73" s="91">
        <f>+工序盘点数据!AH51</f>
        <v>0</v>
      </c>
      <c r="CA73" s="91">
        <f>+工序盘点数据!AI51</f>
        <v>0</v>
      </c>
      <c r="CB73" s="91">
        <f>+工序盘点数据!AJ51</f>
        <v>0</v>
      </c>
      <c r="CC73" s="91">
        <f>+工序盘点数据!AK51</f>
        <v>0</v>
      </c>
      <c r="CD73" s="91">
        <f>+工序盘点数据!AL51</f>
        <v>0</v>
      </c>
      <c r="CE73" s="91">
        <f>+工序盘点数据!AM51</f>
        <v>0</v>
      </c>
      <c r="CF73" s="91">
        <f>+工序盘点数据!AN51</f>
        <v>0</v>
      </c>
      <c r="CG73" s="91">
        <f>+工序盘点数据!AO51</f>
        <v>0</v>
      </c>
      <c r="CH73" s="91">
        <f>+工序盘点数据!AP51</f>
        <v>0</v>
      </c>
      <c r="CI73" s="103">
        <f>+工序盘点数据!AQ51</f>
        <v>0</v>
      </c>
      <c r="CJ73" s="91">
        <f>+工序盘点数据!AR51</f>
        <v>0</v>
      </c>
      <c r="CK73" s="91">
        <f>+工序盘点数据!AS51</f>
        <v>0</v>
      </c>
      <c r="CL73" s="52">
        <f t="shared" si="269"/>
        <v>0</v>
      </c>
      <c r="CM73" s="52">
        <f t="shared" ref="CM73:CM101" si="270">+CJ73</f>
        <v>0</v>
      </c>
      <c r="CN73" s="107" t="str">
        <f>IF(生产数据1!C73=0,"0",生产数据1!C73/(生产数据1!C73+生产数据2!BY73))</f>
        <v>0</v>
      </c>
    </row>
    <row r="74" spans="1:92" customFormat="1" ht="15.45" hidden="1">
      <c r="A74" s="64" t="s">
        <v>305</v>
      </c>
      <c r="B74" s="65">
        <f>+工序盘点数据!BH52</f>
        <v>0</v>
      </c>
      <c r="C74" s="65">
        <f>+工序盘点数据!AU52</f>
        <v>0</v>
      </c>
      <c r="D74" s="65">
        <f>+工序盘点数据!AV52</f>
        <v>0</v>
      </c>
      <c r="E74" s="65">
        <f>+工序盘点数据!AW52</f>
        <v>0</v>
      </c>
      <c r="F74" s="65">
        <f>+工序盘点数据!AX52</f>
        <v>0</v>
      </c>
      <c r="G74" s="65">
        <f>+工序盘点数据!AY52</f>
        <v>0</v>
      </c>
      <c r="H74" s="65">
        <f>+工序盘点数据!AZ52</f>
        <v>0</v>
      </c>
      <c r="I74" s="65">
        <f>+工序盘点数据!BA52</f>
        <v>0</v>
      </c>
      <c r="J74" s="65">
        <f>+工序盘点数据!BB52</f>
        <v>0</v>
      </c>
      <c r="K74" s="65">
        <f>+工序盘点数据!BC52</f>
        <v>0</v>
      </c>
      <c r="L74" s="65">
        <f>+工序盘点数据!BD52</f>
        <v>0</v>
      </c>
      <c r="M74" s="65">
        <f>+工序盘点数据!BE52</f>
        <v>0</v>
      </c>
      <c r="N74" s="65">
        <f>+工序盘点数据!BF52</f>
        <v>0</v>
      </c>
      <c r="O74" s="65">
        <f>+工序盘点数据!AF52</f>
        <v>0</v>
      </c>
      <c r="P74" s="65">
        <f>+工序盘点数据!S52</f>
        <v>0</v>
      </c>
      <c r="Q74" s="65">
        <f>+工序盘点数据!T52</f>
        <v>0</v>
      </c>
      <c r="R74" s="65">
        <f>+工序盘点数据!U52</f>
        <v>0</v>
      </c>
      <c r="S74" s="65">
        <f>+工序盘点数据!V52</f>
        <v>0</v>
      </c>
      <c r="T74" s="65">
        <f>+工序盘点数据!W52</f>
        <v>0</v>
      </c>
      <c r="U74" s="65">
        <f>+工序盘点数据!X52</f>
        <v>0</v>
      </c>
      <c r="V74" s="65">
        <f>+工序盘点数据!Y52</f>
        <v>0</v>
      </c>
      <c r="W74" s="65">
        <f>+工序盘点数据!Z52</f>
        <v>0</v>
      </c>
      <c r="X74" s="65">
        <f>+工序盘点数据!AA52</f>
        <v>0</v>
      </c>
      <c r="Y74" s="65">
        <f>+工序盘点数据!AB52</f>
        <v>0</v>
      </c>
      <c r="Z74" s="65">
        <f>+工序盘点数据!AC52</f>
        <v>0</v>
      </c>
      <c r="AA74" s="65">
        <f>+工序盘点数据!AD52</f>
        <v>0</v>
      </c>
      <c r="AB74" s="65">
        <f>+工序盘点数据!AE52</f>
        <v>0</v>
      </c>
      <c r="AC74" s="72">
        <f>+成测数据!H52</f>
        <v>0</v>
      </c>
      <c r="AD74" s="72">
        <f>+成测数据!I52</f>
        <v>0</v>
      </c>
      <c r="AE74" s="72">
        <f>+成测数据!J52</f>
        <v>0</v>
      </c>
      <c r="AF74" s="72">
        <f>+成测数据!K52</f>
        <v>0</v>
      </c>
      <c r="AG74" s="72">
        <f>+成测数据!L52</f>
        <v>0</v>
      </c>
      <c r="AH74" s="72">
        <f>+成测数据!M52</f>
        <v>0</v>
      </c>
      <c r="AI74" s="72">
        <f>+成测数据!N52</f>
        <v>0</v>
      </c>
      <c r="AJ74" s="72">
        <f>+成测数据!O52</f>
        <v>0</v>
      </c>
      <c r="AK74" s="72">
        <f>+成测数据!P52</f>
        <v>0</v>
      </c>
      <c r="AL74" s="72">
        <f>+成测数据!Q52</f>
        <v>0</v>
      </c>
      <c r="AM74" s="72">
        <f>+成测数据!R52</f>
        <v>0</v>
      </c>
      <c r="AN74" s="72">
        <f>+成测数据!S52</f>
        <v>0</v>
      </c>
      <c r="AO74" s="72">
        <f>+成测数据!T52</f>
        <v>0</v>
      </c>
      <c r="AP74" s="72">
        <f>+成测数据!U52</f>
        <v>0</v>
      </c>
      <c r="AQ74" s="72">
        <f>+成测数据!V52</f>
        <v>0</v>
      </c>
      <c r="AR74" s="72">
        <f>+成测数据!W52</f>
        <v>0</v>
      </c>
      <c r="AS74" s="72">
        <f>+成测数据!X52</f>
        <v>0</v>
      </c>
      <c r="AT74" s="72">
        <f>+成测数据!Y52</f>
        <v>0</v>
      </c>
      <c r="AU74" s="72">
        <f>+成测数据!Z52</f>
        <v>0</v>
      </c>
      <c r="AV74" s="72">
        <f>+成测数据!AA52</f>
        <v>0</v>
      </c>
      <c r="AW74" s="72">
        <f>+成测数据!AB52</f>
        <v>0</v>
      </c>
      <c r="AX74" s="72">
        <f>+成测数据!AC52</f>
        <v>0</v>
      </c>
      <c r="AY74" s="72">
        <f>+成测数据!AD52</f>
        <v>0</v>
      </c>
      <c r="AZ74" s="72">
        <f>+成测数据!AE52</f>
        <v>0</v>
      </c>
      <c r="BA74" s="72">
        <f>+成测数据!AF52</f>
        <v>0</v>
      </c>
      <c r="BB74" s="72">
        <f>+成测数据!AG52</f>
        <v>0</v>
      </c>
      <c r="BC74" s="72">
        <f>+成测数据!AH52</f>
        <v>0</v>
      </c>
      <c r="BD74" s="72">
        <f>+成测数据!AI52</f>
        <v>0</v>
      </c>
      <c r="BE74" s="72">
        <f>+成测数据!AJ52</f>
        <v>0</v>
      </c>
      <c r="BF74" s="72">
        <f>+成测数据!AK52</f>
        <v>0</v>
      </c>
      <c r="BG74" s="72">
        <f>+成测数据!AL52</f>
        <v>0</v>
      </c>
      <c r="BH74" s="72">
        <f>+成测数据!AM52</f>
        <v>0</v>
      </c>
      <c r="BI74" s="72">
        <f>+成测数据!AN52</f>
        <v>0</v>
      </c>
      <c r="BJ74" s="72">
        <f>+成测数据!AO52</f>
        <v>0</v>
      </c>
      <c r="BK74" s="72">
        <f>+成测数据!AP52</f>
        <v>0</v>
      </c>
      <c r="BL74" s="72">
        <f>+成测数据!AQ52</f>
        <v>0</v>
      </c>
      <c r="BM74" s="72">
        <f>+成测数据!AR52</f>
        <v>0</v>
      </c>
      <c r="BN74" s="72">
        <f>+成测数据!AS52</f>
        <v>0</v>
      </c>
      <c r="BO74" s="72">
        <f>+成测数据!AT52</f>
        <v>0</v>
      </c>
      <c r="BP74" s="72">
        <f>+成测数据!AU52</f>
        <v>0</v>
      </c>
      <c r="BQ74" s="72">
        <f>+成测数据!AV52</f>
        <v>0</v>
      </c>
      <c r="BR74" s="72">
        <f>+成测数据!AW52</f>
        <v>0</v>
      </c>
      <c r="BS74" s="72">
        <f>+成测数据!AX52</f>
        <v>0</v>
      </c>
      <c r="BT74" s="72">
        <f>+工序盘点数据!BJ52</f>
        <v>0</v>
      </c>
      <c r="BU74" s="72">
        <f>+工序盘点数据!BK52</f>
        <v>0</v>
      </c>
      <c r="BV74" s="72">
        <f>+工序盘点数据!BL52</f>
        <v>0</v>
      </c>
      <c r="BW74" s="90" t="str">
        <f t="shared" ref="BW74:BW75" si="271">IF(BS74=0,"0",BT74/(BS74+O74))</f>
        <v>0</v>
      </c>
      <c r="BX74" s="72">
        <f t="shared" si="266"/>
        <v>0</v>
      </c>
      <c r="BY74" s="91">
        <f>+工序盘点数据!AG52</f>
        <v>0</v>
      </c>
      <c r="BZ74" s="91">
        <f>+工序盘点数据!AH52</f>
        <v>0</v>
      </c>
      <c r="CA74" s="91">
        <f>+工序盘点数据!AI52</f>
        <v>0</v>
      </c>
      <c r="CB74" s="91">
        <f>+工序盘点数据!AJ52</f>
        <v>0</v>
      </c>
      <c r="CC74" s="91">
        <f>+工序盘点数据!AK52</f>
        <v>0</v>
      </c>
      <c r="CD74" s="91">
        <f>+工序盘点数据!AL52</f>
        <v>0</v>
      </c>
      <c r="CE74" s="91">
        <f>+工序盘点数据!AM52</f>
        <v>0</v>
      </c>
      <c r="CF74" s="91">
        <f>+工序盘点数据!AN52</f>
        <v>0</v>
      </c>
      <c r="CG74" s="91">
        <f>+工序盘点数据!AO52</f>
        <v>0</v>
      </c>
      <c r="CH74" s="91">
        <f>+工序盘点数据!AP52</f>
        <v>0</v>
      </c>
      <c r="CI74" s="103">
        <f>+工序盘点数据!AQ52</f>
        <v>0</v>
      </c>
      <c r="CJ74" s="91">
        <f>+工序盘点数据!AR52</f>
        <v>0</v>
      </c>
      <c r="CK74" s="91">
        <f>+工序盘点数据!AS52</f>
        <v>0</v>
      </c>
      <c r="CL74" s="52">
        <f t="shared" si="269"/>
        <v>0</v>
      </c>
      <c r="CM74" s="52">
        <f t="shared" si="270"/>
        <v>0</v>
      </c>
      <c r="CN74" s="107" t="str">
        <f>IF(生产数据1!C74=0,"0",生产数据1!C74/(生产数据1!C74+生产数据2!BY74))</f>
        <v>0</v>
      </c>
    </row>
    <row r="75" spans="1:92" customFormat="1" ht="15">
      <c r="A75" s="64" t="s">
        <v>327</v>
      </c>
      <c r="B75" s="63">
        <f t="shared" ref="B75:C75" si="272">+B76+B77</f>
        <v>0</v>
      </c>
      <c r="C75" s="63">
        <f t="shared" si="272"/>
        <v>0</v>
      </c>
      <c r="D75" s="63">
        <f t="shared" ref="D75:N75" si="273">+D76+D77</f>
        <v>0</v>
      </c>
      <c r="E75" s="63">
        <f t="shared" si="273"/>
        <v>0</v>
      </c>
      <c r="F75" s="63">
        <f t="shared" si="273"/>
        <v>0</v>
      </c>
      <c r="G75" s="63">
        <f t="shared" si="273"/>
        <v>0</v>
      </c>
      <c r="H75" s="63">
        <f t="shared" si="273"/>
        <v>0</v>
      </c>
      <c r="I75" s="63">
        <f t="shared" si="273"/>
        <v>0</v>
      </c>
      <c r="J75" s="63">
        <f t="shared" si="273"/>
        <v>0</v>
      </c>
      <c r="K75" s="63">
        <f t="shared" si="273"/>
        <v>0</v>
      </c>
      <c r="L75" s="63">
        <f t="shared" si="273"/>
        <v>0</v>
      </c>
      <c r="M75" s="63">
        <f t="shared" si="273"/>
        <v>0</v>
      </c>
      <c r="N75" s="63">
        <f t="shared" si="273"/>
        <v>0</v>
      </c>
      <c r="O75" s="63">
        <f t="shared" ref="O75:AQ75" si="274">+O76+O77</f>
        <v>0</v>
      </c>
      <c r="P75" s="63">
        <f t="shared" si="274"/>
        <v>0</v>
      </c>
      <c r="Q75" s="63">
        <f t="shared" si="274"/>
        <v>0</v>
      </c>
      <c r="R75" s="63">
        <f t="shared" si="274"/>
        <v>0</v>
      </c>
      <c r="S75" s="63">
        <f t="shared" si="274"/>
        <v>0</v>
      </c>
      <c r="T75" s="63">
        <f t="shared" si="274"/>
        <v>0</v>
      </c>
      <c r="U75" s="63">
        <f t="shared" si="274"/>
        <v>0</v>
      </c>
      <c r="V75" s="63">
        <f t="shared" si="274"/>
        <v>0</v>
      </c>
      <c r="W75" s="63">
        <f t="shared" si="274"/>
        <v>0</v>
      </c>
      <c r="X75" s="63">
        <f t="shared" si="274"/>
        <v>0</v>
      </c>
      <c r="Y75" s="63">
        <f t="shared" si="274"/>
        <v>0</v>
      </c>
      <c r="Z75" s="63">
        <f t="shared" ref="Z75:AB75" si="275">+Z76+Z77</f>
        <v>0</v>
      </c>
      <c r="AA75" s="63">
        <f t="shared" si="275"/>
        <v>0</v>
      </c>
      <c r="AB75" s="63">
        <f t="shared" si="275"/>
        <v>0</v>
      </c>
      <c r="AC75" s="63">
        <f t="shared" si="274"/>
        <v>0</v>
      </c>
      <c r="AD75" s="63">
        <f t="shared" si="274"/>
        <v>0</v>
      </c>
      <c r="AE75" s="63">
        <f t="shared" si="274"/>
        <v>0</v>
      </c>
      <c r="AF75" s="63">
        <f t="shared" si="274"/>
        <v>0</v>
      </c>
      <c r="AG75" s="63">
        <f t="shared" si="274"/>
        <v>0</v>
      </c>
      <c r="AH75" s="63">
        <f t="shared" ref="AH75:AP75" si="276">+AH76+AH77</f>
        <v>0</v>
      </c>
      <c r="AI75" s="63">
        <f t="shared" si="276"/>
        <v>0</v>
      </c>
      <c r="AJ75" s="63">
        <f t="shared" si="276"/>
        <v>0</v>
      </c>
      <c r="AK75" s="63">
        <f t="shared" si="276"/>
        <v>0</v>
      </c>
      <c r="AL75" s="63">
        <f t="shared" si="276"/>
        <v>0</v>
      </c>
      <c r="AM75" s="63">
        <f t="shared" si="276"/>
        <v>0</v>
      </c>
      <c r="AN75" s="63">
        <f t="shared" si="276"/>
        <v>0</v>
      </c>
      <c r="AO75" s="63">
        <f t="shared" si="276"/>
        <v>0</v>
      </c>
      <c r="AP75" s="63">
        <f t="shared" si="276"/>
        <v>0</v>
      </c>
      <c r="AQ75" s="63">
        <f t="shared" si="274"/>
        <v>0</v>
      </c>
      <c r="AR75" s="63">
        <f t="shared" ref="AR75:BJ75" si="277">+AR76+AR77</f>
        <v>0</v>
      </c>
      <c r="AS75" s="63">
        <f t="shared" si="277"/>
        <v>0</v>
      </c>
      <c r="AT75" s="63">
        <f t="shared" si="277"/>
        <v>0</v>
      </c>
      <c r="AU75" s="63">
        <f t="shared" si="277"/>
        <v>0</v>
      </c>
      <c r="AV75" s="63">
        <f t="shared" si="277"/>
        <v>0</v>
      </c>
      <c r="AW75" s="63">
        <f t="shared" si="277"/>
        <v>0</v>
      </c>
      <c r="AX75" s="63">
        <f t="shared" si="277"/>
        <v>0</v>
      </c>
      <c r="AY75" s="63">
        <f t="shared" si="277"/>
        <v>0</v>
      </c>
      <c r="AZ75" s="63">
        <f t="shared" si="277"/>
        <v>0</v>
      </c>
      <c r="BA75" s="63">
        <f t="shared" si="277"/>
        <v>0</v>
      </c>
      <c r="BB75" s="63">
        <f t="shared" si="277"/>
        <v>0</v>
      </c>
      <c r="BC75" s="63">
        <f t="shared" si="277"/>
        <v>0</v>
      </c>
      <c r="BD75" s="63">
        <f t="shared" si="277"/>
        <v>0</v>
      </c>
      <c r="BE75" s="63">
        <f t="shared" si="277"/>
        <v>0</v>
      </c>
      <c r="BF75" s="63">
        <f t="shared" si="277"/>
        <v>0</v>
      </c>
      <c r="BG75" s="63">
        <f t="shared" si="277"/>
        <v>0</v>
      </c>
      <c r="BH75" s="63">
        <f t="shared" si="277"/>
        <v>0</v>
      </c>
      <c r="BI75" s="63">
        <f t="shared" si="277"/>
        <v>0</v>
      </c>
      <c r="BJ75" s="63">
        <f t="shared" si="277"/>
        <v>0</v>
      </c>
      <c r="BK75" s="63">
        <f t="shared" ref="BK75:BM75" si="278">+BK76+BK77</f>
        <v>0</v>
      </c>
      <c r="BL75" s="63">
        <f t="shared" si="278"/>
        <v>0</v>
      </c>
      <c r="BM75" s="63">
        <f t="shared" si="278"/>
        <v>0</v>
      </c>
      <c r="BN75" s="63">
        <f t="shared" ref="BN75:BY75" si="279">+BN76+BN77</f>
        <v>0</v>
      </c>
      <c r="BO75" s="63">
        <f t="shared" si="279"/>
        <v>0</v>
      </c>
      <c r="BP75" s="63">
        <f t="shared" si="279"/>
        <v>0</v>
      </c>
      <c r="BQ75" s="63">
        <f t="shared" si="279"/>
        <v>0</v>
      </c>
      <c r="BR75" s="63">
        <f t="shared" ref="BR75" si="280">+BR76+BR77</f>
        <v>0</v>
      </c>
      <c r="BS75" s="63">
        <f t="shared" ref="BS75:BV75" si="281">+BS76+BS77</f>
        <v>0</v>
      </c>
      <c r="BT75" s="63">
        <f t="shared" si="281"/>
        <v>0</v>
      </c>
      <c r="BU75" s="63">
        <f t="shared" si="281"/>
        <v>0</v>
      </c>
      <c r="BV75" s="63">
        <f t="shared" si="281"/>
        <v>0</v>
      </c>
      <c r="BW75" s="88" t="str">
        <f t="shared" si="271"/>
        <v>0</v>
      </c>
      <c r="BX75" s="63">
        <f t="shared" si="266"/>
        <v>0</v>
      </c>
      <c r="BY75" s="89">
        <f t="shared" si="279"/>
        <v>0</v>
      </c>
      <c r="BZ75" s="89">
        <f t="shared" ref="BZ75:CJ75" si="282">+BZ76+BZ77</f>
        <v>0</v>
      </c>
      <c r="CA75" s="89">
        <f t="shared" si="282"/>
        <v>0</v>
      </c>
      <c r="CB75" s="89">
        <f t="shared" si="282"/>
        <v>0</v>
      </c>
      <c r="CC75" s="89">
        <f t="shared" si="282"/>
        <v>0</v>
      </c>
      <c r="CD75" s="89">
        <f t="shared" si="282"/>
        <v>0</v>
      </c>
      <c r="CE75" s="89">
        <f t="shared" si="282"/>
        <v>0</v>
      </c>
      <c r="CF75" s="89">
        <f t="shared" si="282"/>
        <v>0</v>
      </c>
      <c r="CG75" s="89">
        <f t="shared" si="282"/>
        <v>0</v>
      </c>
      <c r="CH75" s="89">
        <f t="shared" si="282"/>
        <v>0</v>
      </c>
      <c r="CI75" s="102">
        <f t="shared" si="282"/>
        <v>0</v>
      </c>
      <c r="CJ75" s="89">
        <f t="shared" si="282"/>
        <v>0</v>
      </c>
      <c r="CK75" s="89">
        <f t="shared" ref="CK75" si="283">+CK76+CK77</f>
        <v>0</v>
      </c>
      <c r="CL75" s="52">
        <f t="shared" si="269"/>
        <v>0</v>
      </c>
      <c r="CM75" s="52">
        <f t="shared" si="270"/>
        <v>0</v>
      </c>
      <c r="CN75" s="107" t="str">
        <f>IF(生产数据1!C75=0,"0",生产数据1!C75/(生产数据1!C75+生产数据2!BY75))</f>
        <v>0</v>
      </c>
    </row>
    <row r="76" spans="1:92" customFormat="1" ht="15.45" hidden="1">
      <c r="A76" s="64" t="s">
        <v>304</v>
      </c>
      <c r="B76" s="65">
        <f>+工序盘点数据!BH53</f>
        <v>0</v>
      </c>
      <c r="C76" s="65">
        <f>+工序盘点数据!AU53</f>
        <v>0</v>
      </c>
      <c r="D76" s="65">
        <f>+工序盘点数据!AV53</f>
        <v>0</v>
      </c>
      <c r="E76" s="65">
        <f>+工序盘点数据!AW53</f>
        <v>0</v>
      </c>
      <c r="F76" s="65">
        <f>+工序盘点数据!AX53</f>
        <v>0</v>
      </c>
      <c r="G76" s="65">
        <f>+工序盘点数据!AY53</f>
        <v>0</v>
      </c>
      <c r="H76" s="65">
        <f>+工序盘点数据!AZ53</f>
        <v>0</v>
      </c>
      <c r="I76" s="65">
        <f>+工序盘点数据!BA53</f>
        <v>0</v>
      </c>
      <c r="J76" s="65">
        <f>+工序盘点数据!BB53</f>
        <v>0</v>
      </c>
      <c r="K76" s="65">
        <f>+工序盘点数据!BC53</f>
        <v>0</v>
      </c>
      <c r="L76" s="65">
        <f>+工序盘点数据!BD53</f>
        <v>0</v>
      </c>
      <c r="M76" s="65">
        <f>+工序盘点数据!BE53</f>
        <v>0</v>
      </c>
      <c r="N76" s="65">
        <f>+工序盘点数据!BF53</f>
        <v>0</v>
      </c>
      <c r="O76" s="65">
        <f>+工序盘点数据!AF53</f>
        <v>0</v>
      </c>
      <c r="P76" s="65">
        <f>+工序盘点数据!S53</f>
        <v>0</v>
      </c>
      <c r="Q76" s="65">
        <f>+工序盘点数据!T53</f>
        <v>0</v>
      </c>
      <c r="R76" s="65">
        <f>+工序盘点数据!U53</f>
        <v>0</v>
      </c>
      <c r="S76" s="65">
        <f>+工序盘点数据!V53</f>
        <v>0</v>
      </c>
      <c r="T76" s="65">
        <f>+工序盘点数据!W53</f>
        <v>0</v>
      </c>
      <c r="U76" s="65">
        <f>+工序盘点数据!X53</f>
        <v>0</v>
      </c>
      <c r="V76" s="65">
        <f>+工序盘点数据!Y53</f>
        <v>0</v>
      </c>
      <c r="W76" s="65">
        <f>+工序盘点数据!Z53</f>
        <v>0</v>
      </c>
      <c r="X76" s="65">
        <f>+工序盘点数据!AA53</f>
        <v>0</v>
      </c>
      <c r="Y76" s="65">
        <f>+工序盘点数据!AB53</f>
        <v>0</v>
      </c>
      <c r="Z76" s="65">
        <f>+工序盘点数据!AC53</f>
        <v>0</v>
      </c>
      <c r="AA76" s="65">
        <f>+工序盘点数据!AD53</f>
        <v>0</v>
      </c>
      <c r="AB76" s="65">
        <f>+工序盘点数据!AE53</f>
        <v>0</v>
      </c>
      <c r="AC76" s="72">
        <f>+成测数据!H53</f>
        <v>0</v>
      </c>
      <c r="AD76" s="72">
        <f>+成测数据!I53</f>
        <v>0</v>
      </c>
      <c r="AE76" s="72">
        <f>+成测数据!J53</f>
        <v>0</v>
      </c>
      <c r="AF76" s="72">
        <f>+成测数据!K53</f>
        <v>0</v>
      </c>
      <c r="AG76" s="72">
        <f>+成测数据!L53</f>
        <v>0</v>
      </c>
      <c r="AH76" s="72">
        <f>+成测数据!M53</f>
        <v>0</v>
      </c>
      <c r="AI76" s="72">
        <f>+成测数据!N53</f>
        <v>0</v>
      </c>
      <c r="AJ76" s="72">
        <f>+成测数据!O53</f>
        <v>0</v>
      </c>
      <c r="AK76" s="72">
        <f>+成测数据!P53</f>
        <v>0</v>
      </c>
      <c r="AL76" s="72">
        <f>+成测数据!Q53</f>
        <v>0</v>
      </c>
      <c r="AM76" s="72">
        <f>+成测数据!R53</f>
        <v>0</v>
      </c>
      <c r="AN76" s="72">
        <f>+成测数据!S53</f>
        <v>0</v>
      </c>
      <c r="AO76" s="72">
        <f>+成测数据!T53</f>
        <v>0</v>
      </c>
      <c r="AP76" s="72">
        <f>+成测数据!U53</f>
        <v>0</v>
      </c>
      <c r="AQ76" s="72">
        <f>+成测数据!V53</f>
        <v>0</v>
      </c>
      <c r="AR76" s="72">
        <f>+成测数据!W53</f>
        <v>0</v>
      </c>
      <c r="AS76" s="72">
        <f>+成测数据!X53</f>
        <v>0</v>
      </c>
      <c r="AT76" s="72">
        <f>+成测数据!Y53</f>
        <v>0</v>
      </c>
      <c r="AU76" s="72">
        <f>+成测数据!Z53</f>
        <v>0</v>
      </c>
      <c r="AV76" s="72">
        <f>+成测数据!AA53</f>
        <v>0</v>
      </c>
      <c r="AW76" s="72">
        <f>+成测数据!AB53</f>
        <v>0</v>
      </c>
      <c r="AX76" s="72">
        <f>+成测数据!AC53</f>
        <v>0</v>
      </c>
      <c r="AY76" s="72">
        <f>+成测数据!AD53</f>
        <v>0</v>
      </c>
      <c r="AZ76" s="72">
        <f>+成测数据!AE53</f>
        <v>0</v>
      </c>
      <c r="BA76" s="72">
        <f>+成测数据!AF53</f>
        <v>0</v>
      </c>
      <c r="BB76" s="72">
        <f>+成测数据!AG53</f>
        <v>0</v>
      </c>
      <c r="BC76" s="72">
        <f>+成测数据!AH53</f>
        <v>0</v>
      </c>
      <c r="BD76" s="72">
        <f>+成测数据!AI53</f>
        <v>0</v>
      </c>
      <c r="BE76" s="72">
        <f>+成测数据!AJ53</f>
        <v>0</v>
      </c>
      <c r="BF76" s="72">
        <f>+成测数据!AK53</f>
        <v>0</v>
      </c>
      <c r="BG76" s="72">
        <f>+成测数据!AL53</f>
        <v>0</v>
      </c>
      <c r="BH76" s="72">
        <f>+成测数据!AM53</f>
        <v>0</v>
      </c>
      <c r="BI76" s="72">
        <f>+成测数据!AN53</f>
        <v>0</v>
      </c>
      <c r="BJ76" s="72">
        <f>+成测数据!AO53</f>
        <v>0</v>
      </c>
      <c r="BK76" s="72">
        <f>+成测数据!AP53</f>
        <v>0</v>
      </c>
      <c r="BL76" s="72">
        <f>+成测数据!AQ53</f>
        <v>0</v>
      </c>
      <c r="BM76" s="72">
        <f>+成测数据!AR53</f>
        <v>0</v>
      </c>
      <c r="BN76" s="72">
        <f>+成测数据!AS53</f>
        <v>0</v>
      </c>
      <c r="BO76" s="72">
        <f>+成测数据!AT53</f>
        <v>0</v>
      </c>
      <c r="BP76" s="72">
        <f>+成测数据!AU53</f>
        <v>0</v>
      </c>
      <c r="BQ76" s="72">
        <f>+成测数据!AV53</f>
        <v>0</v>
      </c>
      <c r="BR76" s="72">
        <f>+成测数据!AW53</f>
        <v>0</v>
      </c>
      <c r="BS76" s="72">
        <f>+成测数据!AX53</f>
        <v>0</v>
      </c>
      <c r="BT76" s="72">
        <f>+工序盘点数据!BJ53</f>
        <v>0</v>
      </c>
      <c r="BU76" s="72">
        <f>+工序盘点数据!BK53</f>
        <v>0</v>
      </c>
      <c r="BV76" s="72">
        <f>+工序盘点数据!BL53</f>
        <v>0</v>
      </c>
      <c r="BW76" s="90" t="str">
        <f t="shared" ref="BW76:BW78" si="284">IF(BS76=0,"0",BT76/(BS76+O76))</f>
        <v>0</v>
      </c>
      <c r="BX76" s="72">
        <f t="shared" si="266"/>
        <v>0</v>
      </c>
      <c r="BY76" s="91">
        <f>+工序盘点数据!AG53</f>
        <v>0</v>
      </c>
      <c r="BZ76" s="91">
        <f>+工序盘点数据!AH53</f>
        <v>0</v>
      </c>
      <c r="CA76" s="91">
        <f>+工序盘点数据!AI53</f>
        <v>0</v>
      </c>
      <c r="CB76" s="91">
        <f>+工序盘点数据!AJ53</f>
        <v>0</v>
      </c>
      <c r="CC76" s="91">
        <f>+工序盘点数据!AK53</f>
        <v>0</v>
      </c>
      <c r="CD76" s="91">
        <f>+工序盘点数据!AL53</f>
        <v>0</v>
      </c>
      <c r="CE76" s="91">
        <f>+工序盘点数据!AM53</f>
        <v>0</v>
      </c>
      <c r="CF76" s="91">
        <f>+工序盘点数据!AN53</f>
        <v>0</v>
      </c>
      <c r="CG76" s="91">
        <f>+工序盘点数据!AO53</f>
        <v>0</v>
      </c>
      <c r="CH76" s="91">
        <f>+工序盘点数据!AP53</f>
        <v>0</v>
      </c>
      <c r="CI76" s="103">
        <f>+工序盘点数据!AQ53</f>
        <v>0</v>
      </c>
      <c r="CJ76" s="91">
        <f>+工序盘点数据!AR53</f>
        <v>0</v>
      </c>
      <c r="CK76" s="91">
        <f>+工序盘点数据!AS53</f>
        <v>0</v>
      </c>
      <c r="CL76" s="52">
        <f t="shared" si="269"/>
        <v>0</v>
      </c>
      <c r="CM76" s="52">
        <f t="shared" si="270"/>
        <v>0</v>
      </c>
      <c r="CN76" s="107" t="str">
        <f>IF(生产数据1!C76=0,"0",生产数据1!C76/(生产数据1!C76+生产数据2!BY76))</f>
        <v>0</v>
      </c>
    </row>
    <row r="77" spans="1:92" customFormat="1" ht="15.45" hidden="1">
      <c r="A77" s="64" t="s">
        <v>305</v>
      </c>
      <c r="B77" s="65">
        <f>+工序盘点数据!BH54</f>
        <v>0</v>
      </c>
      <c r="C77" s="65">
        <f>+工序盘点数据!AU54</f>
        <v>0</v>
      </c>
      <c r="D77" s="65">
        <f>+工序盘点数据!AV54</f>
        <v>0</v>
      </c>
      <c r="E77" s="65">
        <f>+工序盘点数据!AW54</f>
        <v>0</v>
      </c>
      <c r="F77" s="65">
        <f>+工序盘点数据!AX54</f>
        <v>0</v>
      </c>
      <c r="G77" s="65">
        <f>+工序盘点数据!AY54</f>
        <v>0</v>
      </c>
      <c r="H77" s="65">
        <f>+工序盘点数据!AZ54</f>
        <v>0</v>
      </c>
      <c r="I77" s="65">
        <f>+工序盘点数据!BA54</f>
        <v>0</v>
      </c>
      <c r="J77" s="65">
        <f>+工序盘点数据!BB54</f>
        <v>0</v>
      </c>
      <c r="K77" s="65">
        <f>+工序盘点数据!BC54</f>
        <v>0</v>
      </c>
      <c r="L77" s="65">
        <f>+工序盘点数据!BD54</f>
        <v>0</v>
      </c>
      <c r="M77" s="65">
        <f>+工序盘点数据!BE54</f>
        <v>0</v>
      </c>
      <c r="N77" s="65">
        <f>+工序盘点数据!BF54</f>
        <v>0</v>
      </c>
      <c r="O77" s="65">
        <f>+工序盘点数据!AF54</f>
        <v>0</v>
      </c>
      <c r="P77" s="65">
        <f>+工序盘点数据!S54</f>
        <v>0</v>
      </c>
      <c r="Q77" s="65">
        <f>+工序盘点数据!T54</f>
        <v>0</v>
      </c>
      <c r="R77" s="65">
        <f>+工序盘点数据!U54</f>
        <v>0</v>
      </c>
      <c r="S77" s="65">
        <f>+工序盘点数据!V54</f>
        <v>0</v>
      </c>
      <c r="T77" s="65">
        <f>+工序盘点数据!W54</f>
        <v>0</v>
      </c>
      <c r="U77" s="65">
        <f>+工序盘点数据!X54</f>
        <v>0</v>
      </c>
      <c r="V77" s="65">
        <f>+工序盘点数据!Y54</f>
        <v>0</v>
      </c>
      <c r="W77" s="65">
        <f>+工序盘点数据!Z54</f>
        <v>0</v>
      </c>
      <c r="X77" s="65">
        <f>+工序盘点数据!AA54</f>
        <v>0</v>
      </c>
      <c r="Y77" s="65">
        <f>+工序盘点数据!AB54</f>
        <v>0</v>
      </c>
      <c r="Z77" s="65">
        <f>+工序盘点数据!AC54</f>
        <v>0</v>
      </c>
      <c r="AA77" s="65">
        <f>+工序盘点数据!AD54</f>
        <v>0</v>
      </c>
      <c r="AB77" s="65">
        <f>+工序盘点数据!AE54</f>
        <v>0</v>
      </c>
      <c r="AC77" s="72">
        <f>+成测数据!H54</f>
        <v>0</v>
      </c>
      <c r="AD77" s="72">
        <f>+成测数据!I54</f>
        <v>0</v>
      </c>
      <c r="AE77" s="72">
        <f>+成测数据!J54</f>
        <v>0</v>
      </c>
      <c r="AF77" s="72">
        <f>+成测数据!K54</f>
        <v>0</v>
      </c>
      <c r="AG77" s="72">
        <f>+成测数据!L54</f>
        <v>0</v>
      </c>
      <c r="AH77" s="72">
        <f>+成测数据!M54</f>
        <v>0</v>
      </c>
      <c r="AI77" s="72">
        <f>+成测数据!N54</f>
        <v>0</v>
      </c>
      <c r="AJ77" s="72">
        <f>+成测数据!O54</f>
        <v>0</v>
      </c>
      <c r="AK77" s="72">
        <f>+成测数据!P54</f>
        <v>0</v>
      </c>
      <c r="AL77" s="72">
        <f>+成测数据!Q54</f>
        <v>0</v>
      </c>
      <c r="AM77" s="72">
        <f>+成测数据!R54</f>
        <v>0</v>
      </c>
      <c r="AN77" s="72">
        <f>+成测数据!S54</f>
        <v>0</v>
      </c>
      <c r="AO77" s="72">
        <f>+成测数据!T54</f>
        <v>0</v>
      </c>
      <c r="AP77" s="72">
        <f>+成测数据!U54</f>
        <v>0</v>
      </c>
      <c r="AQ77" s="72">
        <f>+成测数据!V54</f>
        <v>0</v>
      </c>
      <c r="AR77" s="72">
        <f>+成测数据!W54</f>
        <v>0</v>
      </c>
      <c r="AS77" s="72">
        <f>+成测数据!X54</f>
        <v>0</v>
      </c>
      <c r="AT77" s="72">
        <f>+成测数据!Y54</f>
        <v>0</v>
      </c>
      <c r="AU77" s="72">
        <f>+成测数据!Z54</f>
        <v>0</v>
      </c>
      <c r="AV77" s="72">
        <f>+成测数据!AA54</f>
        <v>0</v>
      </c>
      <c r="AW77" s="72">
        <f>+成测数据!AB54</f>
        <v>0</v>
      </c>
      <c r="AX77" s="72">
        <f>+成测数据!AC54</f>
        <v>0</v>
      </c>
      <c r="AY77" s="72">
        <f>+成测数据!AD54</f>
        <v>0</v>
      </c>
      <c r="AZ77" s="72">
        <f>+成测数据!AE54</f>
        <v>0</v>
      </c>
      <c r="BA77" s="72">
        <f>+成测数据!AF54</f>
        <v>0</v>
      </c>
      <c r="BB77" s="72">
        <f>+成测数据!AG54</f>
        <v>0</v>
      </c>
      <c r="BC77" s="72">
        <f>+成测数据!AH54</f>
        <v>0</v>
      </c>
      <c r="BD77" s="72">
        <f>+成测数据!AI54</f>
        <v>0</v>
      </c>
      <c r="BE77" s="72">
        <f>+成测数据!AJ54</f>
        <v>0</v>
      </c>
      <c r="BF77" s="72">
        <f>+成测数据!AK54</f>
        <v>0</v>
      </c>
      <c r="BG77" s="72">
        <f>+成测数据!AL54</f>
        <v>0</v>
      </c>
      <c r="BH77" s="72">
        <f>+成测数据!AM54</f>
        <v>0</v>
      </c>
      <c r="BI77" s="72">
        <f>+成测数据!AN54</f>
        <v>0</v>
      </c>
      <c r="BJ77" s="72">
        <f>+成测数据!AO54</f>
        <v>0</v>
      </c>
      <c r="BK77" s="72">
        <f>+成测数据!AP54</f>
        <v>0</v>
      </c>
      <c r="BL77" s="72">
        <f>+成测数据!AQ54</f>
        <v>0</v>
      </c>
      <c r="BM77" s="72">
        <f>+成测数据!AR54</f>
        <v>0</v>
      </c>
      <c r="BN77" s="72">
        <f>+成测数据!AS54</f>
        <v>0</v>
      </c>
      <c r="BO77" s="72">
        <f>+成测数据!AT54</f>
        <v>0</v>
      </c>
      <c r="BP77" s="72">
        <f>+成测数据!AU54</f>
        <v>0</v>
      </c>
      <c r="BQ77" s="72">
        <f>+成测数据!AV54</f>
        <v>0</v>
      </c>
      <c r="BR77" s="72">
        <f>+成测数据!AW54</f>
        <v>0</v>
      </c>
      <c r="BS77" s="72">
        <f>+成测数据!AX54</f>
        <v>0</v>
      </c>
      <c r="BT77" s="72">
        <f>+工序盘点数据!BJ54</f>
        <v>0</v>
      </c>
      <c r="BU77" s="72">
        <f>+工序盘点数据!BK54</f>
        <v>0</v>
      </c>
      <c r="BV77" s="72">
        <f>+工序盘点数据!BL54</f>
        <v>0</v>
      </c>
      <c r="BW77" s="90" t="str">
        <f t="shared" si="284"/>
        <v>0</v>
      </c>
      <c r="BX77" s="72">
        <f t="shared" si="266"/>
        <v>0</v>
      </c>
      <c r="BY77" s="91">
        <f>+工序盘点数据!AG54</f>
        <v>0</v>
      </c>
      <c r="BZ77" s="91">
        <f>+工序盘点数据!AH54</f>
        <v>0</v>
      </c>
      <c r="CA77" s="91">
        <f>+工序盘点数据!AI54</f>
        <v>0</v>
      </c>
      <c r="CB77" s="91">
        <f>+工序盘点数据!AJ54</f>
        <v>0</v>
      </c>
      <c r="CC77" s="91">
        <f>+工序盘点数据!AK54</f>
        <v>0</v>
      </c>
      <c r="CD77" s="91">
        <f>+工序盘点数据!AL54</f>
        <v>0</v>
      </c>
      <c r="CE77" s="91">
        <f>+工序盘点数据!AM54</f>
        <v>0</v>
      </c>
      <c r="CF77" s="91">
        <f>+工序盘点数据!AN54</f>
        <v>0</v>
      </c>
      <c r="CG77" s="91">
        <f>+工序盘点数据!AO54</f>
        <v>0</v>
      </c>
      <c r="CH77" s="91">
        <f>+工序盘点数据!AP54</f>
        <v>0</v>
      </c>
      <c r="CI77" s="103">
        <f>+工序盘点数据!AQ54</f>
        <v>0</v>
      </c>
      <c r="CJ77" s="91">
        <f>+工序盘点数据!AR54</f>
        <v>0</v>
      </c>
      <c r="CK77" s="91">
        <f>+工序盘点数据!AS54</f>
        <v>0</v>
      </c>
      <c r="CL77" s="52">
        <f t="shared" si="269"/>
        <v>0</v>
      </c>
      <c r="CM77" s="52">
        <f t="shared" si="270"/>
        <v>0</v>
      </c>
      <c r="CN77" s="107" t="str">
        <f>IF(生产数据1!C77=0,"0",生产数据1!C77/(生产数据1!C77+生产数据2!BY77))</f>
        <v>0</v>
      </c>
    </row>
    <row r="78" spans="1:92" customFormat="1" ht="15">
      <c r="A78" s="64" t="s">
        <v>328</v>
      </c>
      <c r="B78" s="63">
        <f t="shared" ref="B78:C78" si="285">+B79+B80</f>
        <v>0</v>
      </c>
      <c r="C78" s="63">
        <f t="shared" si="285"/>
        <v>0</v>
      </c>
      <c r="D78" s="63">
        <f t="shared" ref="D78:N78" si="286">+D79+D80</f>
        <v>0</v>
      </c>
      <c r="E78" s="63">
        <f t="shared" si="286"/>
        <v>0</v>
      </c>
      <c r="F78" s="63">
        <f t="shared" si="286"/>
        <v>0</v>
      </c>
      <c r="G78" s="63">
        <f t="shared" si="286"/>
        <v>0</v>
      </c>
      <c r="H78" s="63">
        <f t="shared" si="286"/>
        <v>0</v>
      </c>
      <c r="I78" s="63">
        <f t="shared" si="286"/>
        <v>0</v>
      </c>
      <c r="J78" s="63">
        <f t="shared" si="286"/>
        <v>0</v>
      </c>
      <c r="K78" s="63">
        <f t="shared" si="286"/>
        <v>0</v>
      </c>
      <c r="L78" s="63">
        <f t="shared" si="286"/>
        <v>0</v>
      </c>
      <c r="M78" s="63">
        <f t="shared" si="286"/>
        <v>0</v>
      </c>
      <c r="N78" s="63">
        <f t="shared" si="286"/>
        <v>0</v>
      </c>
      <c r="O78" s="63">
        <f t="shared" ref="O78:AQ78" si="287">+O79+O80</f>
        <v>0</v>
      </c>
      <c r="P78" s="63">
        <f t="shared" si="287"/>
        <v>0</v>
      </c>
      <c r="Q78" s="63">
        <f t="shared" si="287"/>
        <v>0</v>
      </c>
      <c r="R78" s="63">
        <f t="shared" si="287"/>
        <v>0</v>
      </c>
      <c r="S78" s="63">
        <f t="shared" si="287"/>
        <v>0</v>
      </c>
      <c r="T78" s="63">
        <f t="shared" si="287"/>
        <v>0</v>
      </c>
      <c r="U78" s="63">
        <f t="shared" si="287"/>
        <v>0</v>
      </c>
      <c r="V78" s="63">
        <f t="shared" si="287"/>
        <v>0</v>
      </c>
      <c r="W78" s="63">
        <f t="shared" si="287"/>
        <v>0</v>
      </c>
      <c r="X78" s="63">
        <f t="shared" si="287"/>
        <v>0</v>
      </c>
      <c r="Y78" s="63">
        <f t="shared" si="287"/>
        <v>0</v>
      </c>
      <c r="Z78" s="63">
        <f t="shared" ref="Z78:AB78" si="288">+Z79+Z80</f>
        <v>0</v>
      </c>
      <c r="AA78" s="63">
        <f t="shared" si="288"/>
        <v>0</v>
      </c>
      <c r="AB78" s="63">
        <f t="shared" si="288"/>
        <v>0</v>
      </c>
      <c r="AC78" s="63">
        <f t="shared" si="287"/>
        <v>0</v>
      </c>
      <c r="AD78" s="63">
        <f t="shared" si="287"/>
        <v>0</v>
      </c>
      <c r="AE78" s="63">
        <f t="shared" si="287"/>
        <v>0</v>
      </c>
      <c r="AF78" s="63">
        <f t="shared" si="287"/>
        <v>0</v>
      </c>
      <c r="AG78" s="63">
        <f t="shared" si="287"/>
        <v>0</v>
      </c>
      <c r="AH78" s="63">
        <f t="shared" ref="AH78:AP78" si="289">+AH79+AH80</f>
        <v>0</v>
      </c>
      <c r="AI78" s="63">
        <f t="shared" si="289"/>
        <v>0</v>
      </c>
      <c r="AJ78" s="63">
        <f t="shared" si="289"/>
        <v>0</v>
      </c>
      <c r="AK78" s="63">
        <f t="shared" si="289"/>
        <v>0</v>
      </c>
      <c r="AL78" s="63">
        <f t="shared" si="289"/>
        <v>0</v>
      </c>
      <c r="AM78" s="63">
        <f t="shared" si="289"/>
        <v>0</v>
      </c>
      <c r="AN78" s="63">
        <f t="shared" si="289"/>
        <v>0</v>
      </c>
      <c r="AO78" s="63">
        <f t="shared" si="289"/>
        <v>0</v>
      </c>
      <c r="AP78" s="63">
        <f t="shared" si="289"/>
        <v>0</v>
      </c>
      <c r="AQ78" s="63">
        <f t="shared" si="287"/>
        <v>0</v>
      </c>
      <c r="AR78" s="63">
        <f t="shared" ref="AR78:BJ78" si="290">+AR79+AR80</f>
        <v>0</v>
      </c>
      <c r="AS78" s="63">
        <f t="shared" si="290"/>
        <v>0</v>
      </c>
      <c r="AT78" s="63">
        <f t="shared" si="290"/>
        <v>0</v>
      </c>
      <c r="AU78" s="63">
        <f t="shared" si="290"/>
        <v>0</v>
      </c>
      <c r="AV78" s="63">
        <f t="shared" si="290"/>
        <v>0</v>
      </c>
      <c r="AW78" s="63">
        <f t="shared" si="290"/>
        <v>0</v>
      </c>
      <c r="AX78" s="63">
        <f t="shared" si="290"/>
        <v>0</v>
      </c>
      <c r="AY78" s="63">
        <f t="shared" si="290"/>
        <v>0</v>
      </c>
      <c r="AZ78" s="63">
        <f t="shared" si="290"/>
        <v>0</v>
      </c>
      <c r="BA78" s="63">
        <f t="shared" si="290"/>
        <v>0</v>
      </c>
      <c r="BB78" s="63">
        <f t="shared" si="290"/>
        <v>0</v>
      </c>
      <c r="BC78" s="63">
        <f t="shared" si="290"/>
        <v>0</v>
      </c>
      <c r="BD78" s="63">
        <f t="shared" si="290"/>
        <v>0</v>
      </c>
      <c r="BE78" s="63">
        <f t="shared" si="290"/>
        <v>0</v>
      </c>
      <c r="BF78" s="63">
        <f t="shared" si="290"/>
        <v>0</v>
      </c>
      <c r="BG78" s="63">
        <f t="shared" si="290"/>
        <v>0</v>
      </c>
      <c r="BH78" s="63">
        <f t="shared" si="290"/>
        <v>0</v>
      </c>
      <c r="BI78" s="63">
        <f t="shared" si="290"/>
        <v>0</v>
      </c>
      <c r="BJ78" s="63">
        <f t="shared" si="290"/>
        <v>0</v>
      </c>
      <c r="BK78" s="63">
        <f t="shared" ref="BK78:BM78" si="291">+BK79+BK80</f>
        <v>0</v>
      </c>
      <c r="BL78" s="63">
        <f t="shared" si="291"/>
        <v>0</v>
      </c>
      <c r="BM78" s="63">
        <f t="shared" si="291"/>
        <v>0</v>
      </c>
      <c r="BN78" s="63">
        <f t="shared" ref="BN78:BY78" si="292">+BN79+BN80</f>
        <v>0</v>
      </c>
      <c r="BO78" s="63">
        <f t="shared" si="292"/>
        <v>0</v>
      </c>
      <c r="BP78" s="63">
        <f t="shared" si="292"/>
        <v>0</v>
      </c>
      <c r="BQ78" s="63">
        <f t="shared" si="292"/>
        <v>0</v>
      </c>
      <c r="BR78" s="63">
        <f t="shared" ref="BR78" si="293">+BR79+BR80</f>
        <v>0</v>
      </c>
      <c r="BS78" s="63">
        <f t="shared" ref="BS78:BV78" si="294">+BS79+BS80</f>
        <v>0</v>
      </c>
      <c r="BT78" s="63">
        <f t="shared" si="294"/>
        <v>0</v>
      </c>
      <c r="BU78" s="63">
        <f t="shared" si="294"/>
        <v>0</v>
      </c>
      <c r="BV78" s="63">
        <f t="shared" si="294"/>
        <v>0</v>
      </c>
      <c r="BW78" s="88" t="str">
        <f t="shared" si="284"/>
        <v>0</v>
      </c>
      <c r="BX78" s="63">
        <f t="shared" si="266"/>
        <v>0</v>
      </c>
      <c r="BY78" s="89">
        <f t="shared" si="292"/>
        <v>0</v>
      </c>
      <c r="BZ78" s="89">
        <f t="shared" ref="BZ78:CK78" si="295">+BZ79+BZ80</f>
        <v>0</v>
      </c>
      <c r="CA78" s="89">
        <f t="shared" si="295"/>
        <v>0</v>
      </c>
      <c r="CB78" s="89">
        <f t="shared" si="295"/>
        <v>0</v>
      </c>
      <c r="CC78" s="89">
        <f t="shared" si="295"/>
        <v>0</v>
      </c>
      <c r="CD78" s="89">
        <f t="shared" si="295"/>
        <v>0</v>
      </c>
      <c r="CE78" s="89">
        <f t="shared" si="295"/>
        <v>0</v>
      </c>
      <c r="CF78" s="89">
        <f t="shared" si="295"/>
        <v>0</v>
      </c>
      <c r="CG78" s="89">
        <f t="shared" si="295"/>
        <v>0</v>
      </c>
      <c r="CH78" s="89">
        <f t="shared" si="295"/>
        <v>0</v>
      </c>
      <c r="CI78" s="102">
        <f t="shared" si="295"/>
        <v>0</v>
      </c>
      <c r="CJ78" s="89">
        <f t="shared" si="295"/>
        <v>0</v>
      </c>
      <c r="CK78" s="89">
        <f t="shared" si="295"/>
        <v>0</v>
      </c>
      <c r="CL78" s="52">
        <f t="shared" si="269"/>
        <v>0</v>
      </c>
      <c r="CM78" s="52">
        <f t="shared" si="270"/>
        <v>0</v>
      </c>
      <c r="CN78" s="107" t="str">
        <f>IF(生产数据1!C78=0,"0",生产数据1!C78/(生产数据1!C78+生产数据2!BY78))</f>
        <v>0</v>
      </c>
    </row>
    <row r="79" spans="1:92" customFormat="1" ht="15.45" hidden="1">
      <c r="A79" s="64" t="s">
        <v>304</v>
      </c>
      <c r="B79" s="65">
        <f>+工序盘点数据!BH55</f>
        <v>0</v>
      </c>
      <c r="C79" s="65">
        <f>+工序盘点数据!AU55</f>
        <v>0</v>
      </c>
      <c r="D79" s="65">
        <f>+工序盘点数据!AV55</f>
        <v>0</v>
      </c>
      <c r="E79" s="65">
        <f>+工序盘点数据!AW55</f>
        <v>0</v>
      </c>
      <c r="F79" s="65">
        <f>+工序盘点数据!AX55</f>
        <v>0</v>
      </c>
      <c r="G79" s="65">
        <f>+工序盘点数据!AY55</f>
        <v>0</v>
      </c>
      <c r="H79" s="65">
        <f>+工序盘点数据!AZ55</f>
        <v>0</v>
      </c>
      <c r="I79" s="65">
        <f>+工序盘点数据!BA55</f>
        <v>0</v>
      </c>
      <c r="J79" s="65">
        <f>+工序盘点数据!BB55</f>
        <v>0</v>
      </c>
      <c r="K79" s="65">
        <f>+工序盘点数据!BC55</f>
        <v>0</v>
      </c>
      <c r="L79" s="65">
        <f>+工序盘点数据!BD55</f>
        <v>0</v>
      </c>
      <c r="M79" s="65">
        <f>+工序盘点数据!BE55</f>
        <v>0</v>
      </c>
      <c r="N79" s="65">
        <f>+工序盘点数据!BF55</f>
        <v>0</v>
      </c>
      <c r="O79" s="65">
        <f>+工序盘点数据!AF55</f>
        <v>0</v>
      </c>
      <c r="P79" s="65">
        <f>+工序盘点数据!S55</f>
        <v>0</v>
      </c>
      <c r="Q79" s="65">
        <f>+工序盘点数据!T55</f>
        <v>0</v>
      </c>
      <c r="R79" s="65">
        <f>+工序盘点数据!U55</f>
        <v>0</v>
      </c>
      <c r="S79" s="65">
        <f>+工序盘点数据!V55</f>
        <v>0</v>
      </c>
      <c r="T79" s="65">
        <f>+工序盘点数据!W55</f>
        <v>0</v>
      </c>
      <c r="U79" s="65">
        <f>+工序盘点数据!X55</f>
        <v>0</v>
      </c>
      <c r="V79" s="65">
        <f>+工序盘点数据!Y55</f>
        <v>0</v>
      </c>
      <c r="W79" s="65">
        <f>+工序盘点数据!Z55</f>
        <v>0</v>
      </c>
      <c r="X79" s="65">
        <f>+工序盘点数据!AA55</f>
        <v>0</v>
      </c>
      <c r="Y79" s="65">
        <f>+工序盘点数据!AB55</f>
        <v>0</v>
      </c>
      <c r="Z79" s="65">
        <f>+工序盘点数据!AC55</f>
        <v>0</v>
      </c>
      <c r="AA79" s="65">
        <f>+工序盘点数据!AD55</f>
        <v>0</v>
      </c>
      <c r="AB79" s="65">
        <f>+工序盘点数据!AE55</f>
        <v>0</v>
      </c>
      <c r="AC79" s="72">
        <f>+成测数据!H55</f>
        <v>0</v>
      </c>
      <c r="AD79" s="72">
        <f>+成测数据!I55</f>
        <v>0</v>
      </c>
      <c r="AE79" s="72">
        <f>+成测数据!J55</f>
        <v>0</v>
      </c>
      <c r="AF79" s="72">
        <f>+成测数据!K55</f>
        <v>0</v>
      </c>
      <c r="AG79" s="72">
        <f>+成测数据!L55</f>
        <v>0</v>
      </c>
      <c r="AH79" s="72">
        <f>+成测数据!M55</f>
        <v>0</v>
      </c>
      <c r="AI79" s="72">
        <f>+成测数据!N55</f>
        <v>0</v>
      </c>
      <c r="AJ79" s="72">
        <f>+成测数据!O55</f>
        <v>0</v>
      </c>
      <c r="AK79" s="72">
        <f>+成测数据!P55</f>
        <v>0</v>
      </c>
      <c r="AL79" s="72">
        <f>+成测数据!Q55</f>
        <v>0</v>
      </c>
      <c r="AM79" s="72">
        <f>+成测数据!R55</f>
        <v>0</v>
      </c>
      <c r="AN79" s="72">
        <f>+成测数据!S55</f>
        <v>0</v>
      </c>
      <c r="AO79" s="72">
        <f>+成测数据!T55</f>
        <v>0</v>
      </c>
      <c r="AP79" s="72">
        <f>+成测数据!U55</f>
        <v>0</v>
      </c>
      <c r="AQ79" s="72">
        <f>+成测数据!V55</f>
        <v>0</v>
      </c>
      <c r="AR79" s="72">
        <f>+成测数据!W55</f>
        <v>0</v>
      </c>
      <c r="AS79" s="72">
        <f>+成测数据!X55</f>
        <v>0</v>
      </c>
      <c r="AT79" s="72">
        <f>+成测数据!Y55</f>
        <v>0</v>
      </c>
      <c r="AU79" s="72">
        <f>+成测数据!Z55</f>
        <v>0</v>
      </c>
      <c r="AV79" s="72">
        <f>+成测数据!AA55</f>
        <v>0</v>
      </c>
      <c r="AW79" s="72">
        <f>+成测数据!AB55</f>
        <v>0</v>
      </c>
      <c r="AX79" s="72">
        <f>+成测数据!AC55</f>
        <v>0</v>
      </c>
      <c r="AY79" s="72">
        <f>+成测数据!AD55</f>
        <v>0</v>
      </c>
      <c r="AZ79" s="72">
        <f>+成测数据!AE55</f>
        <v>0</v>
      </c>
      <c r="BA79" s="72">
        <f>+成测数据!AF55</f>
        <v>0</v>
      </c>
      <c r="BB79" s="72">
        <f>+成测数据!AG55</f>
        <v>0</v>
      </c>
      <c r="BC79" s="72">
        <f>+成测数据!AH55</f>
        <v>0</v>
      </c>
      <c r="BD79" s="72">
        <f>+成测数据!AI55</f>
        <v>0</v>
      </c>
      <c r="BE79" s="72">
        <f>+成测数据!AJ55</f>
        <v>0</v>
      </c>
      <c r="BF79" s="72">
        <f>+成测数据!AK55</f>
        <v>0</v>
      </c>
      <c r="BG79" s="72">
        <f>+成测数据!AL55</f>
        <v>0</v>
      </c>
      <c r="BH79" s="72">
        <f>+成测数据!AM55</f>
        <v>0</v>
      </c>
      <c r="BI79" s="72">
        <f>+成测数据!AN55</f>
        <v>0</v>
      </c>
      <c r="BJ79" s="72">
        <f>+成测数据!AO55</f>
        <v>0</v>
      </c>
      <c r="BK79" s="72">
        <f>+成测数据!AP55</f>
        <v>0</v>
      </c>
      <c r="BL79" s="72">
        <f>+成测数据!AQ55</f>
        <v>0</v>
      </c>
      <c r="BM79" s="72">
        <f>+成测数据!AR55</f>
        <v>0</v>
      </c>
      <c r="BN79" s="72">
        <f>+成测数据!AS55</f>
        <v>0</v>
      </c>
      <c r="BO79" s="72">
        <f>+成测数据!AT55</f>
        <v>0</v>
      </c>
      <c r="BP79" s="72">
        <f>+成测数据!AU55</f>
        <v>0</v>
      </c>
      <c r="BQ79" s="72">
        <f>+成测数据!AV55</f>
        <v>0</v>
      </c>
      <c r="BR79" s="72">
        <f>+成测数据!AW55</f>
        <v>0</v>
      </c>
      <c r="BS79" s="72">
        <f>+成测数据!AX55</f>
        <v>0</v>
      </c>
      <c r="BT79" s="72">
        <f>+工序盘点数据!BJ55</f>
        <v>0</v>
      </c>
      <c r="BU79" s="72">
        <f>+工序盘点数据!BK55</f>
        <v>0</v>
      </c>
      <c r="BV79" s="72">
        <f>+工序盘点数据!BL55</f>
        <v>0</v>
      </c>
      <c r="BW79" s="90" t="str">
        <f t="shared" ref="BW79:BW81" si="296">IF(BS79=0,"0",BT79/(BS79+O79))</f>
        <v>0</v>
      </c>
      <c r="BX79" s="72">
        <f t="shared" si="266"/>
        <v>0</v>
      </c>
      <c r="BY79" s="91">
        <f>+工序盘点数据!AG55</f>
        <v>0</v>
      </c>
      <c r="BZ79" s="91">
        <f>+工序盘点数据!AH55</f>
        <v>0</v>
      </c>
      <c r="CA79" s="91">
        <f>+工序盘点数据!AI55</f>
        <v>0</v>
      </c>
      <c r="CB79" s="91">
        <f>+工序盘点数据!AJ55</f>
        <v>0</v>
      </c>
      <c r="CC79" s="91">
        <f>+工序盘点数据!AK55</f>
        <v>0</v>
      </c>
      <c r="CD79" s="91">
        <f>+工序盘点数据!AL55</f>
        <v>0</v>
      </c>
      <c r="CE79" s="91">
        <f>+工序盘点数据!AM55</f>
        <v>0</v>
      </c>
      <c r="CF79" s="91">
        <f>+工序盘点数据!AN55</f>
        <v>0</v>
      </c>
      <c r="CG79" s="91">
        <f>+工序盘点数据!AO55</f>
        <v>0</v>
      </c>
      <c r="CH79" s="91">
        <f>+工序盘点数据!AP55</f>
        <v>0</v>
      </c>
      <c r="CI79" s="103">
        <f>+工序盘点数据!AQ55</f>
        <v>0</v>
      </c>
      <c r="CJ79" s="91">
        <f>+工序盘点数据!AR55</f>
        <v>0</v>
      </c>
      <c r="CK79" s="91">
        <f>+工序盘点数据!AS55</f>
        <v>0</v>
      </c>
      <c r="CL79" s="52">
        <f t="shared" si="269"/>
        <v>0</v>
      </c>
      <c r="CM79" s="52">
        <f t="shared" si="270"/>
        <v>0</v>
      </c>
      <c r="CN79" s="107" t="str">
        <f>IF(生产数据1!C79=0,"0",生产数据1!C79/(生产数据1!C79+生产数据2!BY79))</f>
        <v>0</v>
      </c>
    </row>
    <row r="80" spans="1:92" customFormat="1" ht="15.45" hidden="1">
      <c r="A80" s="64" t="s">
        <v>305</v>
      </c>
      <c r="B80" s="65">
        <f>+工序盘点数据!BH56</f>
        <v>0</v>
      </c>
      <c r="C80" s="65">
        <f>+工序盘点数据!AU56</f>
        <v>0</v>
      </c>
      <c r="D80" s="65">
        <f>+工序盘点数据!AV56</f>
        <v>0</v>
      </c>
      <c r="E80" s="65">
        <f>+工序盘点数据!AW56</f>
        <v>0</v>
      </c>
      <c r="F80" s="65">
        <f>+工序盘点数据!AX56</f>
        <v>0</v>
      </c>
      <c r="G80" s="65">
        <f>+工序盘点数据!AY56</f>
        <v>0</v>
      </c>
      <c r="H80" s="65">
        <f>+工序盘点数据!AZ56</f>
        <v>0</v>
      </c>
      <c r="I80" s="65">
        <f>+工序盘点数据!BA56</f>
        <v>0</v>
      </c>
      <c r="J80" s="65">
        <f>+工序盘点数据!BB56</f>
        <v>0</v>
      </c>
      <c r="K80" s="65">
        <f>+工序盘点数据!BC56</f>
        <v>0</v>
      </c>
      <c r="L80" s="65">
        <f>+工序盘点数据!BD56</f>
        <v>0</v>
      </c>
      <c r="M80" s="65">
        <f>+工序盘点数据!BE56</f>
        <v>0</v>
      </c>
      <c r="N80" s="65">
        <f>+工序盘点数据!BF56</f>
        <v>0</v>
      </c>
      <c r="O80" s="65">
        <f>+工序盘点数据!AF56</f>
        <v>0</v>
      </c>
      <c r="P80" s="65">
        <f>+工序盘点数据!S56</f>
        <v>0</v>
      </c>
      <c r="Q80" s="65">
        <f>+工序盘点数据!T56</f>
        <v>0</v>
      </c>
      <c r="R80" s="65">
        <f>+工序盘点数据!U56</f>
        <v>0</v>
      </c>
      <c r="S80" s="65">
        <f>+工序盘点数据!V56</f>
        <v>0</v>
      </c>
      <c r="T80" s="65">
        <f>+工序盘点数据!W56</f>
        <v>0</v>
      </c>
      <c r="U80" s="65">
        <f>+工序盘点数据!X56</f>
        <v>0</v>
      </c>
      <c r="V80" s="65">
        <f>+工序盘点数据!Y56</f>
        <v>0</v>
      </c>
      <c r="W80" s="65">
        <f>+工序盘点数据!Z56</f>
        <v>0</v>
      </c>
      <c r="X80" s="65">
        <f>+工序盘点数据!AA56</f>
        <v>0</v>
      </c>
      <c r="Y80" s="65">
        <f>+工序盘点数据!AB56</f>
        <v>0</v>
      </c>
      <c r="Z80" s="65">
        <f>+工序盘点数据!AC56</f>
        <v>0</v>
      </c>
      <c r="AA80" s="65">
        <f>+工序盘点数据!AD56</f>
        <v>0</v>
      </c>
      <c r="AB80" s="65">
        <f>+工序盘点数据!AE56</f>
        <v>0</v>
      </c>
      <c r="AC80" s="72">
        <f>+成测数据!H56</f>
        <v>0</v>
      </c>
      <c r="AD80" s="72">
        <f>+成测数据!I56</f>
        <v>0</v>
      </c>
      <c r="AE80" s="72">
        <f>+成测数据!J56</f>
        <v>0</v>
      </c>
      <c r="AF80" s="72">
        <f>+成测数据!K56</f>
        <v>0</v>
      </c>
      <c r="AG80" s="72">
        <f>+成测数据!L56</f>
        <v>0</v>
      </c>
      <c r="AH80" s="72">
        <f>+成测数据!M56</f>
        <v>0</v>
      </c>
      <c r="AI80" s="72">
        <f>+成测数据!N56</f>
        <v>0</v>
      </c>
      <c r="AJ80" s="72">
        <f>+成测数据!O56</f>
        <v>0</v>
      </c>
      <c r="AK80" s="72">
        <f>+成测数据!P56</f>
        <v>0</v>
      </c>
      <c r="AL80" s="72">
        <f>+成测数据!Q56</f>
        <v>0</v>
      </c>
      <c r="AM80" s="72">
        <f>+成测数据!R56</f>
        <v>0</v>
      </c>
      <c r="AN80" s="72">
        <f>+成测数据!S56</f>
        <v>0</v>
      </c>
      <c r="AO80" s="72">
        <f>+成测数据!T56</f>
        <v>0</v>
      </c>
      <c r="AP80" s="72">
        <f>+成测数据!U56</f>
        <v>0</v>
      </c>
      <c r="AQ80" s="72">
        <f>+成测数据!V56</f>
        <v>0</v>
      </c>
      <c r="AR80" s="72">
        <f>+成测数据!W56</f>
        <v>0</v>
      </c>
      <c r="AS80" s="72">
        <f>+成测数据!X56</f>
        <v>0</v>
      </c>
      <c r="AT80" s="72">
        <f>+成测数据!Y56</f>
        <v>0</v>
      </c>
      <c r="AU80" s="72">
        <f>+成测数据!Z56</f>
        <v>0</v>
      </c>
      <c r="AV80" s="72">
        <f>+成测数据!AA56</f>
        <v>0</v>
      </c>
      <c r="AW80" s="72">
        <f>+成测数据!AB56</f>
        <v>0</v>
      </c>
      <c r="AX80" s="72">
        <f>+成测数据!AC56</f>
        <v>0</v>
      </c>
      <c r="AY80" s="72">
        <f>+成测数据!AD56</f>
        <v>0</v>
      </c>
      <c r="AZ80" s="72">
        <f>+成测数据!AE56</f>
        <v>0</v>
      </c>
      <c r="BA80" s="72">
        <f>+成测数据!AF56</f>
        <v>0</v>
      </c>
      <c r="BB80" s="72">
        <f>+成测数据!AG56</f>
        <v>0</v>
      </c>
      <c r="BC80" s="72">
        <f>+成测数据!AH56</f>
        <v>0</v>
      </c>
      <c r="BD80" s="72">
        <f>+成测数据!AI56</f>
        <v>0</v>
      </c>
      <c r="BE80" s="72">
        <f>+成测数据!AJ56</f>
        <v>0</v>
      </c>
      <c r="BF80" s="72">
        <f>+成测数据!AK56</f>
        <v>0</v>
      </c>
      <c r="BG80" s="72">
        <f>+成测数据!AL56</f>
        <v>0</v>
      </c>
      <c r="BH80" s="72">
        <f>+成测数据!AM56</f>
        <v>0</v>
      </c>
      <c r="BI80" s="72">
        <f>+成测数据!AN56</f>
        <v>0</v>
      </c>
      <c r="BJ80" s="72">
        <f>+成测数据!AO56</f>
        <v>0</v>
      </c>
      <c r="BK80" s="72">
        <f>+成测数据!AP56</f>
        <v>0</v>
      </c>
      <c r="BL80" s="72">
        <f>+成测数据!AQ56</f>
        <v>0</v>
      </c>
      <c r="BM80" s="72">
        <f>+成测数据!AR56</f>
        <v>0</v>
      </c>
      <c r="BN80" s="72">
        <f>+成测数据!AS56</f>
        <v>0</v>
      </c>
      <c r="BO80" s="72">
        <f>+成测数据!AT56</f>
        <v>0</v>
      </c>
      <c r="BP80" s="72">
        <f>+成测数据!AU56</f>
        <v>0</v>
      </c>
      <c r="BQ80" s="72">
        <f>+成测数据!AV56</f>
        <v>0</v>
      </c>
      <c r="BR80" s="72">
        <f>+成测数据!AW56</f>
        <v>0</v>
      </c>
      <c r="BS80" s="72">
        <f>+成测数据!AX56</f>
        <v>0</v>
      </c>
      <c r="BT80" s="72">
        <f>+工序盘点数据!BJ56</f>
        <v>0</v>
      </c>
      <c r="BU80" s="72">
        <f>+工序盘点数据!BK56</f>
        <v>0</v>
      </c>
      <c r="BV80" s="72">
        <f>+工序盘点数据!BL56</f>
        <v>0</v>
      </c>
      <c r="BW80" s="90" t="str">
        <f t="shared" si="296"/>
        <v>0</v>
      </c>
      <c r="BX80" s="72">
        <f t="shared" si="266"/>
        <v>0</v>
      </c>
      <c r="BY80" s="91">
        <f>+工序盘点数据!AG56</f>
        <v>0</v>
      </c>
      <c r="BZ80" s="91">
        <f>+工序盘点数据!AH56</f>
        <v>0</v>
      </c>
      <c r="CA80" s="91">
        <f>+工序盘点数据!AI56</f>
        <v>0</v>
      </c>
      <c r="CB80" s="91">
        <f>+工序盘点数据!AJ56</f>
        <v>0</v>
      </c>
      <c r="CC80" s="91">
        <f>+工序盘点数据!AK56</f>
        <v>0</v>
      </c>
      <c r="CD80" s="91">
        <f>+工序盘点数据!AL56</f>
        <v>0</v>
      </c>
      <c r="CE80" s="91">
        <f>+工序盘点数据!AM56</f>
        <v>0</v>
      </c>
      <c r="CF80" s="91">
        <f>+工序盘点数据!AN56</f>
        <v>0</v>
      </c>
      <c r="CG80" s="91">
        <f>+工序盘点数据!AO56</f>
        <v>0</v>
      </c>
      <c r="CH80" s="91">
        <f>+工序盘点数据!AP56</f>
        <v>0</v>
      </c>
      <c r="CI80" s="103">
        <f>+工序盘点数据!AQ56</f>
        <v>0</v>
      </c>
      <c r="CJ80" s="91">
        <f>+工序盘点数据!AR56</f>
        <v>0</v>
      </c>
      <c r="CK80" s="91">
        <f>+工序盘点数据!AS56</f>
        <v>0</v>
      </c>
      <c r="CL80" s="52">
        <f t="shared" si="269"/>
        <v>0</v>
      </c>
      <c r="CM80" s="52">
        <f t="shared" si="270"/>
        <v>0</v>
      </c>
      <c r="CN80" s="107" t="str">
        <f>IF(生产数据1!C80=0,"0",生产数据1!C80/(生产数据1!C80+生产数据2!BY80))</f>
        <v>0</v>
      </c>
    </row>
    <row r="81" spans="1:100" customFormat="1" ht="15">
      <c r="A81" s="64" t="s">
        <v>329</v>
      </c>
      <c r="B81" s="63">
        <f t="shared" ref="B81:C81" si="297">+B82+B83</f>
        <v>0</v>
      </c>
      <c r="C81" s="63">
        <f t="shared" si="297"/>
        <v>0</v>
      </c>
      <c r="D81" s="63">
        <f t="shared" ref="D81:N81" si="298">+D82+D83</f>
        <v>0</v>
      </c>
      <c r="E81" s="63">
        <f t="shared" si="298"/>
        <v>0</v>
      </c>
      <c r="F81" s="63">
        <f t="shared" si="298"/>
        <v>0</v>
      </c>
      <c r="G81" s="63">
        <f t="shared" si="298"/>
        <v>0</v>
      </c>
      <c r="H81" s="63">
        <f t="shared" si="298"/>
        <v>0</v>
      </c>
      <c r="I81" s="63">
        <f t="shared" si="298"/>
        <v>0</v>
      </c>
      <c r="J81" s="63">
        <f t="shared" si="298"/>
        <v>0</v>
      </c>
      <c r="K81" s="63">
        <f t="shared" si="298"/>
        <v>0</v>
      </c>
      <c r="L81" s="63">
        <f t="shared" si="298"/>
        <v>0</v>
      </c>
      <c r="M81" s="63">
        <f t="shared" si="298"/>
        <v>0</v>
      </c>
      <c r="N81" s="63">
        <f t="shared" si="298"/>
        <v>0</v>
      </c>
      <c r="O81" s="63">
        <f t="shared" ref="O81:AQ81" si="299">+O82+O83</f>
        <v>0</v>
      </c>
      <c r="P81" s="63">
        <f t="shared" si="299"/>
        <v>0</v>
      </c>
      <c r="Q81" s="63">
        <f t="shared" si="299"/>
        <v>0</v>
      </c>
      <c r="R81" s="63">
        <f t="shared" si="299"/>
        <v>0</v>
      </c>
      <c r="S81" s="63">
        <f t="shared" si="299"/>
        <v>0</v>
      </c>
      <c r="T81" s="63">
        <f t="shared" si="299"/>
        <v>0</v>
      </c>
      <c r="U81" s="63">
        <f t="shared" si="299"/>
        <v>0</v>
      </c>
      <c r="V81" s="63">
        <f t="shared" si="299"/>
        <v>0</v>
      </c>
      <c r="W81" s="63">
        <f t="shared" si="299"/>
        <v>0</v>
      </c>
      <c r="X81" s="63">
        <f t="shared" si="299"/>
        <v>0</v>
      </c>
      <c r="Y81" s="63">
        <f t="shared" si="299"/>
        <v>0</v>
      </c>
      <c r="Z81" s="63">
        <f t="shared" ref="Z81:AB81" si="300">+Z82+Z83</f>
        <v>0</v>
      </c>
      <c r="AA81" s="63">
        <f t="shared" si="300"/>
        <v>0</v>
      </c>
      <c r="AB81" s="63">
        <f t="shared" si="300"/>
        <v>0</v>
      </c>
      <c r="AC81" s="63">
        <f t="shared" si="299"/>
        <v>0</v>
      </c>
      <c r="AD81" s="63">
        <f t="shared" si="299"/>
        <v>0</v>
      </c>
      <c r="AE81" s="63">
        <f t="shared" si="299"/>
        <v>0</v>
      </c>
      <c r="AF81" s="63">
        <f t="shared" si="299"/>
        <v>0</v>
      </c>
      <c r="AG81" s="63">
        <f t="shared" si="299"/>
        <v>0</v>
      </c>
      <c r="AH81" s="63">
        <f t="shared" ref="AH81:AP81" si="301">+AH82+AH83</f>
        <v>0</v>
      </c>
      <c r="AI81" s="63">
        <f t="shared" si="301"/>
        <v>0</v>
      </c>
      <c r="AJ81" s="63">
        <f t="shared" si="301"/>
        <v>0</v>
      </c>
      <c r="AK81" s="63">
        <f t="shared" si="301"/>
        <v>0</v>
      </c>
      <c r="AL81" s="63">
        <f t="shared" si="301"/>
        <v>0</v>
      </c>
      <c r="AM81" s="63">
        <f t="shared" si="301"/>
        <v>0</v>
      </c>
      <c r="AN81" s="63">
        <f t="shared" si="301"/>
        <v>0</v>
      </c>
      <c r="AO81" s="63">
        <f t="shared" si="301"/>
        <v>0</v>
      </c>
      <c r="AP81" s="63">
        <f t="shared" si="301"/>
        <v>0</v>
      </c>
      <c r="AQ81" s="63">
        <f t="shared" si="299"/>
        <v>0</v>
      </c>
      <c r="AR81" s="63">
        <f t="shared" ref="AR81:BJ81" si="302">+AR82+AR83</f>
        <v>0</v>
      </c>
      <c r="AS81" s="63">
        <f t="shared" si="302"/>
        <v>0</v>
      </c>
      <c r="AT81" s="63">
        <f t="shared" si="302"/>
        <v>0</v>
      </c>
      <c r="AU81" s="63">
        <f t="shared" si="302"/>
        <v>0</v>
      </c>
      <c r="AV81" s="63">
        <f t="shared" si="302"/>
        <v>0</v>
      </c>
      <c r="AW81" s="63">
        <f t="shared" si="302"/>
        <v>0</v>
      </c>
      <c r="AX81" s="63">
        <f t="shared" si="302"/>
        <v>0</v>
      </c>
      <c r="AY81" s="63">
        <f t="shared" si="302"/>
        <v>0</v>
      </c>
      <c r="AZ81" s="63">
        <f t="shared" si="302"/>
        <v>0</v>
      </c>
      <c r="BA81" s="63">
        <f t="shared" si="302"/>
        <v>0</v>
      </c>
      <c r="BB81" s="63">
        <f t="shared" si="302"/>
        <v>0</v>
      </c>
      <c r="BC81" s="63">
        <f t="shared" si="302"/>
        <v>0</v>
      </c>
      <c r="BD81" s="63">
        <f t="shared" si="302"/>
        <v>0</v>
      </c>
      <c r="BE81" s="63">
        <f t="shared" si="302"/>
        <v>0</v>
      </c>
      <c r="BF81" s="63">
        <f t="shared" si="302"/>
        <v>0</v>
      </c>
      <c r="BG81" s="63">
        <f t="shared" si="302"/>
        <v>0</v>
      </c>
      <c r="BH81" s="63">
        <f t="shared" si="302"/>
        <v>0</v>
      </c>
      <c r="BI81" s="63">
        <f t="shared" si="302"/>
        <v>0</v>
      </c>
      <c r="BJ81" s="63">
        <f t="shared" si="302"/>
        <v>0</v>
      </c>
      <c r="BK81" s="63">
        <f t="shared" ref="BK81:BM81" si="303">+BK82+BK83</f>
        <v>0</v>
      </c>
      <c r="BL81" s="63">
        <f t="shared" si="303"/>
        <v>0</v>
      </c>
      <c r="BM81" s="63">
        <f t="shared" si="303"/>
        <v>0</v>
      </c>
      <c r="BN81" s="63">
        <f t="shared" ref="BN81:BY81" si="304">+BN82+BN83</f>
        <v>0</v>
      </c>
      <c r="BO81" s="63">
        <f t="shared" si="304"/>
        <v>0</v>
      </c>
      <c r="BP81" s="63">
        <f t="shared" si="304"/>
        <v>0</v>
      </c>
      <c r="BQ81" s="63">
        <f t="shared" si="304"/>
        <v>0</v>
      </c>
      <c r="BR81" s="63">
        <f t="shared" ref="BR81" si="305">+BR82+BR83</f>
        <v>0</v>
      </c>
      <c r="BS81" s="63">
        <f t="shared" ref="BS81:BV81" si="306">+BS82+BS83</f>
        <v>0</v>
      </c>
      <c r="BT81" s="63">
        <f t="shared" si="306"/>
        <v>0</v>
      </c>
      <c r="BU81" s="63">
        <f t="shared" si="306"/>
        <v>0</v>
      </c>
      <c r="BV81" s="63">
        <f t="shared" si="306"/>
        <v>0</v>
      </c>
      <c r="BW81" s="88" t="str">
        <f t="shared" si="296"/>
        <v>0</v>
      </c>
      <c r="BX81" s="63">
        <f t="shared" si="266"/>
        <v>0</v>
      </c>
      <c r="BY81" s="89">
        <f t="shared" si="304"/>
        <v>0</v>
      </c>
      <c r="BZ81" s="89">
        <f t="shared" ref="BZ81:CJ81" si="307">+BZ82+BZ83</f>
        <v>0</v>
      </c>
      <c r="CA81" s="89">
        <f t="shared" si="307"/>
        <v>0</v>
      </c>
      <c r="CB81" s="89">
        <f t="shared" si="307"/>
        <v>0</v>
      </c>
      <c r="CC81" s="89">
        <f t="shared" si="307"/>
        <v>0</v>
      </c>
      <c r="CD81" s="89">
        <f t="shared" si="307"/>
        <v>0</v>
      </c>
      <c r="CE81" s="89">
        <f t="shared" si="307"/>
        <v>0</v>
      </c>
      <c r="CF81" s="89">
        <f t="shared" si="307"/>
        <v>0</v>
      </c>
      <c r="CG81" s="89">
        <f t="shared" si="307"/>
        <v>0</v>
      </c>
      <c r="CH81" s="89">
        <f t="shared" si="307"/>
        <v>0</v>
      </c>
      <c r="CI81" s="102">
        <f t="shared" si="307"/>
        <v>0</v>
      </c>
      <c r="CJ81" s="89">
        <f t="shared" si="307"/>
        <v>0</v>
      </c>
      <c r="CK81" s="89">
        <f t="shared" ref="CK81" si="308">+CK82+CK83</f>
        <v>0</v>
      </c>
      <c r="CL81" s="52">
        <f t="shared" si="269"/>
        <v>0</v>
      </c>
      <c r="CM81" s="52">
        <f t="shared" si="270"/>
        <v>0</v>
      </c>
      <c r="CN81" s="107" t="str">
        <f>IF(生产数据1!C81=0,"0",生产数据1!C81/(生产数据1!C81+生产数据2!BY81))</f>
        <v>0</v>
      </c>
    </row>
    <row r="82" spans="1:100" customFormat="1" ht="15.45" hidden="1">
      <c r="A82" s="64" t="s">
        <v>304</v>
      </c>
      <c r="B82" s="65">
        <f>+工序盘点数据!BH57</f>
        <v>0</v>
      </c>
      <c r="C82" s="65">
        <f>+工序盘点数据!AU57</f>
        <v>0</v>
      </c>
      <c r="D82" s="65">
        <f>+工序盘点数据!AV57</f>
        <v>0</v>
      </c>
      <c r="E82" s="65">
        <f>+工序盘点数据!AW57</f>
        <v>0</v>
      </c>
      <c r="F82" s="65">
        <f>+工序盘点数据!AX57</f>
        <v>0</v>
      </c>
      <c r="G82" s="65">
        <f>+工序盘点数据!AY57</f>
        <v>0</v>
      </c>
      <c r="H82" s="65">
        <f>+工序盘点数据!AZ57</f>
        <v>0</v>
      </c>
      <c r="I82" s="65">
        <f>+工序盘点数据!BA57</f>
        <v>0</v>
      </c>
      <c r="J82" s="65">
        <f>+工序盘点数据!BB57</f>
        <v>0</v>
      </c>
      <c r="K82" s="65">
        <f>+工序盘点数据!BC57</f>
        <v>0</v>
      </c>
      <c r="L82" s="65">
        <f>+工序盘点数据!BD57</f>
        <v>0</v>
      </c>
      <c r="M82" s="65">
        <f>+工序盘点数据!BE57</f>
        <v>0</v>
      </c>
      <c r="N82" s="65">
        <f>+工序盘点数据!BF57</f>
        <v>0</v>
      </c>
      <c r="O82" s="65">
        <f>+工序盘点数据!AF57</f>
        <v>0</v>
      </c>
      <c r="P82" s="65">
        <f>+工序盘点数据!S57</f>
        <v>0</v>
      </c>
      <c r="Q82" s="65">
        <f>+工序盘点数据!T57</f>
        <v>0</v>
      </c>
      <c r="R82" s="65">
        <f>+工序盘点数据!U57</f>
        <v>0</v>
      </c>
      <c r="S82" s="65">
        <f>+工序盘点数据!V57</f>
        <v>0</v>
      </c>
      <c r="T82" s="65">
        <f>+工序盘点数据!W57</f>
        <v>0</v>
      </c>
      <c r="U82" s="65">
        <f>+工序盘点数据!X57</f>
        <v>0</v>
      </c>
      <c r="V82" s="65">
        <f>+工序盘点数据!Y57</f>
        <v>0</v>
      </c>
      <c r="W82" s="65">
        <f>+工序盘点数据!Z57</f>
        <v>0</v>
      </c>
      <c r="X82" s="65">
        <f>+工序盘点数据!AA57</f>
        <v>0</v>
      </c>
      <c r="Y82" s="65">
        <f>+工序盘点数据!AB57</f>
        <v>0</v>
      </c>
      <c r="Z82" s="65">
        <f>+工序盘点数据!AC57</f>
        <v>0</v>
      </c>
      <c r="AA82" s="65">
        <f>+工序盘点数据!AD57</f>
        <v>0</v>
      </c>
      <c r="AB82" s="65">
        <f>+工序盘点数据!AE57</f>
        <v>0</v>
      </c>
      <c r="AC82" s="72">
        <f>+成测数据!H57</f>
        <v>0</v>
      </c>
      <c r="AD82" s="72">
        <f>+成测数据!I57</f>
        <v>0</v>
      </c>
      <c r="AE82" s="72">
        <f>+成测数据!J57</f>
        <v>0</v>
      </c>
      <c r="AF82" s="72">
        <f>+成测数据!K57</f>
        <v>0</v>
      </c>
      <c r="AG82" s="72">
        <f>+成测数据!L57</f>
        <v>0</v>
      </c>
      <c r="AH82" s="72">
        <f>+成测数据!M57</f>
        <v>0</v>
      </c>
      <c r="AI82" s="72">
        <f>+成测数据!N57</f>
        <v>0</v>
      </c>
      <c r="AJ82" s="72">
        <f>+成测数据!O57</f>
        <v>0</v>
      </c>
      <c r="AK82" s="72">
        <f>+成测数据!P57</f>
        <v>0</v>
      </c>
      <c r="AL82" s="72">
        <f>+成测数据!Q57</f>
        <v>0</v>
      </c>
      <c r="AM82" s="72">
        <f>+成测数据!R57</f>
        <v>0</v>
      </c>
      <c r="AN82" s="72">
        <f>+成测数据!S57</f>
        <v>0</v>
      </c>
      <c r="AO82" s="72">
        <f>+成测数据!T57</f>
        <v>0</v>
      </c>
      <c r="AP82" s="72">
        <f>+成测数据!U57</f>
        <v>0</v>
      </c>
      <c r="AQ82" s="72">
        <f>+成测数据!V57</f>
        <v>0</v>
      </c>
      <c r="AR82" s="72">
        <f>+成测数据!W57</f>
        <v>0</v>
      </c>
      <c r="AS82" s="72">
        <f>+成测数据!X57</f>
        <v>0</v>
      </c>
      <c r="AT82" s="72">
        <f>+成测数据!Y57</f>
        <v>0</v>
      </c>
      <c r="AU82" s="72">
        <f>+成测数据!Z57</f>
        <v>0</v>
      </c>
      <c r="AV82" s="72">
        <f>+成测数据!AA57</f>
        <v>0</v>
      </c>
      <c r="AW82" s="72">
        <f>+成测数据!AB57</f>
        <v>0</v>
      </c>
      <c r="AX82" s="72">
        <f>+成测数据!AC57</f>
        <v>0</v>
      </c>
      <c r="AY82" s="72">
        <f>+成测数据!AD57</f>
        <v>0</v>
      </c>
      <c r="AZ82" s="72">
        <f>+成测数据!AE57</f>
        <v>0</v>
      </c>
      <c r="BA82" s="72">
        <f>+成测数据!AF57</f>
        <v>0</v>
      </c>
      <c r="BB82" s="72">
        <f>+成测数据!AG57</f>
        <v>0</v>
      </c>
      <c r="BC82" s="72">
        <f>+成测数据!AH57</f>
        <v>0</v>
      </c>
      <c r="BD82" s="72">
        <f>+成测数据!AI57</f>
        <v>0</v>
      </c>
      <c r="BE82" s="72">
        <f>+成测数据!AJ57</f>
        <v>0</v>
      </c>
      <c r="BF82" s="72">
        <f>+成测数据!AK57</f>
        <v>0</v>
      </c>
      <c r="BG82" s="72">
        <f>+成测数据!AL57</f>
        <v>0</v>
      </c>
      <c r="BH82" s="72">
        <f>+成测数据!AM57</f>
        <v>0</v>
      </c>
      <c r="BI82" s="72">
        <f>+成测数据!AN57</f>
        <v>0</v>
      </c>
      <c r="BJ82" s="72">
        <f>+成测数据!AO57</f>
        <v>0</v>
      </c>
      <c r="BK82" s="72">
        <f>+成测数据!AP57</f>
        <v>0</v>
      </c>
      <c r="BL82" s="72">
        <f>+成测数据!AQ57</f>
        <v>0</v>
      </c>
      <c r="BM82" s="72">
        <f>+成测数据!AR57</f>
        <v>0</v>
      </c>
      <c r="BN82" s="72">
        <f>+成测数据!AS57</f>
        <v>0</v>
      </c>
      <c r="BO82" s="72">
        <f>+成测数据!AT57</f>
        <v>0</v>
      </c>
      <c r="BP82" s="72">
        <f>+成测数据!AU57</f>
        <v>0</v>
      </c>
      <c r="BQ82" s="72">
        <f>+成测数据!AV57</f>
        <v>0</v>
      </c>
      <c r="BR82" s="72">
        <f>+成测数据!AW57</f>
        <v>0</v>
      </c>
      <c r="BS82" s="72">
        <f>+成测数据!AX57</f>
        <v>0</v>
      </c>
      <c r="BT82" s="72">
        <f>+工序盘点数据!BJ57</f>
        <v>0</v>
      </c>
      <c r="BU82" s="72">
        <f>+工序盘点数据!BK57</f>
        <v>0</v>
      </c>
      <c r="BV82" s="72">
        <f>+工序盘点数据!BL57</f>
        <v>0</v>
      </c>
      <c r="BW82" s="90" t="str">
        <f t="shared" ref="BW82:BW84" si="309">IF(BS82=0,"0",BT82/(BS82+O82))</f>
        <v>0</v>
      </c>
      <c r="BX82" s="72">
        <f t="shared" si="266"/>
        <v>0</v>
      </c>
      <c r="BY82" s="91">
        <f>+工序盘点数据!AG57</f>
        <v>0</v>
      </c>
      <c r="BZ82" s="91">
        <f>+工序盘点数据!AH57</f>
        <v>0</v>
      </c>
      <c r="CA82" s="91">
        <f>+工序盘点数据!AI57</f>
        <v>0</v>
      </c>
      <c r="CB82" s="91">
        <f>+工序盘点数据!AJ57</f>
        <v>0</v>
      </c>
      <c r="CC82" s="91">
        <f>+工序盘点数据!AK57</f>
        <v>0</v>
      </c>
      <c r="CD82" s="91">
        <f>+工序盘点数据!AL57</f>
        <v>0</v>
      </c>
      <c r="CE82" s="91">
        <f>+工序盘点数据!AM57</f>
        <v>0</v>
      </c>
      <c r="CF82" s="91">
        <f>+工序盘点数据!AN57</f>
        <v>0</v>
      </c>
      <c r="CG82" s="91">
        <f>+工序盘点数据!AO57</f>
        <v>0</v>
      </c>
      <c r="CH82" s="91">
        <f>+工序盘点数据!AP57</f>
        <v>0</v>
      </c>
      <c r="CI82" s="103">
        <f>+工序盘点数据!AQ57</f>
        <v>0</v>
      </c>
      <c r="CJ82" s="91">
        <f>+工序盘点数据!AR57</f>
        <v>0</v>
      </c>
      <c r="CK82" s="91">
        <f>+工序盘点数据!AS57</f>
        <v>0</v>
      </c>
      <c r="CL82" s="52">
        <f t="shared" si="269"/>
        <v>0</v>
      </c>
      <c r="CM82" s="52">
        <f t="shared" si="270"/>
        <v>0</v>
      </c>
      <c r="CN82" s="107" t="str">
        <f>IF(生产数据1!C82=0,"0",生产数据1!C82/(生产数据1!C82+生产数据2!BY82))</f>
        <v>0</v>
      </c>
    </row>
    <row r="83" spans="1:100" customFormat="1" ht="15.45" hidden="1">
      <c r="A83" s="64" t="s">
        <v>305</v>
      </c>
      <c r="B83" s="65">
        <f>+工序盘点数据!BH58</f>
        <v>0</v>
      </c>
      <c r="C83" s="65">
        <f>+工序盘点数据!AU58</f>
        <v>0</v>
      </c>
      <c r="D83" s="65">
        <f>+工序盘点数据!AV58</f>
        <v>0</v>
      </c>
      <c r="E83" s="65">
        <f>+工序盘点数据!AW58</f>
        <v>0</v>
      </c>
      <c r="F83" s="65">
        <f>+工序盘点数据!AX58</f>
        <v>0</v>
      </c>
      <c r="G83" s="65">
        <f>+工序盘点数据!AY58</f>
        <v>0</v>
      </c>
      <c r="H83" s="65">
        <f>+工序盘点数据!AZ58</f>
        <v>0</v>
      </c>
      <c r="I83" s="65">
        <f>+工序盘点数据!BA58</f>
        <v>0</v>
      </c>
      <c r="J83" s="65">
        <f>+工序盘点数据!BB58</f>
        <v>0</v>
      </c>
      <c r="K83" s="65">
        <f>+工序盘点数据!BC58</f>
        <v>0</v>
      </c>
      <c r="L83" s="65">
        <f>+工序盘点数据!BD58</f>
        <v>0</v>
      </c>
      <c r="M83" s="65">
        <f>+工序盘点数据!BE58</f>
        <v>0</v>
      </c>
      <c r="N83" s="65">
        <f>+工序盘点数据!BF58</f>
        <v>0</v>
      </c>
      <c r="O83" s="65">
        <f>+工序盘点数据!AF58</f>
        <v>0</v>
      </c>
      <c r="P83" s="65">
        <f>+工序盘点数据!S58</f>
        <v>0</v>
      </c>
      <c r="Q83" s="65">
        <f>+工序盘点数据!T58</f>
        <v>0</v>
      </c>
      <c r="R83" s="65">
        <f>+工序盘点数据!U58</f>
        <v>0</v>
      </c>
      <c r="S83" s="65">
        <f>+工序盘点数据!V58</f>
        <v>0</v>
      </c>
      <c r="T83" s="65">
        <f>+工序盘点数据!W58</f>
        <v>0</v>
      </c>
      <c r="U83" s="65">
        <f>+工序盘点数据!X58</f>
        <v>0</v>
      </c>
      <c r="V83" s="65">
        <f>+工序盘点数据!Y58</f>
        <v>0</v>
      </c>
      <c r="W83" s="65">
        <f>+工序盘点数据!Z58</f>
        <v>0</v>
      </c>
      <c r="X83" s="65">
        <f>+工序盘点数据!AA58</f>
        <v>0</v>
      </c>
      <c r="Y83" s="65">
        <f>+工序盘点数据!AB58</f>
        <v>0</v>
      </c>
      <c r="Z83" s="65">
        <f>+工序盘点数据!AC58</f>
        <v>0</v>
      </c>
      <c r="AA83" s="65">
        <f>+工序盘点数据!AD58</f>
        <v>0</v>
      </c>
      <c r="AB83" s="65">
        <f>+工序盘点数据!AE58</f>
        <v>0</v>
      </c>
      <c r="AC83" s="72">
        <f>+成测数据!H58</f>
        <v>0</v>
      </c>
      <c r="AD83" s="72">
        <f>+成测数据!I58</f>
        <v>0</v>
      </c>
      <c r="AE83" s="72">
        <f>+成测数据!J58</f>
        <v>0</v>
      </c>
      <c r="AF83" s="72">
        <f>+成测数据!K58</f>
        <v>0</v>
      </c>
      <c r="AG83" s="72">
        <f>+成测数据!L58</f>
        <v>0</v>
      </c>
      <c r="AH83" s="72">
        <f>+成测数据!M58</f>
        <v>0</v>
      </c>
      <c r="AI83" s="72">
        <f>+成测数据!N58</f>
        <v>0</v>
      </c>
      <c r="AJ83" s="72">
        <f>+成测数据!O58</f>
        <v>0</v>
      </c>
      <c r="AK83" s="72">
        <f>+成测数据!P58</f>
        <v>0</v>
      </c>
      <c r="AL83" s="72">
        <f>+成测数据!Q58</f>
        <v>0</v>
      </c>
      <c r="AM83" s="72">
        <f>+成测数据!R58</f>
        <v>0</v>
      </c>
      <c r="AN83" s="72">
        <f>+成测数据!S58</f>
        <v>0</v>
      </c>
      <c r="AO83" s="72">
        <f>+成测数据!T58</f>
        <v>0</v>
      </c>
      <c r="AP83" s="72">
        <f>+成测数据!U58</f>
        <v>0</v>
      </c>
      <c r="AQ83" s="72">
        <f>+成测数据!V58</f>
        <v>0</v>
      </c>
      <c r="AR83" s="72">
        <f>+成测数据!W58</f>
        <v>0</v>
      </c>
      <c r="AS83" s="72">
        <f>+成测数据!X58</f>
        <v>0</v>
      </c>
      <c r="AT83" s="72">
        <f>+成测数据!Y58</f>
        <v>0</v>
      </c>
      <c r="AU83" s="72">
        <f>+成测数据!Z58</f>
        <v>0</v>
      </c>
      <c r="AV83" s="72">
        <f>+成测数据!AA58</f>
        <v>0</v>
      </c>
      <c r="AW83" s="72">
        <f>+成测数据!AB58</f>
        <v>0</v>
      </c>
      <c r="AX83" s="72">
        <f>+成测数据!AC58</f>
        <v>0</v>
      </c>
      <c r="AY83" s="72">
        <f>+成测数据!AD58</f>
        <v>0</v>
      </c>
      <c r="AZ83" s="72">
        <f>+成测数据!AE58</f>
        <v>0</v>
      </c>
      <c r="BA83" s="72">
        <f>+成测数据!AF58</f>
        <v>0</v>
      </c>
      <c r="BB83" s="72">
        <f>+成测数据!AG58</f>
        <v>0</v>
      </c>
      <c r="BC83" s="72">
        <f>+成测数据!AH58</f>
        <v>0</v>
      </c>
      <c r="BD83" s="72">
        <f>+成测数据!AI58</f>
        <v>0</v>
      </c>
      <c r="BE83" s="72">
        <f>+成测数据!AJ58</f>
        <v>0</v>
      </c>
      <c r="BF83" s="72">
        <f>+成测数据!AK58</f>
        <v>0</v>
      </c>
      <c r="BG83" s="72">
        <f>+成测数据!AL58</f>
        <v>0</v>
      </c>
      <c r="BH83" s="72">
        <f>+成测数据!AM58</f>
        <v>0</v>
      </c>
      <c r="BI83" s="72">
        <f>+成测数据!AN58</f>
        <v>0</v>
      </c>
      <c r="BJ83" s="72">
        <f>+成测数据!AO58</f>
        <v>0</v>
      </c>
      <c r="BK83" s="72">
        <f>+成测数据!AP58</f>
        <v>0</v>
      </c>
      <c r="BL83" s="72">
        <f>+成测数据!AQ58</f>
        <v>0</v>
      </c>
      <c r="BM83" s="72">
        <f>+成测数据!AR58</f>
        <v>0</v>
      </c>
      <c r="BN83" s="72">
        <f>+成测数据!AS58</f>
        <v>0</v>
      </c>
      <c r="BO83" s="72">
        <f>+成测数据!AT58</f>
        <v>0</v>
      </c>
      <c r="BP83" s="72">
        <f>+成测数据!AU58</f>
        <v>0</v>
      </c>
      <c r="BQ83" s="72">
        <f>+成测数据!AV58</f>
        <v>0</v>
      </c>
      <c r="BR83" s="72">
        <f>+成测数据!AW58</f>
        <v>0</v>
      </c>
      <c r="BS83" s="72">
        <f>+成测数据!AX58</f>
        <v>0</v>
      </c>
      <c r="BT83" s="72">
        <f>+工序盘点数据!BJ58</f>
        <v>0</v>
      </c>
      <c r="BU83" s="72">
        <f>+工序盘点数据!BK58</f>
        <v>0</v>
      </c>
      <c r="BV83" s="72">
        <f>+工序盘点数据!BL58</f>
        <v>0</v>
      </c>
      <c r="BW83" s="90" t="str">
        <f t="shared" si="309"/>
        <v>0</v>
      </c>
      <c r="BX83" s="72">
        <f t="shared" si="266"/>
        <v>0</v>
      </c>
      <c r="BY83" s="91">
        <f>+工序盘点数据!AG58</f>
        <v>0</v>
      </c>
      <c r="BZ83" s="91">
        <f>+工序盘点数据!AH58</f>
        <v>0</v>
      </c>
      <c r="CA83" s="91">
        <f>+工序盘点数据!AI58</f>
        <v>0</v>
      </c>
      <c r="CB83" s="91">
        <f>+工序盘点数据!AJ58</f>
        <v>0</v>
      </c>
      <c r="CC83" s="91">
        <f>+工序盘点数据!AK58</f>
        <v>0</v>
      </c>
      <c r="CD83" s="91">
        <f>+工序盘点数据!AL58</f>
        <v>0</v>
      </c>
      <c r="CE83" s="91">
        <f>+工序盘点数据!AM58</f>
        <v>0</v>
      </c>
      <c r="CF83" s="91">
        <f>+工序盘点数据!AN58</f>
        <v>0</v>
      </c>
      <c r="CG83" s="91">
        <f>+工序盘点数据!AO58</f>
        <v>0</v>
      </c>
      <c r="CH83" s="91">
        <f>+工序盘点数据!AP58</f>
        <v>0</v>
      </c>
      <c r="CI83" s="103">
        <f>+工序盘点数据!AQ58</f>
        <v>0</v>
      </c>
      <c r="CJ83" s="91">
        <f>+工序盘点数据!AR58</f>
        <v>0</v>
      </c>
      <c r="CK83" s="91">
        <f>+工序盘点数据!AS58</f>
        <v>0</v>
      </c>
      <c r="CL83" s="52">
        <f t="shared" si="269"/>
        <v>0</v>
      </c>
      <c r="CM83" s="52">
        <f t="shared" si="270"/>
        <v>0</v>
      </c>
      <c r="CN83" s="107" t="str">
        <f>IF(生产数据1!C83=0,"0",生产数据1!C83/(生产数据1!C83+生产数据2!BY83))</f>
        <v>0</v>
      </c>
    </row>
    <row r="84" spans="1:100" customFormat="1" ht="15">
      <c r="A84" s="64" t="s">
        <v>330</v>
      </c>
      <c r="B84" s="63">
        <f t="shared" ref="B84:C84" si="310">+B85+B86</f>
        <v>0</v>
      </c>
      <c r="C84" s="63">
        <f t="shared" si="310"/>
        <v>0</v>
      </c>
      <c r="D84" s="63">
        <f t="shared" ref="D84:N84" si="311">+D85+D86</f>
        <v>0</v>
      </c>
      <c r="E84" s="63">
        <f t="shared" si="311"/>
        <v>0</v>
      </c>
      <c r="F84" s="63">
        <f t="shared" si="311"/>
        <v>0</v>
      </c>
      <c r="G84" s="63">
        <f t="shared" si="311"/>
        <v>0</v>
      </c>
      <c r="H84" s="63">
        <f t="shared" si="311"/>
        <v>0</v>
      </c>
      <c r="I84" s="63">
        <f t="shared" si="311"/>
        <v>0</v>
      </c>
      <c r="J84" s="63">
        <f t="shared" si="311"/>
        <v>0</v>
      </c>
      <c r="K84" s="63">
        <f t="shared" si="311"/>
        <v>0</v>
      </c>
      <c r="L84" s="63">
        <f t="shared" si="311"/>
        <v>0</v>
      </c>
      <c r="M84" s="63">
        <f t="shared" si="311"/>
        <v>0</v>
      </c>
      <c r="N84" s="63">
        <f t="shared" si="311"/>
        <v>0</v>
      </c>
      <c r="O84" s="63">
        <f t="shared" ref="O84:AQ84" si="312">+O85+O86</f>
        <v>0</v>
      </c>
      <c r="P84" s="63">
        <f t="shared" si="312"/>
        <v>0</v>
      </c>
      <c r="Q84" s="63">
        <f t="shared" si="312"/>
        <v>0</v>
      </c>
      <c r="R84" s="63">
        <f t="shared" si="312"/>
        <v>0</v>
      </c>
      <c r="S84" s="63">
        <f t="shared" si="312"/>
        <v>0</v>
      </c>
      <c r="T84" s="63">
        <f t="shared" si="312"/>
        <v>0</v>
      </c>
      <c r="U84" s="63">
        <f t="shared" si="312"/>
        <v>0</v>
      </c>
      <c r="V84" s="63">
        <f t="shared" si="312"/>
        <v>0</v>
      </c>
      <c r="W84" s="63">
        <f t="shared" si="312"/>
        <v>0</v>
      </c>
      <c r="X84" s="63">
        <f t="shared" si="312"/>
        <v>0</v>
      </c>
      <c r="Y84" s="63">
        <f t="shared" si="312"/>
        <v>0</v>
      </c>
      <c r="Z84" s="63">
        <f t="shared" ref="Z84:AB84" si="313">+Z85+Z86</f>
        <v>0</v>
      </c>
      <c r="AA84" s="63">
        <f t="shared" si="313"/>
        <v>0</v>
      </c>
      <c r="AB84" s="63">
        <f t="shared" si="313"/>
        <v>0</v>
      </c>
      <c r="AC84" s="63">
        <f t="shared" si="312"/>
        <v>0</v>
      </c>
      <c r="AD84" s="63">
        <f t="shared" si="312"/>
        <v>0</v>
      </c>
      <c r="AE84" s="63">
        <f t="shared" si="312"/>
        <v>0</v>
      </c>
      <c r="AF84" s="63">
        <f t="shared" si="312"/>
        <v>0</v>
      </c>
      <c r="AG84" s="63">
        <f t="shared" si="312"/>
        <v>0</v>
      </c>
      <c r="AH84" s="63">
        <f t="shared" ref="AH84:AP84" si="314">+AH85+AH86</f>
        <v>0</v>
      </c>
      <c r="AI84" s="63">
        <f t="shared" si="314"/>
        <v>0</v>
      </c>
      <c r="AJ84" s="63">
        <f t="shared" si="314"/>
        <v>0</v>
      </c>
      <c r="AK84" s="63">
        <f t="shared" si="314"/>
        <v>0</v>
      </c>
      <c r="AL84" s="63">
        <f t="shared" si="314"/>
        <v>0</v>
      </c>
      <c r="AM84" s="63">
        <f t="shared" si="314"/>
        <v>0</v>
      </c>
      <c r="AN84" s="63">
        <f t="shared" si="314"/>
        <v>0</v>
      </c>
      <c r="AO84" s="63">
        <f t="shared" si="314"/>
        <v>0</v>
      </c>
      <c r="AP84" s="63">
        <f t="shared" si="314"/>
        <v>0</v>
      </c>
      <c r="AQ84" s="63">
        <f t="shared" si="312"/>
        <v>0</v>
      </c>
      <c r="AR84" s="63">
        <f t="shared" ref="AR84:BJ84" si="315">+AR85+AR86</f>
        <v>0</v>
      </c>
      <c r="AS84" s="63">
        <f t="shared" si="315"/>
        <v>0</v>
      </c>
      <c r="AT84" s="63">
        <f t="shared" si="315"/>
        <v>0</v>
      </c>
      <c r="AU84" s="63">
        <f t="shared" si="315"/>
        <v>0</v>
      </c>
      <c r="AV84" s="63">
        <f t="shared" si="315"/>
        <v>0</v>
      </c>
      <c r="AW84" s="63">
        <f t="shared" si="315"/>
        <v>0</v>
      </c>
      <c r="AX84" s="63">
        <f t="shared" si="315"/>
        <v>0</v>
      </c>
      <c r="AY84" s="63">
        <f t="shared" si="315"/>
        <v>0</v>
      </c>
      <c r="AZ84" s="63">
        <f t="shared" si="315"/>
        <v>0</v>
      </c>
      <c r="BA84" s="63">
        <f t="shared" si="315"/>
        <v>0</v>
      </c>
      <c r="BB84" s="63">
        <f t="shared" si="315"/>
        <v>0</v>
      </c>
      <c r="BC84" s="63">
        <f t="shared" si="315"/>
        <v>0</v>
      </c>
      <c r="BD84" s="63">
        <f t="shared" si="315"/>
        <v>0</v>
      </c>
      <c r="BE84" s="63">
        <f t="shared" si="315"/>
        <v>0</v>
      </c>
      <c r="BF84" s="63">
        <f t="shared" si="315"/>
        <v>0</v>
      </c>
      <c r="BG84" s="63">
        <f t="shared" si="315"/>
        <v>0</v>
      </c>
      <c r="BH84" s="63">
        <f t="shared" si="315"/>
        <v>0</v>
      </c>
      <c r="BI84" s="63">
        <f t="shared" si="315"/>
        <v>0</v>
      </c>
      <c r="BJ84" s="63">
        <f t="shared" si="315"/>
        <v>0</v>
      </c>
      <c r="BK84" s="63">
        <f t="shared" ref="BK84:BM84" si="316">+BK85+BK86</f>
        <v>0</v>
      </c>
      <c r="BL84" s="63">
        <f t="shared" si="316"/>
        <v>0</v>
      </c>
      <c r="BM84" s="63">
        <f t="shared" si="316"/>
        <v>0</v>
      </c>
      <c r="BN84" s="63">
        <f t="shared" ref="BN84:BY84" si="317">+BN85+BN86</f>
        <v>0</v>
      </c>
      <c r="BO84" s="63">
        <f t="shared" si="317"/>
        <v>0</v>
      </c>
      <c r="BP84" s="63">
        <f t="shared" si="317"/>
        <v>0</v>
      </c>
      <c r="BQ84" s="63">
        <f t="shared" si="317"/>
        <v>0</v>
      </c>
      <c r="BR84" s="63">
        <f t="shared" ref="BR84" si="318">+BR85+BR86</f>
        <v>0</v>
      </c>
      <c r="BS84" s="63">
        <f t="shared" ref="BS84:BV84" si="319">+BS85+BS86</f>
        <v>0</v>
      </c>
      <c r="BT84" s="63">
        <f t="shared" si="319"/>
        <v>0</v>
      </c>
      <c r="BU84" s="63">
        <f t="shared" si="319"/>
        <v>0</v>
      </c>
      <c r="BV84" s="63">
        <f t="shared" si="319"/>
        <v>0</v>
      </c>
      <c r="BW84" s="88" t="str">
        <f t="shared" si="309"/>
        <v>0</v>
      </c>
      <c r="BX84" s="63">
        <f t="shared" si="266"/>
        <v>0</v>
      </c>
      <c r="BY84" s="89">
        <f t="shared" si="317"/>
        <v>0</v>
      </c>
      <c r="BZ84" s="89">
        <f t="shared" ref="BZ84:CJ84" si="320">+BZ85+BZ86</f>
        <v>0</v>
      </c>
      <c r="CA84" s="89">
        <f t="shared" si="320"/>
        <v>0</v>
      </c>
      <c r="CB84" s="89">
        <f t="shared" si="320"/>
        <v>0</v>
      </c>
      <c r="CC84" s="89">
        <f t="shared" si="320"/>
        <v>0</v>
      </c>
      <c r="CD84" s="89">
        <f t="shared" si="320"/>
        <v>0</v>
      </c>
      <c r="CE84" s="89">
        <f t="shared" si="320"/>
        <v>0</v>
      </c>
      <c r="CF84" s="89">
        <f t="shared" si="320"/>
        <v>0</v>
      </c>
      <c r="CG84" s="89">
        <f t="shared" si="320"/>
        <v>0</v>
      </c>
      <c r="CH84" s="89">
        <f t="shared" si="320"/>
        <v>0</v>
      </c>
      <c r="CI84" s="102">
        <f t="shared" si="320"/>
        <v>0</v>
      </c>
      <c r="CJ84" s="89">
        <f t="shared" si="320"/>
        <v>0</v>
      </c>
      <c r="CK84" s="89">
        <f t="shared" ref="CK84" si="321">+CK85+CK86</f>
        <v>0</v>
      </c>
      <c r="CL84" s="52">
        <f t="shared" si="269"/>
        <v>0</v>
      </c>
      <c r="CM84" s="52">
        <f t="shared" si="270"/>
        <v>0</v>
      </c>
      <c r="CN84" s="107" t="str">
        <f>IF(生产数据1!C84=0,"0",生产数据1!C84/(生产数据1!C84+生产数据2!BY84))</f>
        <v>0</v>
      </c>
      <c r="CV84" t="str">
        <f>IF(生产数据2!P84=0,"0")</f>
        <v>0</v>
      </c>
    </row>
    <row r="85" spans="1:100" customFormat="1" ht="15.45" hidden="1">
      <c r="A85" s="64" t="s">
        <v>304</v>
      </c>
      <c r="B85" s="65">
        <f>+工序盘点数据!BH59</f>
        <v>0</v>
      </c>
      <c r="C85" s="65">
        <f>+工序盘点数据!AU59</f>
        <v>0</v>
      </c>
      <c r="D85" s="65">
        <f>+工序盘点数据!AV59</f>
        <v>0</v>
      </c>
      <c r="E85" s="65">
        <f>+工序盘点数据!AW59</f>
        <v>0</v>
      </c>
      <c r="F85" s="65">
        <f>+工序盘点数据!AX59</f>
        <v>0</v>
      </c>
      <c r="G85" s="65">
        <f>+工序盘点数据!AY59</f>
        <v>0</v>
      </c>
      <c r="H85" s="65">
        <f>+工序盘点数据!AZ59</f>
        <v>0</v>
      </c>
      <c r="I85" s="65">
        <f>+工序盘点数据!BA59</f>
        <v>0</v>
      </c>
      <c r="J85" s="65">
        <f>+工序盘点数据!BB59</f>
        <v>0</v>
      </c>
      <c r="K85" s="65">
        <f>+工序盘点数据!BC59</f>
        <v>0</v>
      </c>
      <c r="L85" s="65">
        <f>+工序盘点数据!BD59</f>
        <v>0</v>
      </c>
      <c r="M85" s="65">
        <f>+工序盘点数据!BE59</f>
        <v>0</v>
      </c>
      <c r="N85" s="65">
        <f>+工序盘点数据!BF59</f>
        <v>0</v>
      </c>
      <c r="O85" s="65">
        <f>+工序盘点数据!AF59</f>
        <v>0</v>
      </c>
      <c r="P85" s="65">
        <f>+工序盘点数据!S59</f>
        <v>0</v>
      </c>
      <c r="Q85" s="65">
        <f>+工序盘点数据!T59</f>
        <v>0</v>
      </c>
      <c r="R85" s="65">
        <f>+工序盘点数据!U59</f>
        <v>0</v>
      </c>
      <c r="S85" s="65">
        <f>+工序盘点数据!V59</f>
        <v>0</v>
      </c>
      <c r="T85" s="65">
        <f>+工序盘点数据!W59</f>
        <v>0</v>
      </c>
      <c r="U85" s="65">
        <f>+工序盘点数据!X59</f>
        <v>0</v>
      </c>
      <c r="V85" s="65">
        <f>+工序盘点数据!Y59</f>
        <v>0</v>
      </c>
      <c r="W85" s="65">
        <f>+工序盘点数据!Z59</f>
        <v>0</v>
      </c>
      <c r="X85" s="65">
        <f>+工序盘点数据!AA59</f>
        <v>0</v>
      </c>
      <c r="Y85" s="65">
        <f>+工序盘点数据!AB59</f>
        <v>0</v>
      </c>
      <c r="Z85" s="65">
        <f>+工序盘点数据!AC59</f>
        <v>0</v>
      </c>
      <c r="AA85" s="65">
        <f>+工序盘点数据!AD59</f>
        <v>0</v>
      </c>
      <c r="AB85" s="65">
        <f>+工序盘点数据!AE59</f>
        <v>0</v>
      </c>
      <c r="AC85" s="72">
        <f>+成测数据!H59</f>
        <v>0</v>
      </c>
      <c r="AD85" s="72">
        <f>+成测数据!I59</f>
        <v>0</v>
      </c>
      <c r="AE85" s="72">
        <f>+成测数据!J59</f>
        <v>0</v>
      </c>
      <c r="AF85" s="72">
        <f>+成测数据!K59</f>
        <v>0</v>
      </c>
      <c r="AG85" s="72">
        <f>+成测数据!L59</f>
        <v>0</v>
      </c>
      <c r="AH85" s="72">
        <f>+成测数据!M59</f>
        <v>0</v>
      </c>
      <c r="AI85" s="72">
        <f>+成测数据!N59</f>
        <v>0</v>
      </c>
      <c r="AJ85" s="72">
        <f>+成测数据!O59</f>
        <v>0</v>
      </c>
      <c r="AK85" s="72">
        <f>+成测数据!P59</f>
        <v>0</v>
      </c>
      <c r="AL85" s="72">
        <f>+成测数据!Q59</f>
        <v>0</v>
      </c>
      <c r="AM85" s="72">
        <f>+成测数据!R59</f>
        <v>0</v>
      </c>
      <c r="AN85" s="72">
        <f>+成测数据!S59</f>
        <v>0</v>
      </c>
      <c r="AO85" s="72">
        <f>+成测数据!T59</f>
        <v>0</v>
      </c>
      <c r="AP85" s="72">
        <f>+成测数据!U59</f>
        <v>0</v>
      </c>
      <c r="AQ85" s="72">
        <f>+成测数据!V59</f>
        <v>0</v>
      </c>
      <c r="AR85" s="72">
        <f>+成测数据!W59</f>
        <v>0</v>
      </c>
      <c r="AS85" s="72">
        <f>+成测数据!X59</f>
        <v>0</v>
      </c>
      <c r="AT85" s="72">
        <f>+成测数据!Y59</f>
        <v>0</v>
      </c>
      <c r="AU85" s="72">
        <f>+成测数据!Z59</f>
        <v>0</v>
      </c>
      <c r="AV85" s="72">
        <f>+成测数据!AA59</f>
        <v>0</v>
      </c>
      <c r="AW85" s="72">
        <f>+成测数据!AB59</f>
        <v>0</v>
      </c>
      <c r="AX85" s="72">
        <f>+成测数据!AC59</f>
        <v>0</v>
      </c>
      <c r="AY85" s="72">
        <f>+成测数据!AD59</f>
        <v>0</v>
      </c>
      <c r="AZ85" s="72">
        <f>+成测数据!AE59</f>
        <v>0</v>
      </c>
      <c r="BA85" s="72">
        <f>+成测数据!AF59</f>
        <v>0</v>
      </c>
      <c r="BB85" s="72">
        <f>+成测数据!AG59</f>
        <v>0</v>
      </c>
      <c r="BC85" s="72">
        <f>+成测数据!AH59</f>
        <v>0</v>
      </c>
      <c r="BD85" s="72">
        <f>+成测数据!AI59</f>
        <v>0</v>
      </c>
      <c r="BE85" s="72">
        <f>+成测数据!AJ59</f>
        <v>0</v>
      </c>
      <c r="BF85" s="72">
        <f>+成测数据!AK59</f>
        <v>0</v>
      </c>
      <c r="BG85" s="72">
        <f>+成测数据!AL59</f>
        <v>0</v>
      </c>
      <c r="BH85" s="72">
        <f>+成测数据!AM59</f>
        <v>0</v>
      </c>
      <c r="BI85" s="72">
        <f>+成测数据!AN59</f>
        <v>0</v>
      </c>
      <c r="BJ85" s="72">
        <f>+成测数据!AO59</f>
        <v>0</v>
      </c>
      <c r="BK85" s="72">
        <f>+成测数据!AP59</f>
        <v>0</v>
      </c>
      <c r="BL85" s="72">
        <f>+成测数据!AQ59</f>
        <v>0</v>
      </c>
      <c r="BM85" s="72">
        <f>+成测数据!AR59</f>
        <v>0</v>
      </c>
      <c r="BN85" s="72">
        <f>+成测数据!AS59</f>
        <v>0</v>
      </c>
      <c r="BO85" s="72">
        <f>+成测数据!AT59</f>
        <v>0</v>
      </c>
      <c r="BP85" s="72">
        <f>+成测数据!AU59</f>
        <v>0</v>
      </c>
      <c r="BQ85" s="72">
        <f>+成测数据!AV59</f>
        <v>0</v>
      </c>
      <c r="BR85" s="72">
        <f>+成测数据!AW59</f>
        <v>0</v>
      </c>
      <c r="BS85" s="72">
        <f>+成测数据!AX59</f>
        <v>0</v>
      </c>
      <c r="BT85" s="72">
        <f>+工序盘点数据!BJ59</f>
        <v>0</v>
      </c>
      <c r="BU85" s="72">
        <f>+工序盘点数据!BK59</f>
        <v>0</v>
      </c>
      <c r="BV85" s="72">
        <f>+工序盘点数据!BL59</f>
        <v>0</v>
      </c>
      <c r="BW85" s="90" t="str">
        <f t="shared" ref="BW85:BW87" si="322">IF(BS85=0,"0",BT85/(BS85+O85))</f>
        <v>0</v>
      </c>
      <c r="BX85" s="72">
        <f t="shared" si="266"/>
        <v>0</v>
      </c>
      <c r="BY85" s="91">
        <f>+工序盘点数据!AG59</f>
        <v>0</v>
      </c>
      <c r="BZ85" s="91">
        <f>+工序盘点数据!AH59</f>
        <v>0</v>
      </c>
      <c r="CA85" s="91">
        <f>+工序盘点数据!AI59</f>
        <v>0</v>
      </c>
      <c r="CB85" s="91">
        <f>+工序盘点数据!AJ59</f>
        <v>0</v>
      </c>
      <c r="CC85" s="91">
        <f>+工序盘点数据!AK59</f>
        <v>0</v>
      </c>
      <c r="CD85" s="91">
        <f>+工序盘点数据!AL59</f>
        <v>0</v>
      </c>
      <c r="CE85" s="91">
        <f>+工序盘点数据!AM59</f>
        <v>0</v>
      </c>
      <c r="CF85" s="91">
        <f>+工序盘点数据!AN59</f>
        <v>0</v>
      </c>
      <c r="CG85" s="91">
        <f>+工序盘点数据!AO59</f>
        <v>0</v>
      </c>
      <c r="CH85" s="91">
        <f>+工序盘点数据!AP59</f>
        <v>0</v>
      </c>
      <c r="CI85" s="103">
        <f>+工序盘点数据!AQ59</f>
        <v>0</v>
      </c>
      <c r="CJ85" s="91">
        <f>+工序盘点数据!AR59</f>
        <v>0</v>
      </c>
      <c r="CK85" s="91">
        <f>+工序盘点数据!AS59</f>
        <v>0</v>
      </c>
      <c r="CL85" s="52">
        <f t="shared" si="269"/>
        <v>0</v>
      </c>
      <c r="CM85" s="52">
        <f t="shared" si="270"/>
        <v>0</v>
      </c>
      <c r="CN85" s="107" t="str">
        <f>IF(生产数据1!C85=0,"0",生产数据1!C85/(生产数据1!C85+生产数据2!BY85))</f>
        <v>0</v>
      </c>
    </row>
    <row r="86" spans="1:100" customFormat="1" ht="15.45" hidden="1">
      <c r="A86" s="64" t="s">
        <v>305</v>
      </c>
      <c r="B86" s="65">
        <f>+工序盘点数据!BH60</f>
        <v>0</v>
      </c>
      <c r="C86" s="65">
        <f>+工序盘点数据!AU60</f>
        <v>0</v>
      </c>
      <c r="D86" s="65">
        <f>+工序盘点数据!AV60</f>
        <v>0</v>
      </c>
      <c r="E86" s="65">
        <f>+工序盘点数据!AW60</f>
        <v>0</v>
      </c>
      <c r="F86" s="65">
        <f>+工序盘点数据!AX60</f>
        <v>0</v>
      </c>
      <c r="G86" s="65">
        <f>+工序盘点数据!AY60</f>
        <v>0</v>
      </c>
      <c r="H86" s="65">
        <f>+工序盘点数据!AZ60</f>
        <v>0</v>
      </c>
      <c r="I86" s="65">
        <f>+工序盘点数据!BA60</f>
        <v>0</v>
      </c>
      <c r="J86" s="65">
        <f>+工序盘点数据!BB60</f>
        <v>0</v>
      </c>
      <c r="K86" s="65">
        <f>+工序盘点数据!BC60</f>
        <v>0</v>
      </c>
      <c r="L86" s="65">
        <f>+工序盘点数据!BD60</f>
        <v>0</v>
      </c>
      <c r="M86" s="65">
        <f>+工序盘点数据!BE60</f>
        <v>0</v>
      </c>
      <c r="N86" s="65">
        <f>+工序盘点数据!BF60</f>
        <v>0</v>
      </c>
      <c r="O86" s="65">
        <f>+工序盘点数据!AF60</f>
        <v>0</v>
      </c>
      <c r="P86" s="65">
        <f>+工序盘点数据!S60</f>
        <v>0</v>
      </c>
      <c r="Q86" s="65">
        <f>+工序盘点数据!T60</f>
        <v>0</v>
      </c>
      <c r="R86" s="65">
        <f>+工序盘点数据!U60</f>
        <v>0</v>
      </c>
      <c r="S86" s="65">
        <f>+工序盘点数据!V60</f>
        <v>0</v>
      </c>
      <c r="T86" s="65">
        <f>+工序盘点数据!W60</f>
        <v>0</v>
      </c>
      <c r="U86" s="65">
        <f>+工序盘点数据!X60</f>
        <v>0</v>
      </c>
      <c r="V86" s="65">
        <f>+工序盘点数据!Y60</f>
        <v>0</v>
      </c>
      <c r="W86" s="65">
        <f>+工序盘点数据!Z60</f>
        <v>0</v>
      </c>
      <c r="X86" s="65">
        <f>+工序盘点数据!AA60</f>
        <v>0</v>
      </c>
      <c r="Y86" s="65">
        <f>+工序盘点数据!AB60</f>
        <v>0</v>
      </c>
      <c r="Z86" s="65">
        <f>+工序盘点数据!AC60</f>
        <v>0</v>
      </c>
      <c r="AA86" s="65">
        <f>+工序盘点数据!AD60</f>
        <v>0</v>
      </c>
      <c r="AB86" s="65">
        <f>+工序盘点数据!AE60</f>
        <v>0</v>
      </c>
      <c r="AC86" s="72">
        <f>+成测数据!H60</f>
        <v>0</v>
      </c>
      <c r="AD86" s="72">
        <f>+成测数据!I60</f>
        <v>0</v>
      </c>
      <c r="AE86" s="72">
        <f>+成测数据!J60</f>
        <v>0</v>
      </c>
      <c r="AF86" s="72">
        <f>+成测数据!K60</f>
        <v>0</v>
      </c>
      <c r="AG86" s="72">
        <f>+成测数据!L60</f>
        <v>0</v>
      </c>
      <c r="AH86" s="72">
        <f>+成测数据!M60</f>
        <v>0</v>
      </c>
      <c r="AI86" s="72">
        <f>+成测数据!N60</f>
        <v>0</v>
      </c>
      <c r="AJ86" s="72">
        <f>+成测数据!O60</f>
        <v>0</v>
      </c>
      <c r="AK86" s="72">
        <f>+成测数据!P60</f>
        <v>0</v>
      </c>
      <c r="AL86" s="72">
        <f>+成测数据!Q60</f>
        <v>0</v>
      </c>
      <c r="AM86" s="72">
        <f>+成测数据!R60</f>
        <v>0</v>
      </c>
      <c r="AN86" s="72">
        <f>+成测数据!S60</f>
        <v>0</v>
      </c>
      <c r="AO86" s="72">
        <f>+成测数据!T60</f>
        <v>0</v>
      </c>
      <c r="AP86" s="72">
        <f>+成测数据!U60</f>
        <v>0</v>
      </c>
      <c r="AQ86" s="72">
        <f>+成测数据!V60</f>
        <v>0</v>
      </c>
      <c r="AR86" s="72">
        <f>+成测数据!W60</f>
        <v>0</v>
      </c>
      <c r="AS86" s="72">
        <f>+成测数据!X60</f>
        <v>0</v>
      </c>
      <c r="AT86" s="72">
        <f>+成测数据!Y60</f>
        <v>0</v>
      </c>
      <c r="AU86" s="72">
        <f>+成测数据!Z60</f>
        <v>0</v>
      </c>
      <c r="AV86" s="72">
        <f>+成测数据!AA60</f>
        <v>0</v>
      </c>
      <c r="AW86" s="72">
        <f>+成测数据!AB60</f>
        <v>0</v>
      </c>
      <c r="AX86" s="72">
        <f>+成测数据!AC60</f>
        <v>0</v>
      </c>
      <c r="AY86" s="72">
        <f>+成测数据!AD60</f>
        <v>0</v>
      </c>
      <c r="AZ86" s="72">
        <f>+成测数据!AE60</f>
        <v>0</v>
      </c>
      <c r="BA86" s="72">
        <f>+成测数据!AF60</f>
        <v>0</v>
      </c>
      <c r="BB86" s="72">
        <f>+成测数据!AG60</f>
        <v>0</v>
      </c>
      <c r="BC86" s="72">
        <f>+成测数据!AH60</f>
        <v>0</v>
      </c>
      <c r="BD86" s="72">
        <f>+成测数据!AI60</f>
        <v>0</v>
      </c>
      <c r="BE86" s="72">
        <f>+成测数据!AJ60</f>
        <v>0</v>
      </c>
      <c r="BF86" s="72">
        <f>+成测数据!AK60</f>
        <v>0</v>
      </c>
      <c r="BG86" s="72">
        <f>+成测数据!AL60</f>
        <v>0</v>
      </c>
      <c r="BH86" s="72">
        <f>+成测数据!AM60</f>
        <v>0</v>
      </c>
      <c r="BI86" s="72">
        <f>+成测数据!AN60</f>
        <v>0</v>
      </c>
      <c r="BJ86" s="72">
        <f>+成测数据!AO60</f>
        <v>0</v>
      </c>
      <c r="BK86" s="72">
        <f>+成测数据!AP60</f>
        <v>0</v>
      </c>
      <c r="BL86" s="72">
        <f>+成测数据!AQ60</f>
        <v>0</v>
      </c>
      <c r="BM86" s="72">
        <f>+成测数据!AR60</f>
        <v>0</v>
      </c>
      <c r="BN86" s="72">
        <f>+成测数据!AS60</f>
        <v>0</v>
      </c>
      <c r="BO86" s="72">
        <f>+成测数据!AT60</f>
        <v>0</v>
      </c>
      <c r="BP86" s="72">
        <f>+成测数据!AU60</f>
        <v>0</v>
      </c>
      <c r="BQ86" s="72">
        <f>+成测数据!AV60</f>
        <v>0</v>
      </c>
      <c r="BR86" s="72">
        <f>+成测数据!AW60</f>
        <v>0</v>
      </c>
      <c r="BS86" s="72">
        <f>+成测数据!AX60</f>
        <v>0</v>
      </c>
      <c r="BT86" s="72">
        <f>+工序盘点数据!BJ60</f>
        <v>0</v>
      </c>
      <c r="BU86" s="72">
        <f>+工序盘点数据!BK60</f>
        <v>0</v>
      </c>
      <c r="BV86" s="72">
        <f>+工序盘点数据!BL60</f>
        <v>0</v>
      </c>
      <c r="BW86" s="90" t="str">
        <f t="shared" si="322"/>
        <v>0</v>
      </c>
      <c r="BX86" s="72">
        <f t="shared" si="266"/>
        <v>0</v>
      </c>
      <c r="BY86" s="91">
        <f>+工序盘点数据!AG60</f>
        <v>0</v>
      </c>
      <c r="BZ86" s="91">
        <f>+工序盘点数据!AH60</f>
        <v>0</v>
      </c>
      <c r="CA86" s="91">
        <f>+工序盘点数据!AI60</f>
        <v>0</v>
      </c>
      <c r="CB86" s="91">
        <f>+工序盘点数据!AJ60</f>
        <v>0</v>
      </c>
      <c r="CC86" s="91">
        <f>+工序盘点数据!AK60</f>
        <v>0</v>
      </c>
      <c r="CD86" s="91">
        <f>+工序盘点数据!AL60</f>
        <v>0</v>
      </c>
      <c r="CE86" s="91">
        <f>+工序盘点数据!AM60</f>
        <v>0</v>
      </c>
      <c r="CF86" s="91">
        <f>+工序盘点数据!AN60</f>
        <v>0</v>
      </c>
      <c r="CG86" s="91">
        <f>+工序盘点数据!AO60</f>
        <v>0</v>
      </c>
      <c r="CH86" s="91">
        <f>+工序盘点数据!AP60</f>
        <v>0</v>
      </c>
      <c r="CI86" s="103">
        <f>+工序盘点数据!AQ60</f>
        <v>0</v>
      </c>
      <c r="CJ86" s="91">
        <f>+工序盘点数据!AR60</f>
        <v>0</v>
      </c>
      <c r="CK86" s="91">
        <f>+工序盘点数据!AS60</f>
        <v>0</v>
      </c>
      <c r="CL86" s="52">
        <f t="shared" si="269"/>
        <v>0</v>
      </c>
      <c r="CM86" s="52">
        <f t="shared" si="270"/>
        <v>0</v>
      </c>
      <c r="CN86" s="107" t="str">
        <f>IF(生产数据1!C86=0,"0",生产数据1!C86/(生产数据1!C86+生产数据2!BY86))</f>
        <v>0</v>
      </c>
    </row>
    <row r="87" spans="1:100" customFormat="1" ht="15">
      <c r="A87" s="64" t="s">
        <v>331</v>
      </c>
      <c r="B87" s="63">
        <f t="shared" ref="B87:C87" si="323">+B88+B89</f>
        <v>0</v>
      </c>
      <c r="C87" s="63">
        <f t="shared" si="323"/>
        <v>0</v>
      </c>
      <c r="D87" s="63">
        <f t="shared" ref="D87:N87" si="324">+D88+D89</f>
        <v>0</v>
      </c>
      <c r="E87" s="63">
        <f t="shared" si="324"/>
        <v>0</v>
      </c>
      <c r="F87" s="63">
        <f t="shared" si="324"/>
        <v>0</v>
      </c>
      <c r="G87" s="63">
        <f t="shared" si="324"/>
        <v>0</v>
      </c>
      <c r="H87" s="63">
        <f t="shared" si="324"/>
        <v>0</v>
      </c>
      <c r="I87" s="63">
        <f t="shared" si="324"/>
        <v>0</v>
      </c>
      <c r="J87" s="63">
        <f t="shared" si="324"/>
        <v>0</v>
      </c>
      <c r="K87" s="63">
        <f t="shared" si="324"/>
        <v>0</v>
      </c>
      <c r="L87" s="63">
        <f t="shared" si="324"/>
        <v>0</v>
      </c>
      <c r="M87" s="63">
        <f t="shared" si="324"/>
        <v>0</v>
      </c>
      <c r="N87" s="63">
        <f t="shared" si="324"/>
        <v>0</v>
      </c>
      <c r="O87" s="63">
        <f t="shared" ref="O87:AQ87" si="325">+O88+O89</f>
        <v>0</v>
      </c>
      <c r="P87" s="63">
        <f t="shared" si="325"/>
        <v>0</v>
      </c>
      <c r="Q87" s="63">
        <f t="shared" si="325"/>
        <v>0</v>
      </c>
      <c r="R87" s="63">
        <f t="shared" si="325"/>
        <v>0</v>
      </c>
      <c r="S87" s="63">
        <f t="shared" si="325"/>
        <v>0</v>
      </c>
      <c r="T87" s="63">
        <f t="shared" si="325"/>
        <v>0</v>
      </c>
      <c r="U87" s="63">
        <f t="shared" si="325"/>
        <v>0</v>
      </c>
      <c r="V87" s="63">
        <f t="shared" si="325"/>
        <v>0</v>
      </c>
      <c r="W87" s="63">
        <f t="shared" si="325"/>
        <v>0</v>
      </c>
      <c r="X87" s="63">
        <f t="shared" si="325"/>
        <v>0</v>
      </c>
      <c r="Y87" s="63">
        <f t="shared" si="325"/>
        <v>0</v>
      </c>
      <c r="Z87" s="63">
        <f t="shared" ref="Z87:AB87" si="326">+Z88+Z89</f>
        <v>0</v>
      </c>
      <c r="AA87" s="63">
        <f t="shared" si="326"/>
        <v>0</v>
      </c>
      <c r="AB87" s="63">
        <f t="shared" si="326"/>
        <v>0</v>
      </c>
      <c r="AC87" s="63">
        <f t="shared" si="325"/>
        <v>0</v>
      </c>
      <c r="AD87" s="63">
        <f t="shared" si="325"/>
        <v>0</v>
      </c>
      <c r="AE87" s="63">
        <f t="shared" si="325"/>
        <v>0</v>
      </c>
      <c r="AF87" s="63">
        <f t="shared" si="325"/>
        <v>0</v>
      </c>
      <c r="AG87" s="63">
        <f t="shared" si="325"/>
        <v>0</v>
      </c>
      <c r="AH87" s="63">
        <f t="shared" ref="AH87:AP87" si="327">+AH88+AH89</f>
        <v>0</v>
      </c>
      <c r="AI87" s="63">
        <f t="shared" si="327"/>
        <v>0</v>
      </c>
      <c r="AJ87" s="63">
        <f t="shared" si="327"/>
        <v>0</v>
      </c>
      <c r="AK87" s="63">
        <f t="shared" si="327"/>
        <v>0</v>
      </c>
      <c r="AL87" s="63">
        <f t="shared" si="327"/>
        <v>0</v>
      </c>
      <c r="AM87" s="63">
        <f t="shared" si="327"/>
        <v>0</v>
      </c>
      <c r="AN87" s="63">
        <f t="shared" si="327"/>
        <v>0</v>
      </c>
      <c r="AO87" s="63">
        <f t="shared" si="327"/>
        <v>0</v>
      </c>
      <c r="AP87" s="63">
        <f t="shared" si="327"/>
        <v>0</v>
      </c>
      <c r="AQ87" s="63">
        <f t="shared" si="325"/>
        <v>0</v>
      </c>
      <c r="AR87" s="63">
        <f t="shared" ref="AR87:BJ87" si="328">+AR88+AR89</f>
        <v>0</v>
      </c>
      <c r="AS87" s="63">
        <f t="shared" si="328"/>
        <v>0</v>
      </c>
      <c r="AT87" s="63">
        <f t="shared" si="328"/>
        <v>0</v>
      </c>
      <c r="AU87" s="63">
        <f t="shared" si="328"/>
        <v>0</v>
      </c>
      <c r="AV87" s="63">
        <f t="shared" si="328"/>
        <v>0</v>
      </c>
      <c r="AW87" s="63">
        <f t="shared" si="328"/>
        <v>0</v>
      </c>
      <c r="AX87" s="63">
        <f t="shared" si="328"/>
        <v>0</v>
      </c>
      <c r="AY87" s="63">
        <f t="shared" si="328"/>
        <v>0</v>
      </c>
      <c r="AZ87" s="63">
        <f t="shared" si="328"/>
        <v>0</v>
      </c>
      <c r="BA87" s="63">
        <f t="shared" si="328"/>
        <v>0</v>
      </c>
      <c r="BB87" s="63">
        <f t="shared" si="328"/>
        <v>0</v>
      </c>
      <c r="BC87" s="63">
        <f t="shared" si="328"/>
        <v>0</v>
      </c>
      <c r="BD87" s="63">
        <f t="shared" si="328"/>
        <v>0</v>
      </c>
      <c r="BE87" s="63">
        <f t="shared" si="328"/>
        <v>0</v>
      </c>
      <c r="BF87" s="63">
        <f t="shared" si="328"/>
        <v>0</v>
      </c>
      <c r="BG87" s="63">
        <f t="shared" si="328"/>
        <v>0</v>
      </c>
      <c r="BH87" s="63">
        <f t="shared" si="328"/>
        <v>0</v>
      </c>
      <c r="BI87" s="63">
        <f t="shared" si="328"/>
        <v>0</v>
      </c>
      <c r="BJ87" s="63">
        <f t="shared" si="328"/>
        <v>0</v>
      </c>
      <c r="BK87" s="63">
        <f t="shared" ref="BK87:BM87" si="329">+BK88+BK89</f>
        <v>0</v>
      </c>
      <c r="BL87" s="63">
        <f t="shared" si="329"/>
        <v>0</v>
      </c>
      <c r="BM87" s="63">
        <f t="shared" si="329"/>
        <v>0</v>
      </c>
      <c r="BN87" s="63">
        <f t="shared" ref="BN87:BY87" si="330">+BN88+BN89</f>
        <v>0</v>
      </c>
      <c r="BO87" s="63">
        <f t="shared" si="330"/>
        <v>0</v>
      </c>
      <c r="BP87" s="63">
        <f t="shared" si="330"/>
        <v>0</v>
      </c>
      <c r="BQ87" s="63">
        <f t="shared" si="330"/>
        <v>0</v>
      </c>
      <c r="BR87" s="63">
        <f t="shared" ref="BR87" si="331">+BR88+BR89</f>
        <v>0</v>
      </c>
      <c r="BS87" s="63">
        <f t="shared" ref="BS87:BV87" si="332">+BS88+BS89</f>
        <v>0</v>
      </c>
      <c r="BT87" s="63">
        <f t="shared" si="332"/>
        <v>0</v>
      </c>
      <c r="BU87" s="63">
        <f t="shared" si="332"/>
        <v>0</v>
      </c>
      <c r="BV87" s="63">
        <f t="shared" si="332"/>
        <v>0</v>
      </c>
      <c r="BW87" s="88" t="str">
        <f t="shared" si="322"/>
        <v>0</v>
      </c>
      <c r="BX87" s="63">
        <f t="shared" si="266"/>
        <v>0</v>
      </c>
      <c r="BY87" s="89">
        <f t="shared" si="330"/>
        <v>0</v>
      </c>
      <c r="BZ87" s="89">
        <f t="shared" ref="BZ87:CJ87" si="333">+BZ88+BZ89</f>
        <v>0</v>
      </c>
      <c r="CA87" s="89">
        <f t="shared" si="333"/>
        <v>0</v>
      </c>
      <c r="CB87" s="89">
        <f t="shared" si="333"/>
        <v>0</v>
      </c>
      <c r="CC87" s="89">
        <f t="shared" si="333"/>
        <v>0</v>
      </c>
      <c r="CD87" s="89">
        <f t="shared" si="333"/>
        <v>0</v>
      </c>
      <c r="CE87" s="89">
        <f t="shared" si="333"/>
        <v>0</v>
      </c>
      <c r="CF87" s="89">
        <f t="shared" si="333"/>
        <v>0</v>
      </c>
      <c r="CG87" s="89">
        <f t="shared" si="333"/>
        <v>0</v>
      </c>
      <c r="CH87" s="89">
        <f t="shared" si="333"/>
        <v>0</v>
      </c>
      <c r="CI87" s="102">
        <f t="shared" si="333"/>
        <v>0</v>
      </c>
      <c r="CJ87" s="89">
        <f t="shared" si="333"/>
        <v>0</v>
      </c>
      <c r="CK87" s="89">
        <f t="shared" ref="CK87" si="334">+CK88+CK89</f>
        <v>0</v>
      </c>
      <c r="CL87" s="52">
        <f t="shared" si="269"/>
        <v>0</v>
      </c>
      <c r="CM87" s="52">
        <f t="shared" si="270"/>
        <v>0</v>
      </c>
      <c r="CN87" s="107" t="str">
        <f>IF(生产数据1!C87=0,"0",生产数据1!C87/(生产数据1!C87+生产数据2!BY87))</f>
        <v>0</v>
      </c>
    </row>
    <row r="88" spans="1:100" customFormat="1" ht="15.45" hidden="1">
      <c r="A88" s="64" t="s">
        <v>304</v>
      </c>
      <c r="B88" s="65">
        <f>+工序盘点数据!BH61</f>
        <v>0</v>
      </c>
      <c r="C88" s="65">
        <f>+工序盘点数据!AU61</f>
        <v>0</v>
      </c>
      <c r="D88" s="65">
        <f>+工序盘点数据!AV61</f>
        <v>0</v>
      </c>
      <c r="E88" s="65">
        <f>+工序盘点数据!AW61</f>
        <v>0</v>
      </c>
      <c r="F88" s="65">
        <f>+工序盘点数据!AX61</f>
        <v>0</v>
      </c>
      <c r="G88" s="65">
        <f>+工序盘点数据!AY61</f>
        <v>0</v>
      </c>
      <c r="H88" s="65">
        <f>+工序盘点数据!AZ61</f>
        <v>0</v>
      </c>
      <c r="I88" s="65">
        <f>+工序盘点数据!BA61</f>
        <v>0</v>
      </c>
      <c r="J88" s="65">
        <f>+工序盘点数据!BB61</f>
        <v>0</v>
      </c>
      <c r="K88" s="65">
        <f>+工序盘点数据!BC61</f>
        <v>0</v>
      </c>
      <c r="L88" s="65">
        <f>+工序盘点数据!BD61</f>
        <v>0</v>
      </c>
      <c r="M88" s="65">
        <f>+工序盘点数据!BE61</f>
        <v>0</v>
      </c>
      <c r="N88" s="65">
        <f>+工序盘点数据!BF61</f>
        <v>0</v>
      </c>
      <c r="O88" s="65">
        <f>+工序盘点数据!AF61</f>
        <v>0</v>
      </c>
      <c r="P88" s="65">
        <f>+工序盘点数据!S61</f>
        <v>0</v>
      </c>
      <c r="Q88" s="65">
        <f>+工序盘点数据!T61</f>
        <v>0</v>
      </c>
      <c r="R88" s="65">
        <f>+工序盘点数据!U61</f>
        <v>0</v>
      </c>
      <c r="S88" s="65">
        <f>+工序盘点数据!V61</f>
        <v>0</v>
      </c>
      <c r="T88" s="65">
        <f>+工序盘点数据!W61</f>
        <v>0</v>
      </c>
      <c r="U88" s="65">
        <f>+工序盘点数据!X61</f>
        <v>0</v>
      </c>
      <c r="V88" s="65">
        <f>+工序盘点数据!Y61</f>
        <v>0</v>
      </c>
      <c r="W88" s="65">
        <f>+工序盘点数据!Z61</f>
        <v>0</v>
      </c>
      <c r="X88" s="65">
        <f>+工序盘点数据!AA61</f>
        <v>0</v>
      </c>
      <c r="Y88" s="65">
        <f>+工序盘点数据!AB61</f>
        <v>0</v>
      </c>
      <c r="Z88" s="65">
        <f>+工序盘点数据!AC61</f>
        <v>0</v>
      </c>
      <c r="AA88" s="65">
        <f>+工序盘点数据!AD61</f>
        <v>0</v>
      </c>
      <c r="AB88" s="65">
        <f>+工序盘点数据!AE61</f>
        <v>0</v>
      </c>
      <c r="AC88" s="72">
        <f>+成测数据!H61</f>
        <v>0</v>
      </c>
      <c r="AD88" s="72">
        <f>+成测数据!I61</f>
        <v>0</v>
      </c>
      <c r="AE88" s="72">
        <f>+成测数据!J61</f>
        <v>0</v>
      </c>
      <c r="AF88" s="72">
        <f>+成测数据!K61</f>
        <v>0</v>
      </c>
      <c r="AG88" s="72">
        <f>+成测数据!L61</f>
        <v>0</v>
      </c>
      <c r="AH88" s="72">
        <f>+成测数据!M61</f>
        <v>0</v>
      </c>
      <c r="AI88" s="72">
        <f>+成测数据!N61</f>
        <v>0</v>
      </c>
      <c r="AJ88" s="72">
        <f>+成测数据!O61</f>
        <v>0</v>
      </c>
      <c r="AK88" s="72">
        <f>+成测数据!P61</f>
        <v>0</v>
      </c>
      <c r="AL88" s="72">
        <f>+成测数据!Q61</f>
        <v>0</v>
      </c>
      <c r="AM88" s="72">
        <f>+成测数据!R61</f>
        <v>0</v>
      </c>
      <c r="AN88" s="72">
        <f>+成测数据!S61</f>
        <v>0</v>
      </c>
      <c r="AO88" s="72">
        <f>+成测数据!T61</f>
        <v>0</v>
      </c>
      <c r="AP88" s="72">
        <f>+成测数据!U61</f>
        <v>0</v>
      </c>
      <c r="AQ88" s="72">
        <f>+成测数据!V61</f>
        <v>0</v>
      </c>
      <c r="AR88" s="72">
        <f>+成测数据!W61</f>
        <v>0</v>
      </c>
      <c r="AS88" s="72">
        <f>+成测数据!X61</f>
        <v>0</v>
      </c>
      <c r="AT88" s="72">
        <f>+成测数据!Y61</f>
        <v>0</v>
      </c>
      <c r="AU88" s="72">
        <f>+成测数据!Z61</f>
        <v>0</v>
      </c>
      <c r="AV88" s="72">
        <f>+成测数据!AA61</f>
        <v>0</v>
      </c>
      <c r="AW88" s="72">
        <f>+成测数据!AB61</f>
        <v>0</v>
      </c>
      <c r="AX88" s="72">
        <f>+成测数据!AC61</f>
        <v>0</v>
      </c>
      <c r="AY88" s="72">
        <f>+成测数据!AD61</f>
        <v>0</v>
      </c>
      <c r="AZ88" s="72">
        <f>+成测数据!AE61</f>
        <v>0</v>
      </c>
      <c r="BA88" s="72">
        <f>+成测数据!AF61</f>
        <v>0</v>
      </c>
      <c r="BB88" s="72">
        <f>+成测数据!AG61</f>
        <v>0</v>
      </c>
      <c r="BC88" s="72">
        <f>+成测数据!AH61</f>
        <v>0</v>
      </c>
      <c r="BD88" s="72">
        <f>+成测数据!AI61</f>
        <v>0</v>
      </c>
      <c r="BE88" s="72">
        <f>+成测数据!AJ61</f>
        <v>0</v>
      </c>
      <c r="BF88" s="72">
        <f>+成测数据!AK61</f>
        <v>0</v>
      </c>
      <c r="BG88" s="72">
        <f>+成测数据!AL61</f>
        <v>0</v>
      </c>
      <c r="BH88" s="72">
        <f>+成测数据!AM61</f>
        <v>0</v>
      </c>
      <c r="BI88" s="72">
        <f>+成测数据!AN61</f>
        <v>0</v>
      </c>
      <c r="BJ88" s="72">
        <f>+成测数据!AO61</f>
        <v>0</v>
      </c>
      <c r="BK88" s="72">
        <f>+成测数据!AP61</f>
        <v>0</v>
      </c>
      <c r="BL88" s="72">
        <f>+成测数据!AQ61</f>
        <v>0</v>
      </c>
      <c r="BM88" s="72">
        <f>+成测数据!AR61</f>
        <v>0</v>
      </c>
      <c r="BN88" s="72">
        <f>+成测数据!AS61</f>
        <v>0</v>
      </c>
      <c r="BO88" s="72">
        <f>+成测数据!AT61</f>
        <v>0</v>
      </c>
      <c r="BP88" s="72">
        <f>+成测数据!AU61</f>
        <v>0</v>
      </c>
      <c r="BQ88" s="72">
        <f>+成测数据!AV61</f>
        <v>0</v>
      </c>
      <c r="BR88" s="72">
        <f>+成测数据!AW61</f>
        <v>0</v>
      </c>
      <c r="BS88" s="72">
        <f>+成测数据!AX61</f>
        <v>0</v>
      </c>
      <c r="BT88" s="72">
        <f>+工序盘点数据!BJ61</f>
        <v>0</v>
      </c>
      <c r="BU88" s="72">
        <f>+工序盘点数据!BK61</f>
        <v>0</v>
      </c>
      <c r="BV88" s="72">
        <f>+工序盘点数据!BL61</f>
        <v>0</v>
      </c>
      <c r="BW88" s="90" t="str">
        <f t="shared" ref="BW88:BW90" si="335">IF(BS88=0,"0",BT88/(BS88+O88))</f>
        <v>0</v>
      </c>
      <c r="BX88" s="72">
        <f t="shared" si="266"/>
        <v>0</v>
      </c>
      <c r="BY88" s="91">
        <f>+工序盘点数据!AG61</f>
        <v>0</v>
      </c>
      <c r="BZ88" s="91">
        <f>+工序盘点数据!AH61</f>
        <v>0</v>
      </c>
      <c r="CA88" s="91">
        <f>+工序盘点数据!AI61</f>
        <v>0</v>
      </c>
      <c r="CB88" s="91">
        <f>+工序盘点数据!AJ61</f>
        <v>0</v>
      </c>
      <c r="CC88" s="91">
        <f>+工序盘点数据!AK61</f>
        <v>0</v>
      </c>
      <c r="CD88" s="91">
        <f>+工序盘点数据!AL61</f>
        <v>0</v>
      </c>
      <c r="CE88" s="91">
        <f>+工序盘点数据!AM61</f>
        <v>0</v>
      </c>
      <c r="CF88" s="91">
        <f>+工序盘点数据!AN61</f>
        <v>0</v>
      </c>
      <c r="CG88" s="91">
        <f>+工序盘点数据!AO61</f>
        <v>0</v>
      </c>
      <c r="CH88" s="91">
        <f>+工序盘点数据!AP61</f>
        <v>0</v>
      </c>
      <c r="CI88" s="103">
        <f>+工序盘点数据!AQ61</f>
        <v>0</v>
      </c>
      <c r="CJ88" s="91">
        <f>+工序盘点数据!AR61</f>
        <v>0</v>
      </c>
      <c r="CK88" s="91">
        <f>+工序盘点数据!AS61</f>
        <v>0</v>
      </c>
      <c r="CL88" s="52">
        <f t="shared" si="269"/>
        <v>0</v>
      </c>
      <c r="CM88" s="52">
        <f t="shared" si="270"/>
        <v>0</v>
      </c>
      <c r="CN88" s="107" t="str">
        <f>IF(生产数据1!C88=0,"0",生产数据1!C88/(生产数据1!C88+生产数据2!BY88))</f>
        <v>0</v>
      </c>
    </row>
    <row r="89" spans="1:100" customFormat="1" ht="15.45" hidden="1">
      <c r="A89" s="64" t="s">
        <v>305</v>
      </c>
      <c r="B89" s="65">
        <f>+工序盘点数据!BH62</f>
        <v>0</v>
      </c>
      <c r="C89" s="65">
        <f>+工序盘点数据!AU62</f>
        <v>0</v>
      </c>
      <c r="D89" s="65">
        <f>+工序盘点数据!AV62</f>
        <v>0</v>
      </c>
      <c r="E89" s="65">
        <f>+工序盘点数据!AW62</f>
        <v>0</v>
      </c>
      <c r="F89" s="65">
        <f>+工序盘点数据!AX62</f>
        <v>0</v>
      </c>
      <c r="G89" s="65">
        <f>+工序盘点数据!AY62</f>
        <v>0</v>
      </c>
      <c r="H89" s="65">
        <f>+工序盘点数据!AZ62</f>
        <v>0</v>
      </c>
      <c r="I89" s="65">
        <f>+工序盘点数据!BA62</f>
        <v>0</v>
      </c>
      <c r="J89" s="65">
        <f>+工序盘点数据!BB62</f>
        <v>0</v>
      </c>
      <c r="K89" s="65">
        <f>+工序盘点数据!BC62</f>
        <v>0</v>
      </c>
      <c r="L89" s="65">
        <f>+工序盘点数据!BD62</f>
        <v>0</v>
      </c>
      <c r="M89" s="65">
        <f>+工序盘点数据!BE62</f>
        <v>0</v>
      </c>
      <c r="N89" s="65">
        <f>+工序盘点数据!BF62</f>
        <v>0</v>
      </c>
      <c r="O89" s="65">
        <f>+工序盘点数据!AF62</f>
        <v>0</v>
      </c>
      <c r="P89" s="65">
        <f>+工序盘点数据!S62</f>
        <v>0</v>
      </c>
      <c r="Q89" s="65">
        <f>+工序盘点数据!T62</f>
        <v>0</v>
      </c>
      <c r="R89" s="65">
        <f>+工序盘点数据!U62</f>
        <v>0</v>
      </c>
      <c r="S89" s="65">
        <f>+工序盘点数据!V62</f>
        <v>0</v>
      </c>
      <c r="T89" s="65">
        <f>+工序盘点数据!W62</f>
        <v>0</v>
      </c>
      <c r="U89" s="65">
        <f>+工序盘点数据!X62</f>
        <v>0</v>
      </c>
      <c r="V89" s="65">
        <f>+工序盘点数据!Y62</f>
        <v>0</v>
      </c>
      <c r="W89" s="65">
        <f>+工序盘点数据!Z62</f>
        <v>0</v>
      </c>
      <c r="X89" s="65">
        <f>+工序盘点数据!AA62</f>
        <v>0</v>
      </c>
      <c r="Y89" s="65">
        <f>+工序盘点数据!AB62</f>
        <v>0</v>
      </c>
      <c r="Z89" s="65">
        <f>+工序盘点数据!AC62</f>
        <v>0</v>
      </c>
      <c r="AA89" s="65">
        <f>+工序盘点数据!AD62</f>
        <v>0</v>
      </c>
      <c r="AB89" s="65">
        <f>+工序盘点数据!AE62</f>
        <v>0</v>
      </c>
      <c r="AC89" s="72">
        <f>+成测数据!H62</f>
        <v>0</v>
      </c>
      <c r="AD89" s="72">
        <f>+成测数据!I62</f>
        <v>0</v>
      </c>
      <c r="AE89" s="72">
        <f>+成测数据!J62</f>
        <v>0</v>
      </c>
      <c r="AF89" s="72">
        <f>+成测数据!K62</f>
        <v>0</v>
      </c>
      <c r="AG89" s="72">
        <f>+成测数据!L62</f>
        <v>0</v>
      </c>
      <c r="AH89" s="72">
        <f>+成测数据!M62</f>
        <v>0</v>
      </c>
      <c r="AI89" s="72">
        <f>+成测数据!N62</f>
        <v>0</v>
      </c>
      <c r="AJ89" s="72">
        <f>+成测数据!O62</f>
        <v>0</v>
      </c>
      <c r="AK89" s="72">
        <f>+成测数据!P62</f>
        <v>0</v>
      </c>
      <c r="AL89" s="72">
        <f>+成测数据!Q62</f>
        <v>0</v>
      </c>
      <c r="AM89" s="72">
        <f>+成测数据!R62</f>
        <v>0</v>
      </c>
      <c r="AN89" s="72">
        <f>+成测数据!S62</f>
        <v>0</v>
      </c>
      <c r="AO89" s="72">
        <f>+成测数据!T62</f>
        <v>0</v>
      </c>
      <c r="AP89" s="72">
        <f>+成测数据!U62</f>
        <v>0</v>
      </c>
      <c r="AQ89" s="72">
        <f>+成测数据!V62</f>
        <v>0</v>
      </c>
      <c r="AR89" s="72">
        <f>+成测数据!W62</f>
        <v>0</v>
      </c>
      <c r="AS89" s="72">
        <f>+成测数据!X62</f>
        <v>0</v>
      </c>
      <c r="AT89" s="72">
        <f>+成测数据!Y62</f>
        <v>0</v>
      </c>
      <c r="AU89" s="72">
        <f>+成测数据!Z62</f>
        <v>0</v>
      </c>
      <c r="AV89" s="72">
        <f>+成测数据!AA62</f>
        <v>0</v>
      </c>
      <c r="AW89" s="72">
        <f>+成测数据!AB62</f>
        <v>0</v>
      </c>
      <c r="AX89" s="72">
        <f>+成测数据!AC62</f>
        <v>0</v>
      </c>
      <c r="AY89" s="72">
        <f>+成测数据!AD62</f>
        <v>0</v>
      </c>
      <c r="AZ89" s="72">
        <f>+成测数据!AE62</f>
        <v>0</v>
      </c>
      <c r="BA89" s="72">
        <f>+成测数据!AF62</f>
        <v>0</v>
      </c>
      <c r="BB89" s="72">
        <f>+成测数据!AG62</f>
        <v>0</v>
      </c>
      <c r="BC89" s="72">
        <f>+成测数据!AH62</f>
        <v>0</v>
      </c>
      <c r="BD89" s="72">
        <f>+成测数据!AI62</f>
        <v>0</v>
      </c>
      <c r="BE89" s="72">
        <f>+成测数据!AJ62</f>
        <v>0</v>
      </c>
      <c r="BF89" s="72">
        <f>+成测数据!AK62</f>
        <v>0</v>
      </c>
      <c r="BG89" s="72">
        <f>+成测数据!AL62</f>
        <v>0</v>
      </c>
      <c r="BH89" s="72">
        <f>+成测数据!AM62</f>
        <v>0</v>
      </c>
      <c r="BI89" s="72">
        <f>+成测数据!AN62</f>
        <v>0</v>
      </c>
      <c r="BJ89" s="72">
        <f>+成测数据!AO62</f>
        <v>0</v>
      </c>
      <c r="BK89" s="72">
        <f>+成测数据!AP62</f>
        <v>0</v>
      </c>
      <c r="BL89" s="72">
        <f>+成测数据!AQ62</f>
        <v>0</v>
      </c>
      <c r="BM89" s="72">
        <f>+成测数据!AR62</f>
        <v>0</v>
      </c>
      <c r="BN89" s="72">
        <f>+成测数据!AS62</f>
        <v>0</v>
      </c>
      <c r="BO89" s="72">
        <f>+成测数据!AT62</f>
        <v>0</v>
      </c>
      <c r="BP89" s="72">
        <f>+成测数据!AU62</f>
        <v>0</v>
      </c>
      <c r="BQ89" s="72">
        <f>+成测数据!AV62</f>
        <v>0</v>
      </c>
      <c r="BR89" s="72">
        <f>+成测数据!AW62</f>
        <v>0</v>
      </c>
      <c r="BS89" s="72">
        <f>+成测数据!AX62</f>
        <v>0</v>
      </c>
      <c r="BT89" s="72">
        <f>+工序盘点数据!BJ62</f>
        <v>0</v>
      </c>
      <c r="BU89" s="72">
        <f>+工序盘点数据!BK62</f>
        <v>0</v>
      </c>
      <c r="BV89" s="72">
        <f>+工序盘点数据!BL62</f>
        <v>0</v>
      </c>
      <c r="BW89" s="90" t="str">
        <f t="shared" si="335"/>
        <v>0</v>
      </c>
      <c r="BX89" s="72">
        <f t="shared" si="266"/>
        <v>0</v>
      </c>
      <c r="BY89" s="91">
        <f>+工序盘点数据!AG62</f>
        <v>0</v>
      </c>
      <c r="BZ89" s="91">
        <f>+工序盘点数据!AH62</f>
        <v>0</v>
      </c>
      <c r="CA89" s="91">
        <f>+工序盘点数据!AI62</f>
        <v>0</v>
      </c>
      <c r="CB89" s="91">
        <f>+工序盘点数据!AJ62</f>
        <v>0</v>
      </c>
      <c r="CC89" s="91">
        <f>+工序盘点数据!AK62</f>
        <v>0</v>
      </c>
      <c r="CD89" s="91">
        <f>+工序盘点数据!AL62</f>
        <v>0</v>
      </c>
      <c r="CE89" s="91">
        <f>+工序盘点数据!AM62</f>
        <v>0</v>
      </c>
      <c r="CF89" s="91">
        <f>+工序盘点数据!AN62</f>
        <v>0</v>
      </c>
      <c r="CG89" s="91">
        <f>+工序盘点数据!AO62</f>
        <v>0</v>
      </c>
      <c r="CH89" s="91">
        <f>+工序盘点数据!AP62</f>
        <v>0</v>
      </c>
      <c r="CI89" s="103">
        <f>+工序盘点数据!AQ62</f>
        <v>0</v>
      </c>
      <c r="CJ89" s="91">
        <f>+工序盘点数据!AR62</f>
        <v>0</v>
      </c>
      <c r="CK89" s="91">
        <f>+工序盘点数据!AS62</f>
        <v>0</v>
      </c>
      <c r="CL89" s="52">
        <f t="shared" si="269"/>
        <v>0</v>
      </c>
      <c r="CM89" s="52">
        <f t="shared" si="270"/>
        <v>0</v>
      </c>
      <c r="CN89" s="107" t="str">
        <f>IF(生产数据1!C89=0,"0",生产数据1!C89/(生产数据1!C89+生产数据2!BY89))</f>
        <v>0</v>
      </c>
    </row>
    <row r="90" spans="1:100" customFormat="1" ht="15">
      <c r="A90" s="64" t="s">
        <v>332</v>
      </c>
      <c r="B90" s="63">
        <f t="shared" ref="B90:C90" si="336">+B91+B92</f>
        <v>0</v>
      </c>
      <c r="C90" s="63">
        <f t="shared" si="336"/>
        <v>0</v>
      </c>
      <c r="D90" s="63">
        <f t="shared" ref="D90:N90" si="337">+D91+D92</f>
        <v>0</v>
      </c>
      <c r="E90" s="63">
        <f t="shared" si="337"/>
        <v>0</v>
      </c>
      <c r="F90" s="63">
        <f t="shared" si="337"/>
        <v>0</v>
      </c>
      <c r="G90" s="63">
        <f t="shared" si="337"/>
        <v>0</v>
      </c>
      <c r="H90" s="63">
        <f t="shared" si="337"/>
        <v>0</v>
      </c>
      <c r="I90" s="63">
        <f t="shared" si="337"/>
        <v>0</v>
      </c>
      <c r="J90" s="63">
        <f t="shared" si="337"/>
        <v>0</v>
      </c>
      <c r="K90" s="63">
        <f t="shared" si="337"/>
        <v>0</v>
      </c>
      <c r="L90" s="63">
        <f t="shared" si="337"/>
        <v>0</v>
      </c>
      <c r="M90" s="63">
        <f t="shared" si="337"/>
        <v>0</v>
      </c>
      <c r="N90" s="63">
        <f t="shared" si="337"/>
        <v>0</v>
      </c>
      <c r="O90" s="63">
        <f t="shared" ref="O90:AQ90" si="338">+O91+O92</f>
        <v>0</v>
      </c>
      <c r="P90" s="63">
        <f t="shared" si="338"/>
        <v>0</v>
      </c>
      <c r="Q90" s="63">
        <f t="shared" si="338"/>
        <v>0</v>
      </c>
      <c r="R90" s="63">
        <f t="shared" si="338"/>
        <v>0</v>
      </c>
      <c r="S90" s="63">
        <f t="shared" si="338"/>
        <v>0</v>
      </c>
      <c r="T90" s="63">
        <f t="shared" si="338"/>
        <v>0</v>
      </c>
      <c r="U90" s="63">
        <f t="shared" si="338"/>
        <v>0</v>
      </c>
      <c r="V90" s="63">
        <f t="shared" si="338"/>
        <v>0</v>
      </c>
      <c r="W90" s="63">
        <f t="shared" si="338"/>
        <v>0</v>
      </c>
      <c r="X90" s="63">
        <f t="shared" si="338"/>
        <v>0</v>
      </c>
      <c r="Y90" s="63">
        <f t="shared" si="338"/>
        <v>0</v>
      </c>
      <c r="Z90" s="63">
        <f t="shared" ref="Z90:AB90" si="339">+Z91+Z92</f>
        <v>0</v>
      </c>
      <c r="AA90" s="63">
        <f t="shared" si="339"/>
        <v>0</v>
      </c>
      <c r="AB90" s="63">
        <f t="shared" si="339"/>
        <v>0</v>
      </c>
      <c r="AC90" s="63">
        <f t="shared" si="338"/>
        <v>0</v>
      </c>
      <c r="AD90" s="63">
        <f t="shared" si="338"/>
        <v>0</v>
      </c>
      <c r="AE90" s="63">
        <f t="shared" si="338"/>
        <v>0</v>
      </c>
      <c r="AF90" s="63">
        <f t="shared" si="338"/>
        <v>0</v>
      </c>
      <c r="AG90" s="63">
        <f t="shared" si="338"/>
        <v>0</v>
      </c>
      <c r="AH90" s="63">
        <f t="shared" ref="AH90:AP90" si="340">+AH91+AH92</f>
        <v>0</v>
      </c>
      <c r="AI90" s="63">
        <f t="shared" si="340"/>
        <v>0</v>
      </c>
      <c r="AJ90" s="63">
        <f t="shared" si="340"/>
        <v>0</v>
      </c>
      <c r="AK90" s="63">
        <f t="shared" si="340"/>
        <v>0</v>
      </c>
      <c r="AL90" s="63">
        <f t="shared" si="340"/>
        <v>0</v>
      </c>
      <c r="AM90" s="63">
        <f t="shared" si="340"/>
        <v>0</v>
      </c>
      <c r="AN90" s="63">
        <f t="shared" si="340"/>
        <v>0</v>
      </c>
      <c r="AO90" s="63">
        <f t="shared" si="340"/>
        <v>0</v>
      </c>
      <c r="AP90" s="63">
        <f t="shared" si="340"/>
        <v>0</v>
      </c>
      <c r="AQ90" s="63">
        <f t="shared" si="338"/>
        <v>0</v>
      </c>
      <c r="AR90" s="63">
        <f t="shared" ref="AR90:BJ90" si="341">+AR91+AR92</f>
        <v>0</v>
      </c>
      <c r="AS90" s="63">
        <f t="shared" si="341"/>
        <v>0</v>
      </c>
      <c r="AT90" s="63">
        <f t="shared" si="341"/>
        <v>0</v>
      </c>
      <c r="AU90" s="63">
        <f t="shared" si="341"/>
        <v>0</v>
      </c>
      <c r="AV90" s="63">
        <f t="shared" si="341"/>
        <v>0</v>
      </c>
      <c r="AW90" s="63">
        <f t="shared" si="341"/>
        <v>0</v>
      </c>
      <c r="AX90" s="63">
        <f t="shared" si="341"/>
        <v>0</v>
      </c>
      <c r="AY90" s="63">
        <f t="shared" si="341"/>
        <v>0</v>
      </c>
      <c r="AZ90" s="63">
        <f t="shared" si="341"/>
        <v>0</v>
      </c>
      <c r="BA90" s="63">
        <f t="shared" si="341"/>
        <v>0</v>
      </c>
      <c r="BB90" s="63">
        <f t="shared" si="341"/>
        <v>0</v>
      </c>
      <c r="BC90" s="63">
        <f t="shared" si="341"/>
        <v>0</v>
      </c>
      <c r="BD90" s="63">
        <f t="shared" si="341"/>
        <v>0</v>
      </c>
      <c r="BE90" s="63">
        <f t="shared" si="341"/>
        <v>0</v>
      </c>
      <c r="BF90" s="63">
        <f t="shared" si="341"/>
        <v>0</v>
      </c>
      <c r="BG90" s="63">
        <f t="shared" si="341"/>
        <v>0</v>
      </c>
      <c r="BH90" s="63">
        <f t="shared" si="341"/>
        <v>0</v>
      </c>
      <c r="BI90" s="63">
        <f t="shared" si="341"/>
        <v>0</v>
      </c>
      <c r="BJ90" s="63">
        <f t="shared" si="341"/>
        <v>0</v>
      </c>
      <c r="BK90" s="63">
        <f t="shared" ref="BK90:BM90" si="342">+BK91+BK92</f>
        <v>0</v>
      </c>
      <c r="BL90" s="63">
        <f t="shared" si="342"/>
        <v>0</v>
      </c>
      <c r="BM90" s="63">
        <f t="shared" si="342"/>
        <v>0</v>
      </c>
      <c r="BN90" s="63">
        <f t="shared" ref="BN90:BY90" si="343">+BN91+BN92</f>
        <v>0</v>
      </c>
      <c r="BO90" s="63">
        <f t="shared" si="343"/>
        <v>0</v>
      </c>
      <c r="BP90" s="63">
        <f t="shared" si="343"/>
        <v>0</v>
      </c>
      <c r="BQ90" s="63">
        <f t="shared" si="343"/>
        <v>0</v>
      </c>
      <c r="BR90" s="63">
        <f t="shared" ref="BR90" si="344">+BR91+BR92</f>
        <v>0</v>
      </c>
      <c r="BS90" s="63">
        <f t="shared" ref="BS90:BV90" si="345">+BS91+BS92</f>
        <v>0</v>
      </c>
      <c r="BT90" s="63">
        <f t="shared" si="345"/>
        <v>0</v>
      </c>
      <c r="BU90" s="63">
        <f t="shared" si="345"/>
        <v>0</v>
      </c>
      <c r="BV90" s="63">
        <f t="shared" si="345"/>
        <v>0</v>
      </c>
      <c r="BW90" s="88" t="str">
        <f t="shared" si="335"/>
        <v>0</v>
      </c>
      <c r="BX90" s="63">
        <f t="shared" si="266"/>
        <v>0</v>
      </c>
      <c r="BY90" s="89">
        <f t="shared" si="343"/>
        <v>0</v>
      </c>
      <c r="BZ90" s="89">
        <f t="shared" ref="BZ90:CJ90" si="346">+BZ91+BZ92</f>
        <v>0</v>
      </c>
      <c r="CA90" s="89">
        <f t="shared" si="346"/>
        <v>0</v>
      </c>
      <c r="CB90" s="89">
        <f t="shared" si="346"/>
        <v>0</v>
      </c>
      <c r="CC90" s="89">
        <f t="shared" si="346"/>
        <v>0</v>
      </c>
      <c r="CD90" s="89">
        <f t="shared" si="346"/>
        <v>0</v>
      </c>
      <c r="CE90" s="89">
        <f t="shared" si="346"/>
        <v>0</v>
      </c>
      <c r="CF90" s="89">
        <f t="shared" si="346"/>
        <v>0</v>
      </c>
      <c r="CG90" s="89">
        <f t="shared" si="346"/>
        <v>0</v>
      </c>
      <c r="CH90" s="89">
        <f t="shared" si="346"/>
        <v>0</v>
      </c>
      <c r="CI90" s="102">
        <f t="shared" si="346"/>
        <v>0</v>
      </c>
      <c r="CJ90" s="89">
        <f t="shared" si="346"/>
        <v>0</v>
      </c>
      <c r="CK90" s="89">
        <f t="shared" ref="CK90" si="347">+CK91+CK92</f>
        <v>0</v>
      </c>
      <c r="CL90" s="52">
        <f t="shared" si="269"/>
        <v>0</v>
      </c>
      <c r="CM90" s="52">
        <f t="shared" si="270"/>
        <v>0</v>
      </c>
      <c r="CN90" s="107" t="str">
        <f>IF(生产数据1!C90=0,"0",生产数据1!C90/(生产数据1!C90+生产数据2!BY90))</f>
        <v>0</v>
      </c>
    </row>
    <row r="91" spans="1:100" customFormat="1" ht="15.45" hidden="1">
      <c r="A91" s="64" t="s">
        <v>304</v>
      </c>
      <c r="B91" s="65">
        <f>+工序盘点数据!BH63</f>
        <v>0</v>
      </c>
      <c r="C91" s="65">
        <f>+工序盘点数据!AU63</f>
        <v>0</v>
      </c>
      <c r="D91" s="65">
        <f>+工序盘点数据!AV63</f>
        <v>0</v>
      </c>
      <c r="E91" s="65">
        <f>+工序盘点数据!AW63</f>
        <v>0</v>
      </c>
      <c r="F91" s="65">
        <f>+工序盘点数据!AX63</f>
        <v>0</v>
      </c>
      <c r="G91" s="65">
        <f>+工序盘点数据!AY63</f>
        <v>0</v>
      </c>
      <c r="H91" s="65">
        <f>+工序盘点数据!AZ63</f>
        <v>0</v>
      </c>
      <c r="I91" s="65">
        <f>+工序盘点数据!BA63</f>
        <v>0</v>
      </c>
      <c r="J91" s="65">
        <f>+工序盘点数据!BB63</f>
        <v>0</v>
      </c>
      <c r="K91" s="65">
        <f>+工序盘点数据!BC63</f>
        <v>0</v>
      </c>
      <c r="L91" s="65">
        <f>+工序盘点数据!BD63</f>
        <v>0</v>
      </c>
      <c r="M91" s="65">
        <f>+工序盘点数据!BE63</f>
        <v>0</v>
      </c>
      <c r="N91" s="65">
        <f>+工序盘点数据!BF63</f>
        <v>0</v>
      </c>
      <c r="O91" s="65">
        <f>+工序盘点数据!AF63</f>
        <v>0</v>
      </c>
      <c r="P91" s="65">
        <f>+工序盘点数据!S63</f>
        <v>0</v>
      </c>
      <c r="Q91" s="65">
        <f>+工序盘点数据!T63</f>
        <v>0</v>
      </c>
      <c r="R91" s="65">
        <f>+工序盘点数据!U63</f>
        <v>0</v>
      </c>
      <c r="S91" s="65">
        <f>+工序盘点数据!V63</f>
        <v>0</v>
      </c>
      <c r="T91" s="65">
        <f>+工序盘点数据!W63</f>
        <v>0</v>
      </c>
      <c r="U91" s="65">
        <f>+工序盘点数据!X63</f>
        <v>0</v>
      </c>
      <c r="V91" s="65">
        <f>+工序盘点数据!Y63</f>
        <v>0</v>
      </c>
      <c r="W91" s="65">
        <f>+工序盘点数据!Z63</f>
        <v>0</v>
      </c>
      <c r="X91" s="65">
        <f>+工序盘点数据!AA63</f>
        <v>0</v>
      </c>
      <c r="Y91" s="65">
        <f>+工序盘点数据!AB63</f>
        <v>0</v>
      </c>
      <c r="Z91" s="65">
        <f>+工序盘点数据!AC63</f>
        <v>0</v>
      </c>
      <c r="AA91" s="65">
        <f>+工序盘点数据!AD63</f>
        <v>0</v>
      </c>
      <c r="AB91" s="65">
        <f>+工序盘点数据!AE63</f>
        <v>0</v>
      </c>
      <c r="AC91" s="72">
        <f>+成测数据!H63</f>
        <v>0</v>
      </c>
      <c r="AD91" s="72">
        <f>+成测数据!I63</f>
        <v>0</v>
      </c>
      <c r="AE91" s="72">
        <f>+成测数据!J63</f>
        <v>0</v>
      </c>
      <c r="AF91" s="72">
        <f>+成测数据!K63</f>
        <v>0</v>
      </c>
      <c r="AG91" s="72">
        <f>+成测数据!L63</f>
        <v>0</v>
      </c>
      <c r="AH91" s="72">
        <f>+成测数据!M63</f>
        <v>0</v>
      </c>
      <c r="AI91" s="72">
        <f>+成测数据!N63</f>
        <v>0</v>
      </c>
      <c r="AJ91" s="72">
        <f>+成测数据!O63</f>
        <v>0</v>
      </c>
      <c r="AK91" s="72">
        <f>+成测数据!P63</f>
        <v>0</v>
      </c>
      <c r="AL91" s="72">
        <f>+成测数据!Q63</f>
        <v>0</v>
      </c>
      <c r="AM91" s="72">
        <f>+成测数据!R63</f>
        <v>0</v>
      </c>
      <c r="AN91" s="72">
        <f>+成测数据!S63</f>
        <v>0</v>
      </c>
      <c r="AO91" s="72">
        <f>+成测数据!T63</f>
        <v>0</v>
      </c>
      <c r="AP91" s="72">
        <f>+成测数据!U63</f>
        <v>0</v>
      </c>
      <c r="AQ91" s="72">
        <f>+成测数据!V63</f>
        <v>0</v>
      </c>
      <c r="AR91" s="72">
        <f>+成测数据!W63</f>
        <v>0</v>
      </c>
      <c r="AS91" s="72">
        <f>+成测数据!X63</f>
        <v>0</v>
      </c>
      <c r="AT91" s="72">
        <f>+成测数据!Y63</f>
        <v>0</v>
      </c>
      <c r="AU91" s="72">
        <f>+成测数据!Z63</f>
        <v>0</v>
      </c>
      <c r="AV91" s="72">
        <f>+成测数据!AA63</f>
        <v>0</v>
      </c>
      <c r="AW91" s="72">
        <f>+成测数据!AB63</f>
        <v>0</v>
      </c>
      <c r="AX91" s="72">
        <f>+成测数据!AC63</f>
        <v>0</v>
      </c>
      <c r="AY91" s="72">
        <f>+成测数据!AD63</f>
        <v>0</v>
      </c>
      <c r="AZ91" s="72">
        <f>+成测数据!AE63</f>
        <v>0</v>
      </c>
      <c r="BA91" s="72">
        <f>+成测数据!AF63</f>
        <v>0</v>
      </c>
      <c r="BB91" s="72">
        <f>+成测数据!AG63</f>
        <v>0</v>
      </c>
      <c r="BC91" s="72">
        <f>+成测数据!AH63</f>
        <v>0</v>
      </c>
      <c r="BD91" s="72">
        <f>+成测数据!AI63</f>
        <v>0</v>
      </c>
      <c r="BE91" s="72">
        <f>+成测数据!AJ63</f>
        <v>0</v>
      </c>
      <c r="BF91" s="72">
        <f>+成测数据!AK63</f>
        <v>0</v>
      </c>
      <c r="BG91" s="72">
        <f>+成测数据!AL63</f>
        <v>0</v>
      </c>
      <c r="BH91" s="72">
        <f>+成测数据!AM63</f>
        <v>0</v>
      </c>
      <c r="BI91" s="72">
        <f>+成测数据!AN63</f>
        <v>0</v>
      </c>
      <c r="BJ91" s="72">
        <f>+成测数据!AO63</f>
        <v>0</v>
      </c>
      <c r="BK91" s="72">
        <f>+成测数据!AP63</f>
        <v>0</v>
      </c>
      <c r="BL91" s="72">
        <f>+成测数据!AQ63</f>
        <v>0</v>
      </c>
      <c r="BM91" s="72">
        <f>+成测数据!AR63</f>
        <v>0</v>
      </c>
      <c r="BN91" s="72">
        <f>+成测数据!AS63</f>
        <v>0</v>
      </c>
      <c r="BO91" s="72">
        <f>+成测数据!AT63</f>
        <v>0</v>
      </c>
      <c r="BP91" s="72">
        <f>+成测数据!AU63</f>
        <v>0</v>
      </c>
      <c r="BQ91" s="72">
        <f>+成测数据!AV63</f>
        <v>0</v>
      </c>
      <c r="BR91" s="72">
        <f>+成测数据!AW63</f>
        <v>0</v>
      </c>
      <c r="BS91" s="72">
        <f>+成测数据!AX63</f>
        <v>0</v>
      </c>
      <c r="BT91" s="72">
        <f>+工序盘点数据!BJ63</f>
        <v>0</v>
      </c>
      <c r="BU91" s="72">
        <f>+工序盘点数据!BK63</f>
        <v>0</v>
      </c>
      <c r="BV91" s="72">
        <f>+工序盘点数据!BL63</f>
        <v>0</v>
      </c>
      <c r="BW91" s="90" t="str">
        <f t="shared" ref="BW91:BW93" si="348">IF(BS91=0,"0",BT91/(BS91+O91))</f>
        <v>0</v>
      </c>
      <c r="BX91" s="72">
        <f t="shared" si="266"/>
        <v>0</v>
      </c>
      <c r="BY91" s="91">
        <f>+工序盘点数据!AG63</f>
        <v>0</v>
      </c>
      <c r="BZ91" s="91">
        <f>+工序盘点数据!AH63</f>
        <v>0</v>
      </c>
      <c r="CA91" s="91">
        <f>+工序盘点数据!AI63</f>
        <v>0</v>
      </c>
      <c r="CB91" s="91">
        <f>+工序盘点数据!AJ63</f>
        <v>0</v>
      </c>
      <c r="CC91" s="91">
        <f>+工序盘点数据!AK63</f>
        <v>0</v>
      </c>
      <c r="CD91" s="91">
        <f>+工序盘点数据!AL63</f>
        <v>0</v>
      </c>
      <c r="CE91" s="91">
        <f>+工序盘点数据!AM63</f>
        <v>0</v>
      </c>
      <c r="CF91" s="91">
        <f>+工序盘点数据!AN63</f>
        <v>0</v>
      </c>
      <c r="CG91" s="91">
        <f>+工序盘点数据!AO63</f>
        <v>0</v>
      </c>
      <c r="CH91" s="91">
        <f>+工序盘点数据!AP63</f>
        <v>0</v>
      </c>
      <c r="CI91" s="103">
        <f>+工序盘点数据!AQ63</f>
        <v>0</v>
      </c>
      <c r="CJ91" s="91">
        <f>+工序盘点数据!AR63</f>
        <v>0</v>
      </c>
      <c r="CK91" s="91">
        <f>+工序盘点数据!AS63</f>
        <v>0</v>
      </c>
      <c r="CL91" s="52">
        <f t="shared" si="269"/>
        <v>0</v>
      </c>
      <c r="CM91" s="52">
        <f t="shared" si="270"/>
        <v>0</v>
      </c>
      <c r="CN91" s="107" t="str">
        <f>IF(生产数据1!C91=0,"0",生产数据1!C91/(生产数据1!C91+生产数据2!BY91))</f>
        <v>0</v>
      </c>
    </row>
    <row r="92" spans="1:100" customFormat="1" ht="15.45" hidden="1">
      <c r="A92" s="64" t="s">
        <v>305</v>
      </c>
      <c r="B92" s="65">
        <f>+工序盘点数据!BH64</f>
        <v>0</v>
      </c>
      <c r="C92" s="65">
        <f>+工序盘点数据!AU64</f>
        <v>0</v>
      </c>
      <c r="D92" s="65">
        <f>+工序盘点数据!AV64</f>
        <v>0</v>
      </c>
      <c r="E92" s="65">
        <f>+工序盘点数据!AW64</f>
        <v>0</v>
      </c>
      <c r="F92" s="65">
        <f>+工序盘点数据!AX64</f>
        <v>0</v>
      </c>
      <c r="G92" s="65">
        <f>+工序盘点数据!AY64</f>
        <v>0</v>
      </c>
      <c r="H92" s="65">
        <f>+工序盘点数据!AZ64</f>
        <v>0</v>
      </c>
      <c r="I92" s="65">
        <f>+工序盘点数据!BA64</f>
        <v>0</v>
      </c>
      <c r="J92" s="65">
        <f>+工序盘点数据!BB64</f>
        <v>0</v>
      </c>
      <c r="K92" s="65">
        <f>+工序盘点数据!BC64</f>
        <v>0</v>
      </c>
      <c r="L92" s="65">
        <f>+工序盘点数据!BD64</f>
        <v>0</v>
      </c>
      <c r="M92" s="65">
        <f>+工序盘点数据!BE64</f>
        <v>0</v>
      </c>
      <c r="N92" s="65">
        <f>+工序盘点数据!BF64</f>
        <v>0</v>
      </c>
      <c r="O92" s="65">
        <f>+工序盘点数据!AF64</f>
        <v>0</v>
      </c>
      <c r="P92" s="65">
        <f>+工序盘点数据!S64</f>
        <v>0</v>
      </c>
      <c r="Q92" s="65">
        <f>+工序盘点数据!T64</f>
        <v>0</v>
      </c>
      <c r="R92" s="65">
        <f>+工序盘点数据!U64</f>
        <v>0</v>
      </c>
      <c r="S92" s="65">
        <f>+工序盘点数据!V64</f>
        <v>0</v>
      </c>
      <c r="T92" s="65">
        <f>+工序盘点数据!W64</f>
        <v>0</v>
      </c>
      <c r="U92" s="65">
        <f>+工序盘点数据!X64</f>
        <v>0</v>
      </c>
      <c r="V92" s="65">
        <f>+工序盘点数据!Y64</f>
        <v>0</v>
      </c>
      <c r="W92" s="65">
        <f>+工序盘点数据!Z64</f>
        <v>0</v>
      </c>
      <c r="X92" s="65">
        <f>+工序盘点数据!AA64</f>
        <v>0</v>
      </c>
      <c r="Y92" s="65">
        <f>+工序盘点数据!AB64</f>
        <v>0</v>
      </c>
      <c r="Z92" s="65">
        <f>+工序盘点数据!AC64</f>
        <v>0</v>
      </c>
      <c r="AA92" s="65">
        <f>+工序盘点数据!AD64</f>
        <v>0</v>
      </c>
      <c r="AB92" s="65">
        <f>+工序盘点数据!AE64</f>
        <v>0</v>
      </c>
      <c r="AC92" s="72">
        <f>+成测数据!H64</f>
        <v>0</v>
      </c>
      <c r="AD92" s="72">
        <f>+成测数据!I64</f>
        <v>0</v>
      </c>
      <c r="AE92" s="72">
        <f>+成测数据!J64</f>
        <v>0</v>
      </c>
      <c r="AF92" s="72">
        <f>+成测数据!K64</f>
        <v>0</v>
      </c>
      <c r="AG92" s="72">
        <f>+成测数据!L64</f>
        <v>0</v>
      </c>
      <c r="AH92" s="72">
        <f>+成测数据!M64</f>
        <v>0</v>
      </c>
      <c r="AI92" s="72">
        <f>+成测数据!N64</f>
        <v>0</v>
      </c>
      <c r="AJ92" s="72">
        <f>+成测数据!O64</f>
        <v>0</v>
      </c>
      <c r="AK92" s="72">
        <f>+成测数据!P64</f>
        <v>0</v>
      </c>
      <c r="AL92" s="72">
        <f>+成测数据!Q64</f>
        <v>0</v>
      </c>
      <c r="AM92" s="72">
        <f>+成测数据!R64</f>
        <v>0</v>
      </c>
      <c r="AN92" s="72">
        <f>+成测数据!S64</f>
        <v>0</v>
      </c>
      <c r="AO92" s="72">
        <f>+成测数据!T64</f>
        <v>0</v>
      </c>
      <c r="AP92" s="72">
        <f>+成测数据!U64</f>
        <v>0</v>
      </c>
      <c r="AQ92" s="72">
        <f>+成测数据!V64</f>
        <v>0</v>
      </c>
      <c r="AR92" s="72">
        <f>+成测数据!W64</f>
        <v>0</v>
      </c>
      <c r="AS92" s="72">
        <f>+成测数据!X64</f>
        <v>0</v>
      </c>
      <c r="AT92" s="72">
        <f>+成测数据!Y64</f>
        <v>0</v>
      </c>
      <c r="AU92" s="72">
        <f>+成测数据!Z64</f>
        <v>0</v>
      </c>
      <c r="AV92" s="72">
        <f>+成测数据!AA64</f>
        <v>0</v>
      </c>
      <c r="AW92" s="72">
        <f>+成测数据!AB64</f>
        <v>0</v>
      </c>
      <c r="AX92" s="72">
        <f>+成测数据!AC64</f>
        <v>0</v>
      </c>
      <c r="AY92" s="72">
        <f>+成测数据!AD64</f>
        <v>0</v>
      </c>
      <c r="AZ92" s="72">
        <f>+成测数据!AE64</f>
        <v>0</v>
      </c>
      <c r="BA92" s="72">
        <f>+成测数据!AF64</f>
        <v>0</v>
      </c>
      <c r="BB92" s="72">
        <f>+成测数据!AG64</f>
        <v>0</v>
      </c>
      <c r="BC92" s="72">
        <f>+成测数据!AH64</f>
        <v>0</v>
      </c>
      <c r="BD92" s="72">
        <f>+成测数据!AI64</f>
        <v>0</v>
      </c>
      <c r="BE92" s="72">
        <f>+成测数据!AJ64</f>
        <v>0</v>
      </c>
      <c r="BF92" s="72">
        <f>+成测数据!AK64</f>
        <v>0</v>
      </c>
      <c r="BG92" s="72">
        <f>+成测数据!AL64</f>
        <v>0</v>
      </c>
      <c r="BH92" s="72">
        <f>+成测数据!AM64</f>
        <v>0</v>
      </c>
      <c r="BI92" s="72">
        <f>+成测数据!AN64</f>
        <v>0</v>
      </c>
      <c r="BJ92" s="72">
        <f>+成测数据!AO64</f>
        <v>0</v>
      </c>
      <c r="BK92" s="72">
        <f>+成测数据!AP64</f>
        <v>0</v>
      </c>
      <c r="BL92" s="72">
        <f>+成测数据!AQ64</f>
        <v>0</v>
      </c>
      <c r="BM92" s="72">
        <f>+成测数据!AR64</f>
        <v>0</v>
      </c>
      <c r="BN92" s="72">
        <f>+成测数据!AS64</f>
        <v>0</v>
      </c>
      <c r="BO92" s="72">
        <f>+成测数据!AT64</f>
        <v>0</v>
      </c>
      <c r="BP92" s="72">
        <f>+成测数据!AU64</f>
        <v>0</v>
      </c>
      <c r="BQ92" s="72">
        <f>+成测数据!AV64</f>
        <v>0</v>
      </c>
      <c r="BR92" s="72">
        <f>+成测数据!AW64</f>
        <v>0</v>
      </c>
      <c r="BS92" s="72">
        <f>+成测数据!AX64</f>
        <v>0</v>
      </c>
      <c r="BT92" s="72">
        <f>+工序盘点数据!BJ64</f>
        <v>0</v>
      </c>
      <c r="BU92" s="72">
        <f>+工序盘点数据!BK64</f>
        <v>0</v>
      </c>
      <c r="BV92" s="72">
        <f>+工序盘点数据!BL64</f>
        <v>0</v>
      </c>
      <c r="BW92" s="90" t="str">
        <f t="shared" si="348"/>
        <v>0</v>
      </c>
      <c r="BX92" s="72">
        <f t="shared" si="266"/>
        <v>0</v>
      </c>
      <c r="BY92" s="91">
        <f>+工序盘点数据!AG64</f>
        <v>0</v>
      </c>
      <c r="BZ92" s="91">
        <f>+工序盘点数据!AH64</f>
        <v>0</v>
      </c>
      <c r="CA92" s="91">
        <f>+工序盘点数据!AI64</f>
        <v>0</v>
      </c>
      <c r="CB92" s="91">
        <f>+工序盘点数据!AJ64</f>
        <v>0</v>
      </c>
      <c r="CC92" s="91">
        <f>+工序盘点数据!AK64</f>
        <v>0</v>
      </c>
      <c r="CD92" s="91">
        <f>+工序盘点数据!AL64</f>
        <v>0</v>
      </c>
      <c r="CE92" s="91">
        <f>+工序盘点数据!AM64</f>
        <v>0</v>
      </c>
      <c r="CF92" s="91">
        <f>+工序盘点数据!AN64</f>
        <v>0</v>
      </c>
      <c r="CG92" s="91">
        <f>+工序盘点数据!AO64</f>
        <v>0</v>
      </c>
      <c r="CH92" s="91">
        <f>+工序盘点数据!AP64</f>
        <v>0</v>
      </c>
      <c r="CI92" s="103">
        <f>+工序盘点数据!AQ64</f>
        <v>0</v>
      </c>
      <c r="CJ92" s="91">
        <f>+工序盘点数据!AR64</f>
        <v>0</v>
      </c>
      <c r="CK92" s="91">
        <f>+工序盘点数据!AS64</f>
        <v>0</v>
      </c>
      <c r="CL92" s="52">
        <f t="shared" si="269"/>
        <v>0</v>
      </c>
      <c r="CM92" s="52">
        <f t="shared" si="270"/>
        <v>0</v>
      </c>
      <c r="CN92" s="107" t="str">
        <f>IF(生产数据1!C92=0,"0",生产数据1!C92/(生产数据1!C92+生产数据2!BY92))</f>
        <v>0</v>
      </c>
    </row>
    <row r="93" spans="1:100" customFormat="1" ht="15">
      <c r="A93" s="64" t="s">
        <v>333</v>
      </c>
      <c r="B93" s="63">
        <f t="shared" ref="B93:C93" si="349">+B94+B95</f>
        <v>0</v>
      </c>
      <c r="C93" s="63">
        <f t="shared" si="349"/>
        <v>0</v>
      </c>
      <c r="D93" s="63">
        <f t="shared" ref="D93:N93" si="350">+D94+D95</f>
        <v>0</v>
      </c>
      <c r="E93" s="63">
        <f t="shared" si="350"/>
        <v>0</v>
      </c>
      <c r="F93" s="63">
        <f t="shared" si="350"/>
        <v>0</v>
      </c>
      <c r="G93" s="63">
        <f t="shared" si="350"/>
        <v>0</v>
      </c>
      <c r="H93" s="63">
        <f t="shared" si="350"/>
        <v>0</v>
      </c>
      <c r="I93" s="63">
        <f t="shared" si="350"/>
        <v>0</v>
      </c>
      <c r="J93" s="63">
        <f t="shared" si="350"/>
        <v>0</v>
      </c>
      <c r="K93" s="63">
        <f t="shared" si="350"/>
        <v>0</v>
      </c>
      <c r="L93" s="63">
        <f t="shared" si="350"/>
        <v>0</v>
      </c>
      <c r="M93" s="63">
        <f t="shared" si="350"/>
        <v>0</v>
      </c>
      <c r="N93" s="63">
        <f t="shared" si="350"/>
        <v>0</v>
      </c>
      <c r="O93" s="63">
        <f t="shared" ref="O93:AQ93" si="351">+O94+O95</f>
        <v>0</v>
      </c>
      <c r="P93" s="63">
        <f t="shared" si="351"/>
        <v>0</v>
      </c>
      <c r="Q93" s="63">
        <f t="shared" si="351"/>
        <v>0</v>
      </c>
      <c r="R93" s="63">
        <f t="shared" si="351"/>
        <v>0</v>
      </c>
      <c r="S93" s="63">
        <f t="shared" si="351"/>
        <v>0</v>
      </c>
      <c r="T93" s="63">
        <f t="shared" si="351"/>
        <v>0</v>
      </c>
      <c r="U93" s="63">
        <f t="shared" si="351"/>
        <v>0</v>
      </c>
      <c r="V93" s="63">
        <f t="shared" si="351"/>
        <v>0</v>
      </c>
      <c r="W93" s="63">
        <f t="shared" si="351"/>
        <v>0</v>
      </c>
      <c r="X93" s="63">
        <f t="shared" si="351"/>
        <v>0</v>
      </c>
      <c r="Y93" s="63">
        <f t="shared" si="351"/>
        <v>0</v>
      </c>
      <c r="Z93" s="63">
        <f t="shared" ref="Z93:AB93" si="352">+Z94+Z95</f>
        <v>0</v>
      </c>
      <c r="AA93" s="63">
        <f t="shared" si="352"/>
        <v>0</v>
      </c>
      <c r="AB93" s="63">
        <f t="shared" si="352"/>
        <v>0</v>
      </c>
      <c r="AC93" s="63">
        <f t="shared" si="351"/>
        <v>0</v>
      </c>
      <c r="AD93" s="63">
        <f t="shared" si="351"/>
        <v>0</v>
      </c>
      <c r="AE93" s="63">
        <f t="shared" si="351"/>
        <v>0</v>
      </c>
      <c r="AF93" s="63">
        <f t="shared" si="351"/>
        <v>0</v>
      </c>
      <c r="AG93" s="63">
        <f t="shared" si="351"/>
        <v>0</v>
      </c>
      <c r="AH93" s="63">
        <f t="shared" ref="AH93:AP93" si="353">+AH94+AH95</f>
        <v>0</v>
      </c>
      <c r="AI93" s="63">
        <f t="shared" si="353"/>
        <v>0</v>
      </c>
      <c r="AJ93" s="63">
        <f t="shared" si="353"/>
        <v>0</v>
      </c>
      <c r="AK93" s="63">
        <f t="shared" si="353"/>
        <v>0</v>
      </c>
      <c r="AL93" s="63">
        <f t="shared" si="353"/>
        <v>0</v>
      </c>
      <c r="AM93" s="63">
        <f t="shared" si="353"/>
        <v>0</v>
      </c>
      <c r="AN93" s="63">
        <f t="shared" si="353"/>
        <v>0</v>
      </c>
      <c r="AO93" s="63">
        <f t="shared" si="353"/>
        <v>0</v>
      </c>
      <c r="AP93" s="63">
        <f t="shared" si="353"/>
        <v>0</v>
      </c>
      <c r="AQ93" s="63">
        <f t="shared" si="351"/>
        <v>0</v>
      </c>
      <c r="AR93" s="63">
        <f t="shared" ref="AR93:BJ93" si="354">+AR94+AR95</f>
        <v>0</v>
      </c>
      <c r="AS93" s="63">
        <f t="shared" si="354"/>
        <v>0</v>
      </c>
      <c r="AT93" s="63">
        <f t="shared" si="354"/>
        <v>0</v>
      </c>
      <c r="AU93" s="63">
        <f t="shared" si="354"/>
        <v>0</v>
      </c>
      <c r="AV93" s="63">
        <f t="shared" si="354"/>
        <v>0</v>
      </c>
      <c r="AW93" s="63">
        <f t="shared" si="354"/>
        <v>0</v>
      </c>
      <c r="AX93" s="63">
        <f t="shared" si="354"/>
        <v>0</v>
      </c>
      <c r="AY93" s="63">
        <f t="shared" si="354"/>
        <v>0</v>
      </c>
      <c r="AZ93" s="63">
        <f t="shared" si="354"/>
        <v>0</v>
      </c>
      <c r="BA93" s="63">
        <f t="shared" si="354"/>
        <v>0</v>
      </c>
      <c r="BB93" s="63">
        <f t="shared" si="354"/>
        <v>0</v>
      </c>
      <c r="BC93" s="63">
        <f t="shared" si="354"/>
        <v>0</v>
      </c>
      <c r="BD93" s="63">
        <f t="shared" si="354"/>
        <v>0</v>
      </c>
      <c r="BE93" s="63">
        <f t="shared" si="354"/>
        <v>0</v>
      </c>
      <c r="BF93" s="63">
        <f t="shared" si="354"/>
        <v>0</v>
      </c>
      <c r="BG93" s="63">
        <f t="shared" si="354"/>
        <v>0</v>
      </c>
      <c r="BH93" s="63">
        <f t="shared" si="354"/>
        <v>0</v>
      </c>
      <c r="BI93" s="63">
        <f t="shared" si="354"/>
        <v>0</v>
      </c>
      <c r="BJ93" s="63">
        <f t="shared" si="354"/>
        <v>0</v>
      </c>
      <c r="BK93" s="63">
        <f t="shared" ref="BK93:BM93" si="355">+BK94+BK95</f>
        <v>0</v>
      </c>
      <c r="BL93" s="63">
        <f t="shared" si="355"/>
        <v>0</v>
      </c>
      <c r="BM93" s="63">
        <f t="shared" si="355"/>
        <v>0</v>
      </c>
      <c r="BN93" s="63">
        <f t="shared" ref="BN93:BY93" si="356">+BN94+BN95</f>
        <v>0</v>
      </c>
      <c r="BO93" s="63">
        <f t="shared" si="356"/>
        <v>0</v>
      </c>
      <c r="BP93" s="63">
        <f t="shared" si="356"/>
        <v>0</v>
      </c>
      <c r="BQ93" s="63">
        <f t="shared" si="356"/>
        <v>0</v>
      </c>
      <c r="BR93" s="63">
        <f t="shared" ref="BR93" si="357">+BR94+BR95</f>
        <v>0</v>
      </c>
      <c r="BS93" s="63">
        <f t="shared" ref="BS93:BV93" si="358">+BS94+BS95</f>
        <v>0</v>
      </c>
      <c r="BT93" s="63">
        <f t="shared" si="358"/>
        <v>0</v>
      </c>
      <c r="BU93" s="63">
        <f t="shared" si="358"/>
        <v>0</v>
      </c>
      <c r="BV93" s="63">
        <f t="shared" si="358"/>
        <v>0</v>
      </c>
      <c r="BW93" s="88" t="str">
        <f t="shared" si="348"/>
        <v>0</v>
      </c>
      <c r="BX93" s="63">
        <f t="shared" si="266"/>
        <v>0</v>
      </c>
      <c r="BY93" s="89">
        <f t="shared" si="356"/>
        <v>0</v>
      </c>
      <c r="BZ93" s="89">
        <f t="shared" ref="BZ93:CJ93" si="359">+BZ94+BZ95</f>
        <v>0</v>
      </c>
      <c r="CA93" s="89">
        <f t="shared" si="359"/>
        <v>0</v>
      </c>
      <c r="CB93" s="89">
        <f t="shared" si="359"/>
        <v>0</v>
      </c>
      <c r="CC93" s="89">
        <f t="shared" si="359"/>
        <v>0</v>
      </c>
      <c r="CD93" s="89">
        <f t="shared" si="359"/>
        <v>0</v>
      </c>
      <c r="CE93" s="89">
        <f t="shared" si="359"/>
        <v>0</v>
      </c>
      <c r="CF93" s="89">
        <f t="shared" si="359"/>
        <v>0</v>
      </c>
      <c r="CG93" s="89">
        <f t="shared" si="359"/>
        <v>0</v>
      </c>
      <c r="CH93" s="89">
        <f t="shared" si="359"/>
        <v>0</v>
      </c>
      <c r="CI93" s="102">
        <f t="shared" si="359"/>
        <v>0</v>
      </c>
      <c r="CJ93" s="89">
        <f t="shared" si="359"/>
        <v>0</v>
      </c>
      <c r="CK93" s="89">
        <f t="shared" ref="CK93" si="360">+CK94+CK95</f>
        <v>0</v>
      </c>
      <c r="CL93" s="52">
        <f t="shared" si="269"/>
        <v>0</v>
      </c>
      <c r="CM93" s="52">
        <f t="shared" si="270"/>
        <v>0</v>
      </c>
      <c r="CN93" s="107" t="str">
        <f>IF(生产数据1!C93=0,"0",生产数据1!C93/(生产数据1!C93+生产数据2!BY93))</f>
        <v>0</v>
      </c>
    </row>
    <row r="94" spans="1:100" customFormat="1" ht="15.45" hidden="1">
      <c r="A94" s="64" t="s">
        <v>304</v>
      </c>
      <c r="B94" s="65">
        <f>+工序盘点数据!BH65</f>
        <v>0</v>
      </c>
      <c r="C94" s="65">
        <f>+工序盘点数据!AU65</f>
        <v>0</v>
      </c>
      <c r="D94" s="65">
        <f>+工序盘点数据!AV65</f>
        <v>0</v>
      </c>
      <c r="E94" s="65">
        <f>+工序盘点数据!AW65</f>
        <v>0</v>
      </c>
      <c r="F94" s="65">
        <f>+工序盘点数据!AX65</f>
        <v>0</v>
      </c>
      <c r="G94" s="65">
        <f>+工序盘点数据!AY65</f>
        <v>0</v>
      </c>
      <c r="H94" s="65">
        <f>+工序盘点数据!AZ65</f>
        <v>0</v>
      </c>
      <c r="I94" s="65">
        <f>+工序盘点数据!BA65</f>
        <v>0</v>
      </c>
      <c r="J94" s="65">
        <f>+工序盘点数据!BB65</f>
        <v>0</v>
      </c>
      <c r="K94" s="65">
        <f>+工序盘点数据!BC65</f>
        <v>0</v>
      </c>
      <c r="L94" s="65">
        <f>+工序盘点数据!BD65</f>
        <v>0</v>
      </c>
      <c r="M94" s="65">
        <f>+工序盘点数据!BE65</f>
        <v>0</v>
      </c>
      <c r="N94" s="65">
        <f>+工序盘点数据!BF65</f>
        <v>0</v>
      </c>
      <c r="O94" s="65">
        <f>+工序盘点数据!AF65</f>
        <v>0</v>
      </c>
      <c r="P94" s="65">
        <f>+工序盘点数据!S65</f>
        <v>0</v>
      </c>
      <c r="Q94" s="65">
        <f>+工序盘点数据!T65</f>
        <v>0</v>
      </c>
      <c r="R94" s="65">
        <f>+工序盘点数据!U65</f>
        <v>0</v>
      </c>
      <c r="S94" s="65">
        <f>+工序盘点数据!V65</f>
        <v>0</v>
      </c>
      <c r="T94" s="65">
        <f>+工序盘点数据!W65</f>
        <v>0</v>
      </c>
      <c r="U94" s="65">
        <f>+工序盘点数据!X65</f>
        <v>0</v>
      </c>
      <c r="V94" s="65">
        <f>+工序盘点数据!Y65</f>
        <v>0</v>
      </c>
      <c r="W94" s="65">
        <f>+工序盘点数据!Z65</f>
        <v>0</v>
      </c>
      <c r="X94" s="65">
        <f>+工序盘点数据!AA65</f>
        <v>0</v>
      </c>
      <c r="Y94" s="65">
        <f>+工序盘点数据!AB65</f>
        <v>0</v>
      </c>
      <c r="Z94" s="65">
        <f>+工序盘点数据!AC65</f>
        <v>0</v>
      </c>
      <c r="AA94" s="65">
        <f>+工序盘点数据!AD65</f>
        <v>0</v>
      </c>
      <c r="AB94" s="65">
        <f>+工序盘点数据!AE65</f>
        <v>0</v>
      </c>
      <c r="AC94" s="72">
        <f>+成测数据!H65</f>
        <v>0</v>
      </c>
      <c r="AD94" s="72">
        <f>+成测数据!I65</f>
        <v>0</v>
      </c>
      <c r="AE94" s="72">
        <f>+成测数据!J65</f>
        <v>0</v>
      </c>
      <c r="AF94" s="72">
        <f>+成测数据!K65</f>
        <v>0</v>
      </c>
      <c r="AG94" s="72">
        <f>+成测数据!L65</f>
        <v>0</v>
      </c>
      <c r="AH94" s="72">
        <f>+成测数据!M65</f>
        <v>0</v>
      </c>
      <c r="AI94" s="72">
        <f>+成测数据!N65</f>
        <v>0</v>
      </c>
      <c r="AJ94" s="72">
        <f>+成测数据!O65</f>
        <v>0</v>
      </c>
      <c r="AK94" s="72">
        <f>+成测数据!P65</f>
        <v>0</v>
      </c>
      <c r="AL94" s="72">
        <f>+成测数据!Q65</f>
        <v>0</v>
      </c>
      <c r="AM94" s="72">
        <f>+成测数据!R65</f>
        <v>0</v>
      </c>
      <c r="AN94" s="72">
        <f>+成测数据!S65</f>
        <v>0</v>
      </c>
      <c r="AO94" s="72">
        <f>+成测数据!T65</f>
        <v>0</v>
      </c>
      <c r="AP94" s="72">
        <f>+成测数据!U65</f>
        <v>0</v>
      </c>
      <c r="AQ94" s="72">
        <f>+成测数据!V65</f>
        <v>0</v>
      </c>
      <c r="AR94" s="72">
        <f>+成测数据!W65</f>
        <v>0</v>
      </c>
      <c r="AS94" s="72">
        <f>+成测数据!X65</f>
        <v>0</v>
      </c>
      <c r="AT94" s="72">
        <f>+成测数据!Y65</f>
        <v>0</v>
      </c>
      <c r="AU94" s="72">
        <f>+成测数据!Z65</f>
        <v>0</v>
      </c>
      <c r="AV94" s="72">
        <f>+成测数据!AA65</f>
        <v>0</v>
      </c>
      <c r="AW94" s="72">
        <f>+成测数据!AB65</f>
        <v>0</v>
      </c>
      <c r="AX94" s="72">
        <f>+成测数据!AC65</f>
        <v>0</v>
      </c>
      <c r="AY94" s="72">
        <f>+成测数据!AD65</f>
        <v>0</v>
      </c>
      <c r="AZ94" s="72">
        <f>+成测数据!AE65</f>
        <v>0</v>
      </c>
      <c r="BA94" s="72">
        <f>+成测数据!AF65</f>
        <v>0</v>
      </c>
      <c r="BB94" s="72">
        <f>+成测数据!AG65</f>
        <v>0</v>
      </c>
      <c r="BC94" s="72">
        <f>+成测数据!AH65</f>
        <v>0</v>
      </c>
      <c r="BD94" s="72">
        <f>+成测数据!AI65</f>
        <v>0</v>
      </c>
      <c r="BE94" s="72">
        <f>+成测数据!AJ65</f>
        <v>0</v>
      </c>
      <c r="BF94" s="72">
        <f>+成测数据!AK65</f>
        <v>0</v>
      </c>
      <c r="BG94" s="72">
        <f>+成测数据!AL65</f>
        <v>0</v>
      </c>
      <c r="BH94" s="72">
        <f>+成测数据!AM65</f>
        <v>0</v>
      </c>
      <c r="BI94" s="72">
        <f>+成测数据!AN65</f>
        <v>0</v>
      </c>
      <c r="BJ94" s="72">
        <f>+成测数据!AO65</f>
        <v>0</v>
      </c>
      <c r="BK94" s="72">
        <f>+成测数据!AP65</f>
        <v>0</v>
      </c>
      <c r="BL94" s="72">
        <f>+成测数据!AQ65</f>
        <v>0</v>
      </c>
      <c r="BM94" s="72">
        <f>+成测数据!AR65</f>
        <v>0</v>
      </c>
      <c r="BN94" s="72">
        <f>+成测数据!AS65</f>
        <v>0</v>
      </c>
      <c r="BO94" s="72">
        <f>+成测数据!AT65</f>
        <v>0</v>
      </c>
      <c r="BP94" s="72">
        <f>+成测数据!AU65</f>
        <v>0</v>
      </c>
      <c r="BQ94" s="72">
        <f>+成测数据!AV65</f>
        <v>0</v>
      </c>
      <c r="BR94" s="72">
        <f>+成测数据!AW65</f>
        <v>0</v>
      </c>
      <c r="BS94" s="72">
        <f>+成测数据!AX65</f>
        <v>0</v>
      </c>
      <c r="BT94" s="72">
        <f>+工序盘点数据!BJ65</f>
        <v>0</v>
      </c>
      <c r="BU94" s="72">
        <f>+工序盘点数据!BK65</f>
        <v>0</v>
      </c>
      <c r="BV94" s="72">
        <f>+工序盘点数据!BL65</f>
        <v>0</v>
      </c>
      <c r="BW94" s="90" t="str">
        <f t="shared" ref="BW94:BW96" si="361">IF(BS94=0,"0",BT94/(BS94+O94))</f>
        <v>0</v>
      </c>
      <c r="BX94" s="72">
        <f t="shared" si="266"/>
        <v>0</v>
      </c>
      <c r="BY94" s="91">
        <f>+工序盘点数据!AG65</f>
        <v>0</v>
      </c>
      <c r="BZ94" s="91">
        <f>+工序盘点数据!AH65</f>
        <v>0</v>
      </c>
      <c r="CA94" s="91">
        <f>+工序盘点数据!AI65</f>
        <v>0</v>
      </c>
      <c r="CB94" s="91">
        <f>+工序盘点数据!AJ65</f>
        <v>0</v>
      </c>
      <c r="CC94" s="91">
        <f>+工序盘点数据!AK65</f>
        <v>0</v>
      </c>
      <c r="CD94" s="91">
        <f>+工序盘点数据!AL65</f>
        <v>0</v>
      </c>
      <c r="CE94" s="91">
        <f>+工序盘点数据!AM65</f>
        <v>0</v>
      </c>
      <c r="CF94" s="91">
        <f>+工序盘点数据!AN65</f>
        <v>0</v>
      </c>
      <c r="CG94" s="91">
        <f>+工序盘点数据!AO65</f>
        <v>0</v>
      </c>
      <c r="CH94" s="91">
        <f>+工序盘点数据!AP65</f>
        <v>0</v>
      </c>
      <c r="CI94" s="103">
        <f>+工序盘点数据!AQ65</f>
        <v>0</v>
      </c>
      <c r="CJ94" s="91">
        <f>+工序盘点数据!AR65</f>
        <v>0</v>
      </c>
      <c r="CK94" s="91">
        <f>+工序盘点数据!AS65</f>
        <v>0</v>
      </c>
      <c r="CL94" s="52">
        <f t="shared" si="269"/>
        <v>0</v>
      </c>
      <c r="CM94" s="52">
        <f t="shared" si="270"/>
        <v>0</v>
      </c>
      <c r="CN94" s="107" t="str">
        <f>IF(生产数据1!C94=0,"0",生产数据1!C94/(生产数据1!C94+生产数据2!BY94))</f>
        <v>0</v>
      </c>
    </row>
    <row r="95" spans="1:100" customFormat="1" ht="15.45" hidden="1">
      <c r="A95" s="64" t="s">
        <v>305</v>
      </c>
      <c r="B95" s="65">
        <f>+工序盘点数据!BH66</f>
        <v>0</v>
      </c>
      <c r="C95" s="65">
        <f>+工序盘点数据!AU66</f>
        <v>0</v>
      </c>
      <c r="D95" s="65">
        <f>+工序盘点数据!AV66</f>
        <v>0</v>
      </c>
      <c r="E95" s="65">
        <f>+工序盘点数据!AW66</f>
        <v>0</v>
      </c>
      <c r="F95" s="65">
        <f>+工序盘点数据!AX66</f>
        <v>0</v>
      </c>
      <c r="G95" s="65">
        <f>+工序盘点数据!AY66</f>
        <v>0</v>
      </c>
      <c r="H95" s="65">
        <f>+工序盘点数据!AZ66</f>
        <v>0</v>
      </c>
      <c r="I95" s="65">
        <f>+工序盘点数据!BA66</f>
        <v>0</v>
      </c>
      <c r="J95" s="65">
        <f>+工序盘点数据!BB66</f>
        <v>0</v>
      </c>
      <c r="K95" s="65">
        <f>+工序盘点数据!BC66</f>
        <v>0</v>
      </c>
      <c r="L95" s="65">
        <f>+工序盘点数据!BD66</f>
        <v>0</v>
      </c>
      <c r="M95" s="65">
        <f>+工序盘点数据!BE66</f>
        <v>0</v>
      </c>
      <c r="N95" s="65">
        <f>+工序盘点数据!BF66</f>
        <v>0</v>
      </c>
      <c r="O95" s="65">
        <f>+工序盘点数据!AF66</f>
        <v>0</v>
      </c>
      <c r="P95" s="65">
        <f>+工序盘点数据!S66</f>
        <v>0</v>
      </c>
      <c r="Q95" s="65">
        <f>+工序盘点数据!T66</f>
        <v>0</v>
      </c>
      <c r="R95" s="65">
        <f>+工序盘点数据!U66</f>
        <v>0</v>
      </c>
      <c r="S95" s="65">
        <f>+工序盘点数据!V66</f>
        <v>0</v>
      </c>
      <c r="T95" s="65">
        <f>+工序盘点数据!W66</f>
        <v>0</v>
      </c>
      <c r="U95" s="65">
        <f>+工序盘点数据!X66</f>
        <v>0</v>
      </c>
      <c r="V95" s="65">
        <f>+工序盘点数据!Y66</f>
        <v>0</v>
      </c>
      <c r="W95" s="65">
        <f>+工序盘点数据!Z66</f>
        <v>0</v>
      </c>
      <c r="X95" s="65">
        <f>+工序盘点数据!AA66</f>
        <v>0</v>
      </c>
      <c r="Y95" s="65">
        <f>+工序盘点数据!AB66</f>
        <v>0</v>
      </c>
      <c r="Z95" s="65">
        <f>+工序盘点数据!AC66</f>
        <v>0</v>
      </c>
      <c r="AA95" s="65">
        <f>+工序盘点数据!AD66</f>
        <v>0</v>
      </c>
      <c r="AB95" s="65">
        <f>+工序盘点数据!AE66</f>
        <v>0</v>
      </c>
      <c r="AC95" s="72">
        <f>+成测数据!H66</f>
        <v>0</v>
      </c>
      <c r="AD95" s="72">
        <f>+成测数据!I66</f>
        <v>0</v>
      </c>
      <c r="AE95" s="72">
        <f>+成测数据!J66</f>
        <v>0</v>
      </c>
      <c r="AF95" s="72">
        <f>+成测数据!K66</f>
        <v>0</v>
      </c>
      <c r="AG95" s="72">
        <f>+成测数据!L66</f>
        <v>0</v>
      </c>
      <c r="AH95" s="72">
        <f>+成测数据!M66</f>
        <v>0</v>
      </c>
      <c r="AI95" s="72">
        <f>+成测数据!N66</f>
        <v>0</v>
      </c>
      <c r="AJ95" s="72">
        <f>+成测数据!O66</f>
        <v>0</v>
      </c>
      <c r="AK95" s="72">
        <f>+成测数据!P66</f>
        <v>0</v>
      </c>
      <c r="AL95" s="72">
        <f>+成测数据!Q66</f>
        <v>0</v>
      </c>
      <c r="AM95" s="72">
        <f>+成测数据!R66</f>
        <v>0</v>
      </c>
      <c r="AN95" s="72">
        <f>+成测数据!S66</f>
        <v>0</v>
      </c>
      <c r="AO95" s="72">
        <f>+成测数据!T66</f>
        <v>0</v>
      </c>
      <c r="AP95" s="72">
        <f>+成测数据!U66</f>
        <v>0</v>
      </c>
      <c r="AQ95" s="72">
        <f>+成测数据!V66</f>
        <v>0</v>
      </c>
      <c r="AR95" s="72">
        <f>+成测数据!W66</f>
        <v>0</v>
      </c>
      <c r="AS95" s="72">
        <f>+成测数据!X66</f>
        <v>0</v>
      </c>
      <c r="AT95" s="72">
        <f>+成测数据!Y66</f>
        <v>0</v>
      </c>
      <c r="AU95" s="72">
        <f>+成测数据!Z66</f>
        <v>0</v>
      </c>
      <c r="AV95" s="72">
        <f>+成测数据!AA66</f>
        <v>0</v>
      </c>
      <c r="AW95" s="72">
        <f>+成测数据!AB66</f>
        <v>0</v>
      </c>
      <c r="AX95" s="72">
        <f>+成测数据!AC66</f>
        <v>0</v>
      </c>
      <c r="AY95" s="72">
        <f>+成测数据!AD66</f>
        <v>0</v>
      </c>
      <c r="AZ95" s="72">
        <f>+成测数据!AE66</f>
        <v>0</v>
      </c>
      <c r="BA95" s="72">
        <f>+成测数据!AF66</f>
        <v>0</v>
      </c>
      <c r="BB95" s="72">
        <f>+成测数据!AG66</f>
        <v>0</v>
      </c>
      <c r="BC95" s="72">
        <f>+成测数据!AH66</f>
        <v>0</v>
      </c>
      <c r="BD95" s="72">
        <f>+成测数据!AI66</f>
        <v>0</v>
      </c>
      <c r="BE95" s="72">
        <f>+成测数据!AJ66</f>
        <v>0</v>
      </c>
      <c r="BF95" s="72">
        <f>+成测数据!AK66</f>
        <v>0</v>
      </c>
      <c r="BG95" s="72">
        <f>+成测数据!AL66</f>
        <v>0</v>
      </c>
      <c r="BH95" s="72">
        <f>+成测数据!AM66</f>
        <v>0</v>
      </c>
      <c r="BI95" s="72">
        <f>+成测数据!AN66</f>
        <v>0</v>
      </c>
      <c r="BJ95" s="72">
        <f>+成测数据!AO66</f>
        <v>0</v>
      </c>
      <c r="BK95" s="72">
        <f>+成测数据!AP66</f>
        <v>0</v>
      </c>
      <c r="BL95" s="72">
        <f>+成测数据!AQ66</f>
        <v>0</v>
      </c>
      <c r="BM95" s="72">
        <f>+成测数据!AR66</f>
        <v>0</v>
      </c>
      <c r="BN95" s="72">
        <f>+成测数据!AS66</f>
        <v>0</v>
      </c>
      <c r="BO95" s="72">
        <f>+成测数据!AT66</f>
        <v>0</v>
      </c>
      <c r="BP95" s="72">
        <f>+成测数据!AU66</f>
        <v>0</v>
      </c>
      <c r="BQ95" s="72">
        <f>+成测数据!AV66</f>
        <v>0</v>
      </c>
      <c r="BR95" s="72">
        <f>+成测数据!AW66</f>
        <v>0</v>
      </c>
      <c r="BS95" s="72">
        <f>+成测数据!AX66</f>
        <v>0</v>
      </c>
      <c r="BT95" s="72">
        <f>+工序盘点数据!BJ66</f>
        <v>0</v>
      </c>
      <c r="BU95" s="72">
        <f>+工序盘点数据!BK66</f>
        <v>0</v>
      </c>
      <c r="BV95" s="72">
        <f>+工序盘点数据!BL66</f>
        <v>0</v>
      </c>
      <c r="BW95" s="90" t="str">
        <f t="shared" si="361"/>
        <v>0</v>
      </c>
      <c r="BX95" s="72">
        <f t="shared" si="266"/>
        <v>0</v>
      </c>
      <c r="BY95" s="91">
        <f>+工序盘点数据!AG66</f>
        <v>0</v>
      </c>
      <c r="BZ95" s="91">
        <f>+工序盘点数据!AH66</f>
        <v>0</v>
      </c>
      <c r="CA95" s="91">
        <f>+工序盘点数据!AI66</f>
        <v>0</v>
      </c>
      <c r="CB95" s="91">
        <f>+工序盘点数据!AJ66</f>
        <v>0</v>
      </c>
      <c r="CC95" s="91">
        <f>+工序盘点数据!AK66</f>
        <v>0</v>
      </c>
      <c r="CD95" s="91">
        <f>+工序盘点数据!AL66</f>
        <v>0</v>
      </c>
      <c r="CE95" s="91">
        <f>+工序盘点数据!AM66</f>
        <v>0</v>
      </c>
      <c r="CF95" s="91">
        <f>+工序盘点数据!AN66</f>
        <v>0</v>
      </c>
      <c r="CG95" s="91">
        <f>+工序盘点数据!AO66</f>
        <v>0</v>
      </c>
      <c r="CH95" s="91">
        <f>+工序盘点数据!AP66</f>
        <v>0</v>
      </c>
      <c r="CI95" s="103">
        <f>+工序盘点数据!AQ66</f>
        <v>0</v>
      </c>
      <c r="CJ95" s="91">
        <f>+工序盘点数据!AR66</f>
        <v>0</v>
      </c>
      <c r="CK95" s="91">
        <f>+工序盘点数据!AS66</f>
        <v>0</v>
      </c>
      <c r="CL95" s="52">
        <f t="shared" si="269"/>
        <v>0</v>
      </c>
      <c r="CM95" s="52">
        <f t="shared" si="270"/>
        <v>0</v>
      </c>
      <c r="CN95" s="107" t="str">
        <f>IF(生产数据1!C95=0,"0",生产数据1!C95/(生产数据1!C95+生产数据2!BY95))</f>
        <v>0</v>
      </c>
    </row>
    <row r="96" spans="1:100" customFormat="1" ht="15">
      <c r="A96" s="64" t="s">
        <v>334</v>
      </c>
      <c r="B96" s="63">
        <f t="shared" ref="B96:C96" si="362">+B97+B98</f>
        <v>0</v>
      </c>
      <c r="C96" s="63">
        <f t="shared" si="362"/>
        <v>0</v>
      </c>
      <c r="D96" s="63">
        <f t="shared" ref="D96:N96" si="363">+D97+D98</f>
        <v>0</v>
      </c>
      <c r="E96" s="63">
        <f t="shared" si="363"/>
        <v>0</v>
      </c>
      <c r="F96" s="63">
        <f t="shared" si="363"/>
        <v>0</v>
      </c>
      <c r="G96" s="63">
        <f t="shared" si="363"/>
        <v>0</v>
      </c>
      <c r="H96" s="63">
        <f t="shared" si="363"/>
        <v>0</v>
      </c>
      <c r="I96" s="63">
        <f t="shared" si="363"/>
        <v>0</v>
      </c>
      <c r="J96" s="63">
        <f t="shared" si="363"/>
        <v>0</v>
      </c>
      <c r="K96" s="63">
        <f t="shared" si="363"/>
        <v>0</v>
      </c>
      <c r="L96" s="63">
        <f t="shared" si="363"/>
        <v>0</v>
      </c>
      <c r="M96" s="63">
        <f t="shared" si="363"/>
        <v>0</v>
      </c>
      <c r="N96" s="63">
        <f t="shared" si="363"/>
        <v>0</v>
      </c>
      <c r="O96" s="63">
        <f t="shared" ref="O96:AQ96" si="364">+O97+O98</f>
        <v>0</v>
      </c>
      <c r="P96" s="63">
        <f t="shared" si="364"/>
        <v>0</v>
      </c>
      <c r="Q96" s="63">
        <f t="shared" si="364"/>
        <v>0</v>
      </c>
      <c r="R96" s="63">
        <f t="shared" si="364"/>
        <v>0</v>
      </c>
      <c r="S96" s="63">
        <f t="shared" si="364"/>
        <v>0</v>
      </c>
      <c r="T96" s="63">
        <f t="shared" si="364"/>
        <v>0</v>
      </c>
      <c r="U96" s="63">
        <f t="shared" si="364"/>
        <v>0</v>
      </c>
      <c r="V96" s="63">
        <f t="shared" si="364"/>
        <v>0</v>
      </c>
      <c r="W96" s="63">
        <f t="shared" si="364"/>
        <v>0</v>
      </c>
      <c r="X96" s="63">
        <f t="shared" si="364"/>
        <v>0</v>
      </c>
      <c r="Y96" s="63">
        <f t="shared" si="364"/>
        <v>0</v>
      </c>
      <c r="Z96" s="63">
        <f t="shared" ref="Z96:AB96" si="365">+Z97+Z98</f>
        <v>0</v>
      </c>
      <c r="AA96" s="63">
        <f t="shared" si="365"/>
        <v>0</v>
      </c>
      <c r="AB96" s="63">
        <f t="shared" si="365"/>
        <v>0</v>
      </c>
      <c r="AC96" s="63">
        <f t="shared" si="364"/>
        <v>0</v>
      </c>
      <c r="AD96" s="63">
        <f t="shared" si="364"/>
        <v>0</v>
      </c>
      <c r="AE96" s="63">
        <f t="shared" si="364"/>
        <v>0</v>
      </c>
      <c r="AF96" s="63">
        <f t="shared" si="364"/>
        <v>0</v>
      </c>
      <c r="AG96" s="63">
        <f t="shared" si="364"/>
        <v>0</v>
      </c>
      <c r="AH96" s="63">
        <f t="shared" ref="AH96:AP96" si="366">+AH97+AH98</f>
        <v>0</v>
      </c>
      <c r="AI96" s="63">
        <f t="shared" si="366"/>
        <v>0</v>
      </c>
      <c r="AJ96" s="63">
        <f t="shared" si="366"/>
        <v>0</v>
      </c>
      <c r="AK96" s="63">
        <f t="shared" si="366"/>
        <v>0</v>
      </c>
      <c r="AL96" s="63">
        <f t="shared" si="366"/>
        <v>0</v>
      </c>
      <c r="AM96" s="63">
        <f t="shared" si="366"/>
        <v>0</v>
      </c>
      <c r="AN96" s="63">
        <f t="shared" si="366"/>
        <v>0</v>
      </c>
      <c r="AO96" s="63">
        <f t="shared" si="366"/>
        <v>0</v>
      </c>
      <c r="AP96" s="63">
        <f t="shared" si="366"/>
        <v>0</v>
      </c>
      <c r="AQ96" s="63">
        <f t="shared" si="364"/>
        <v>0</v>
      </c>
      <c r="AR96" s="63">
        <f t="shared" ref="AR96:BJ96" si="367">+AR97+AR98</f>
        <v>0</v>
      </c>
      <c r="AS96" s="63">
        <f t="shared" si="367"/>
        <v>0</v>
      </c>
      <c r="AT96" s="63">
        <f t="shared" si="367"/>
        <v>0</v>
      </c>
      <c r="AU96" s="63">
        <f t="shared" si="367"/>
        <v>0</v>
      </c>
      <c r="AV96" s="63">
        <f t="shared" si="367"/>
        <v>0</v>
      </c>
      <c r="AW96" s="63">
        <f t="shared" si="367"/>
        <v>0</v>
      </c>
      <c r="AX96" s="63">
        <f t="shared" si="367"/>
        <v>0</v>
      </c>
      <c r="AY96" s="63">
        <f t="shared" si="367"/>
        <v>0</v>
      </c>
      <c r="AZ96" s="63">
        <f t="shared" si="367"/>
        <v>0</v>
      </c>
      <c r="BA96" s="63">
        <f t="shared" si="367"/>
        <v>0</v>
      </c>
      <c r="BB96" s="63">
        <f t="shared" si="367"/>
        <v>0</v>
      </c>
      <c r="BC96" s="63">
        <f t="shared" si="367"/>
        <v>0</v>
      </c>
      <c r="BD96" s="63">
        <f t="shared" si="367"/>
        <v>0</v>
      </c>
      <c r="BE96" s="63">
        <f t="shared" si="367"/>
        <v>0</v>
      </c>
      <c r="BF96" s="63">
        <f t="shared" si="367"/>
        <v>0</v>
      </c>
      <c r="BG96" s="63">
        <f t="shared" si="367"/>
        <v>0</v>
      </c>
      <c r="BH96" s="63">
        <f t="shared" si="367"/>
        <v>0</v>
      </c>
      <c r="BI96" s="63">
        <f t="shared" si="367"/>
        <v>0</v>
      </c>
      <c r="BJ96" s="63">
        <f t="shared" si="367"/>
        <v>0</v>
      </c>
      <c r="BK96" s="63">
        <f t="shared" ref="BK96:BM96" si="368">+BK97+BK98</f>
        <v>0</v>
      </c>
      <c r="BL96" s="63">
        <f t="shared" si="368"/>
        <v>0</v>
      </c>
      <c r="BM96" s="63">
        <f t="shared" si="368"/>
        <v>0</v>
      </c>
      <c r="BN96" s="63">
        <f t="shared" ref="BN96:BY96" si="369">+BN97+BN98</f>
        <v>0</v>
      </c>
      <c r="BO96" s="63">
        <f t="shared" si="369"/>
        <v>0</v>
      </c>
      <c r="BP96" s="63">
        <f t="shared" si="369"/>
        <v>0</v>
      </c>
      <c r="BQ96" s="63">
        <f t="shared" si="369"/>
        <v>0</v>
      </c>
      <c r="BR96" s="63">
        <f t="shared" ref="BR96" si="370">+BR97+BR98</f>
        <v>0</v>
      </c>
      <c r="BS96" s="63">
        <f t="shared" ref="BS96:BV96" si="371">+BS97+BS98</f>
        <v>0</v>
      </c>
      <c r="BT96" s="63">
        <f t="shared" si="371"/>
        <v>0</v>
      </c>
      <c r="BU96" s="63">
        <f t="shared" si="371"/>
        <v>0</v>
      </c>
      <c r="BV96" s="63">
        <f t="shared" si="371"/>
        <v>0</v>
      </c>
      <c r="BW96" s="88" t="str">
        <f t="shared" si="361"/>
        <v>0</v>
      </c>
      <c r="BX96" s="63">
        <f t="shared" si="266"/>
        <v>0</v>
      </c>
      <c r="BY96" s="89">
        <f t="shared" si="369"/>
        <v>0</v>
      </c>
      <c r="BZ96" s="89">
        <f t="shared" ref="BZ96:CJ96" si="372">+BZ97+BZ98</f>
        <v>0</v>
      </c>
      <c r="CA96" s="89">
        <f t="shared" si="372"/>
        <v>0</v>
      </c>
      <c r="CB96" s="89">
        <f t="shared" si="372"/>
        <v>0</v>
      </c>
      <c r="CC96" s="89">
        <f t="shared" si="372"/>
        <v>0</v>
      </c>
      <c r="CD96" s="89">
        <f t="shared" si="372"/>
        <v>0</v>
      </c>
      <c r="CE96" s="89">
        <f t="shared" si="372"/>
        <v>0</v>
      </c>
      <c r="CF96" s="89">
        <f t="shared" si="372"/>
        <v>0</v>
      </c>
      <c r="CG96" s="89">
        <f t="shared" si="372"/>
        <v>0</v>
      </c>
      <c r="CH96" s="89">
        <f t="shared" si="372"/>
        <v>0</v>
      </c>
      <c r="CI96" s="102">
        <f t="shared" si="372"/>
        <v>0</v>
      </c>
      <c r="CJ96" s="89">
        <f t="shared" si="372"/>
        <v>0</v>
      </c>
      <c r="CK96" s="89">
        <f t="shared" ref="CK96" si="373">+CK97+CK98</f>
        <v>0</v>
      </c>
      <c r="CL96" s="52">
        <f t="shared" si="269"/>
        <v>0</v>
      </c>
      <c r="CM96" s="52">
        <f t="shared" si="270"/>
        <v>0</v>
      </c>
      <c r="CN96" s="107" t="str">
        <f>IF(生产数据1!C96=0,"0",生产数据1!C96/(生产数据1!C96+生产数据2!BY96))</f>
        <v>0</v>
      </c>
    </row>
    <row r="97" spans="1:92" customFormat="1" ht="15.45" hidden="1">
      <c r="A97" s="64" t="s">
        <v>304</v>
      </c>
      <c r="B97" s="65">
        <f>+工序盘点数据!BH67</f>
        <v>0</v>
      </c>
      <c r="C97" s="65">
        <f>+工序盘点数据!AU67</f>
        <v>0</v>
      </c>
      <c r="D97" s="65">
        <f>+工序盘点数据!AV67</f>
        <v>0</v>
      </c>
      <c r="E97" s="65">
        <f>+工序盘点数据!AW67</f>
        <v>0</v>
      </c>
      <c r="F97" s="65">
        <f>+工序盘点数据!AX67</f>
        <v>0</v>
      </c>
      <c r="G97" s="65">
        <f>+工序盘点数据!AY67</f>
        <v>0</v>
      </c>
      <c r="H97" s="65">
        <f>+工序盘点数据!AZ67</f>
        <v>0</v>
      </c>
      <c r="I97" s="65">
        <f>+工序盘点数据!BA67</f>
        <v>0</v>
      </c>
      <c r="J97" s="65">
        <f>+工序盘点数据!BB67</f>
        <v>0</v>
      </c>
      <c r="K97" s="65">
        <f>+工序盘点数据!BC67</f>
        <v>0</v>
      </c>
      <c r="L97" s="65">
        <f>+工序盘点数据!BD67</f>
        <v>0</v>
      </c>
      <c r="M97" s="65">
        <f>+工序盘点数据!BE67</f>
        <v>0</v>
      </c>
      <c r="N97" s="65">
        <f>+工序盘点数据!BF67</f>
        <v>0</v>
      </c>
      <c r="O97" s="65">
        <f>+工序盘点数据!AF67</f>
        <v>0</v>
      </c>
      <c r="P97" s="65">
        <f>+工序盘点数据!S67</f>
        <v>0</v>
      </c>
      <c r="Q97" s="65">
        <f>+工序盘点数据!T67</f>
        <v>0</v>
      </c>
      <c r="R97" s="65">
        <f>+工序盘点数据!U67</f>
        <v>0</v>
      </c>
      <c r="S97" s="65">
        <f>+工序盘点数据!V67</f>
        <v>0</v>
      </c>
      <c r="T97" s="65">
        <f>+工序盘点数据!W67</f>
        <v>0</v>
      </c>
      <c r="U97" s="65">
        <f>+工序盘点数据!X67</f>
        <v>0</v>
      </c>
      <c r="V97" s="65">
        <f>+工序盘点数据!Y67</f>
        <v>0</v>
      </c>
      <c r="W97" s="65">
        <f>+工序盘点数据!Z67</f>
        <v>0</v>
      </c>
      <c r="X97" s="65">
        <f>+工序盘点数据!AA67</f>
        <v>0</v>
      </c>
      <c r="Y97" s="65">
        <f>+工序盘点数据!AB67</f>
        <v>0</v>
      </c>
      <c r="Z97" s="65">
        <f>+工序盘点数据!AC67</f>
        <v>0</v>
      </c>
      <c r="AA97" s="65">
        <f>+工序盘点数据!AD67</f>
        <v>0</v>
      </c>
      <c r="AB97" s="65">
        <f>+工序盘点数据!AE67</f>
        <v>0</v>
      </c>
      <c r="AC97" s="72">
        <f>+成测数据!H67</f>
        <v>0</v>
      </c>
      <c r="AD97" s="72">
        <f>+成测数据!I67</f>
        <v>0</v>
      </c>
      <c r="AE97" s="72">
        <f>+成测数据!J67</f>
        <v>0</v>
      </c>
      <c r="AF97" s="72">
        <f>+成测数据!K67</f>
        <v>0</v>
      </c>
      <c r="AG97" s="72">
        <f>+成测数据!L67</f>
        <v>0</v>
      </c>
      <c r="AH97" s="72">
        <f>+成测数据!M67</f>
        <v>0</v>
      </c>
      <c r="AI97" s="72">
        <f>+成测数据!N67</f>
        <v>0</v>
      </c>
      <c r="AJ97" s="72">
        <f>+成测数据!O67</f>
        <v>0</v>
      </c>
      <c r="AK97" s="72">
        <f>+成测数据!P67</f>
        <v>0</v>
      </c>
      <c r="AL97" s="72">
        <f>+成测数据!Q67</f>
        <v>0</v>
      </c>
      <c r="AM97" s="72">
        <f>+成测数据!R67</f>
        <v>0</v>
      </c>
      <c r="AN97" s="72">
        <f>+成测数据!S67</f>
        <v>0</v>
      </c>
      <c r="AO97" s="72">
        <f>+成测数据!T67</f>
        <v>0</v>
      </c>
      <c r="AP97" s="72">
        <f>+成测数据!U67</f>
        <v>0</v>
      </c>
      <c r="AQ97" s="72">
        <f>+成测数据!V67</f>
        <v>0</v>
      </c>
      <c r="AR97" s="72">
        <f>+成测数据!W67</f>
        <v>0</v>
      </c>
      <c r="AS97" s="72">
        <f>+成测数据!X67</f>
        <v>0</v>
      </c>
      <c r="AT97" s="72">
        <f>+成测数据!Y67</f>
        <v>0</v>
      </c>
      <c r="AU97" s="72">
        <f>+成测数据!Z67</f>
        <v>0</v>
      </c>
      <c r="AV97" s="72">
        <f>+成测数据!AA67</f>
        <v>0</v>
      </c>
      <c r="AW97" s="72">
        <f>+成测数据!AB67</f>
        <v>0</v>
      </c>
      <c r="AX97" s="72">
        <f>+成测数据!AC67</f>
        <v>0</v>
      </c>
      <c r="AY97" s="72">
        <f>+成测数据!AD67</f>
        <v>0</v>
      </c>
      <c r="AZ97" s="72">
        <f>+成测数据!AE67</f>
        <v>0</v>
      </c>
      <c r="BA97" s="72">
        <f>+成测数据!AF67</f>
        <v>0</v>
      </c>
      <c r="BB97" s="72">
        <f>+成测数据!AG67</f>
        <v>0</v>
      </c>
      <c r="BC97" s="72">
        <f>+成测数据!AH67</f>
        <v>0</v>
      </c>
      <c r="BD97" s="72">
        <f>+成测数据!AI67</f>
        <v>0</v>
      </c>
      <c r="BE97" s="72">
        <f>+成测数据!AJ67</f>
        <v>0</v>
      </c>
      <c r="BF97" s="72">
        <f>+成测数据!AK67</f>
        <v>0</v>
      </c>
      <c r="BG97" s="72">
        <f>+成测数据!AL67</f>
        <v>0</v>
      </c>
      <c r="BH97" s="72">
        <f>+成测数据!AM67</f>
        <v>0</v>
      </c>
      <c r="BI97" s="72">
        <f>+成测数据!AN67</f>
        <v>0</v>
      </c>
      <c r="BJ97" s="72">
        <f>+成测数据!AO67</f>
        <v>0</v>
      </c>
      <c r="BK97" s="72">
        <f>+成测数据!AP67</f>
        <v>0</v>
      </c>
      <c r="BL97" s="72">
        <f>+成测数据!AQ67</f>
        <v>0</v>
      </c>
      <c r="BM97" s="72">
        <f>+成测数据!AR67</f>
        <v>0</v>
      </c>
      <c r="BN97" s="72">
        <f>+成测数据!AS67</f>
        <v>0</v>
      </c>
      <c r="BO97" s="72">
        <f>+成测数据!AT67</f>
        <v>0</v>
      </c>
      <c r="BP97" s="72">
        <f>+成测数据!AU67</f>
        <v>0</v>
      </c>
      <c r="BQ97" s="72">
        <f>+成测数据!AV67</f>
        <v>0</v>
      </c>
      <c r="BR97" s="72">
        <f>+成测数据!AW67</f>
        <v>0</v>
      </c>
      <c r="BS97" s="72">
        <f>+成测数据!AX67</f>
        <v>0</v>
      </c>
      <c r="BT97" s="72">
        <f>+工序盘点数据!BJ67</f>
        <v>0</v>
      </c>
      <c r="BU97" s="72">
        <f>+工序盘点数据!BK67</f>
        <v>0</v>
      </c>
      <c r="BV97" s="72">
        <f>+工序盘点数据!BL67</f>
        <v>0</v>
      </c>
      <c r="BW97" s="90" t="str">
        <f t="shared" ref="BW97:BW99" si="374">IF(BS97=0,"0",BT97/(BS97+O97))</f>
        <v>0</v>
      </c>
      <c r="BX97" s="72">
        <f t="shared" si="266"/>
        <v>0</v>
      </c>
      <c r="BY97" s="91">
        <f>+工序盘点数据!AG67</f>
        <v>0</v>
      </c>
      <c r="BZ97" s="91">
        <f>+工序盘点数据!AH67</f>
        <v>0</v>
      </c>
      <c r="CA97" s="91">
        <f>+工序盘点数据!AI67</f>
        <v>0</v>
      </c>
      <c r="CB97" s="91">
        <f>+工序盘点数据!AJ67</f>
        <v>0</v>
      </c>
      <c r="CC97" s="91">
        <f>+工序盘点数据!AK67</f>
        <v>0</v>
      </c>
      <c r="CD97" s="91">
        <f>+工序盘点数据!AL67</f>
        <v>0</v>
      </c>
      <c r="CE97" s="91">
        <f>+工序盘点数据!AM67</f>
        <v>0</v>
      </c>
      <c r="CF97" s="91">
        <f>+工序盘点数据!AN67</f>
        <v>0</v>
      </c>
      <c r="CG97" s="91">
        <f>+工序盘点数据!AO67</f>
        <v>0</v>
      </c>
      <c r="CH97" s="91">
        <f>+工序盘点数据!AP67</f>
        <v>0</v>
      </c>
      <c r="CI97" s="103">
        <f>+工序盘点数据!AQ67</f>
        <v>0</v>
      </c>
      <c r="CJ97" s="91">
        <f>+工序盘点数据!AR67</f>
        <v>0</v>
      </c>
      <c r="CK97" s="91">
        <f>+工序盘点数据!AS67</f>
        <v>0</v>
      </c>
      <c r="CL97" s="52">
        <f t="shared" si="269"/>
        <v>0</v>
      </c>
      <c r="CM97" s="52">
        <f t="shared" si="270"/>
        <v>0</v>
      </c>
      <c r="CN97" s="107" t="str">
        <f>IF(生产数据1!C97=0,"0",生产数据1!C97/(生产数据1!C97+生产数据2!BY97))</f>
        <v>0</v>
      </c>
    </row>
    <row r="98" spans="1:92" customFormat="1" ht="15.45" hidden="1">
      <c r="A98" s="64" t="s">
        <v>305</v>
      </c>
      <c r="B98" s="65">
        <f>+工序盘点数据!BH68</f>
        <v>0</v>
      </c>
      <c r="C98" s="65">
        <f>+工序盘点数据!AU68</f>
        <v>0</v>
      </c>
      <c r="D98" s="65">
        <f>+工序盘点数据!AV68</f>
        <v>0</v>
      </c>
      <c r="E98" s="65">
        <f>+工序盘点数据!AW68</f>
        <v>0</v>
      </c>
      <c r="F98" s="65">
        <f>+工序盘点数据!AX68</f>
        <v>0</v>
      </c>
      <c r="G98" s="65">
        <f>+工序盘点数据!AY68</f>
        <v>0</v>
      </c>
      <c r="H98" s="65">
        <f>+工序盘点数据!AZ68</f>
        <v>0</v>
      </c>
      <c r="I98" s="65">
        <f>+工序盘点数据!BA68</f>
        <v>0</v>
      </c>
      <c r="J98" s="65">
        <f>+工序盘点数据!BB68</f>
        <v>0</v>
      </c>
      <c r="K98" s="65">
        <f>+工序盘点数据!BC68</f>
        <v>0</v>
      </c>
      <c r="L98" s="65">
        <f>+工序盘点数据!BD68</f>
        <v>0</v>
      </c>
      <c r="M98" s="65">
        <f>+工序盘点数据!BE68</f>
        <v>0</v>
      </c>
      <c r="N98" s="65">
        <f>+工序盘点数据!BF68</f>
        <v>0</v>
      </c>
      <c r="O98" s="65">
        <f>+工序盘点数据!AF68</f>
        <v>0</v>
      </c>
      <c r="P98" s="65">
        <f>+工序盘点数据!S68</f>
        <v>0</v>
      </c>
      <c r="Q98" s="65">
        <f>+工序盘点数据!T68</f>
        <v>0</v>
      </c>
      <c r="R98" s="65">
        <f>+工序盘点数据!U68</f>
        <v>0</v>
      </c>
      <c r="S98" s="65">
        <f>+工序盘点数据!V68</f>
        <v>0</v>
      </c>
      <c r="T98" s="65">
        <f>+工序盘点数据!W68</f>
        <v>0</v>
      </c>
      <c r="U98" s="65">
        <f>+工序盘点数据!X68</f>
        <v>0</v>
      </c>
      <c r="V98" s="65">
        <f>+工序盘点数据!Y68</f>
        <v>0</v>
      </c>
      <c r="W98" s="65">
        <f>+工序盘点数据!Z68</f>
        <v>0</v>
      </c>
      <c r="X98" s="65">
        <f>+工序盘点数据!AA68</f>
        <v>0</v>
      </c>
      <c r="Y98" s="65">
        <f>+工序盘点数据!AB68</f>
        <v>0</v>
      </c>
      <c r="Z98" s="65">
        <f>+工序盘点数据!AC68</f>
        <v>0</v>
      </c>
      <c r="AA98" s="65">
        <f>+工序盘点数据!AD68</f>
        <v>0</v>
      </c>
      <c r="AB98" s="65">
        <f>+工序盘点数据!AE68</f>
        <v>0</v>
      </c>
      <c r="AC98" s="72">
        <f>+成测数据!H68</f>
        <v>0</v>
      </c>
      <c r="AD98" s="72">
        <f>+成测数据!I68</f>
        <v>0</v>
      </c>
      <c r="AE98" s="72">
        <f>+成测数据!J68</f>
        <v>0</v>
      </c>
      <c r="AF98" s="72">
        <f>+成测数据!K68</f>
        <v>0</v>
      </c>
      <c r="AG98" s="72">
        <f>+成测数据!L68</f>
        <v>0</v>
      </c>
      <c r="AH98" s="72">
        <f>+成测数据!M68</f>
        <v>0</v>
      </c>
      <c r="AI98" s="72">
        <f>+成测数据!N68</f>
        <v>0</v>
      </c>
      <c r="AJ98" s="72">
        <f>+成测数据!O68</f>
        <v>0</v>
      </c>
      <c r="AK98" s="72">
        <f>+成测数据!P68</f>
        <v>0</v>
      </c>
      <c r="AL98" s="72">
        <f>+成测数据!Q68</f>
        <v>0</v>
      </c>
      <c r="AM98" s="72">
        <f>+成测数据!R68</f>
        <v>0</v>
      </c>
      <c r="AN98" s="72">
        <f>+成测数据!S68</f>
        <v>0</v>
      </c>
      <c r="AO98" s="72">
        <f>+成测数据!T68</f>
        <v>0</v>
      </c>
      <c r="AP98" s="72">
        <f>+成测数据!U68</f>
        <v>0</v>
      </c>
      <c r="AQ98" s="72">
        <f>+成测数据!V68</f>
        <v>0</v>
      </c>
      <c r="AR98" s="72">
        <f>+成测数据!W68</f>
        <v>0</v>
      </c>
      <c r="AS98" s="72">
        <f>+成测数据!X68</f>
        <v>0</v>
      </c>
      <c r="AT98" s="72">
        <f>+成测数据!Y68</f>
        <v>0</v>
      </c>
      <c r="AU98" s="72">
        <f>+成测数据!Z68</f>
        <v>0</v>
      </c>
      <c r="AV98" s="72">
        <f>+成测数据!AA68</f>
        <v>0</v>
      </c>
      <c r="AW98" s="72">
        <f>+成测数据!AB68</f>
        <v>0</v>
      </c>
      <c r="AX98" s="72">
        <f>+成测数据!AC68</f>
        <v>0</v>
      </c>
      <c r="AY98" s="72">
        <f>+成测数据!AD68</f>
        <v>0</v>
      </c>
      <c r="AZ98" s="72">
        <f>+成测数据!AE68</f>
        <v>0</v>
      </c>
      <c r="BA98" s="72">
        <f>+成测数据!AF68</f>
        <v>0</v>
      </c>
      <c r="BB98" s="72">
        <f>+成测数据!AG68</f>
        <v>0</v>
      </c>
      <c r="BC98" s="72">
        <f>+成测数据!AH68</f>
        <v>0</v>
      </c>
      <c r="BD98" s="72">
        <f>+成测数据!AI68</f>
        <v>0</v>
      </c>
      <c r="BE98" s="72">
        <f>+成测数据!AJ68</f>
        <v>0</v>
      </c>
      <c r="BF98" s="72">
        <f>+成测数据!AK68</f>
        <v>0</v>
      </c>
      <c r="BG98" s="72">
        <f>+成测数据!AL68</f>
        <v>0</v>
      </c>
      <c r="BH98" s="72">
        <f>+成测数据!AM68</f>
        <v>0</v>
      </c>
      <c r="BI98" s="72">
        <f>+成测数据!AN68</f>
        <v>0</v>
      </c>
      <c r="BJ98" s="72">
        <f>+成测数据!AO68</f>
        <v>0</v>
      </c>
      <c r="BK98" s="72">
        <f>+成测数据!AP68</f>
        <v>0</v>
      </c>
      <c r="BL98" s="72">
        <f>+成测数据!AQ68</f>
        <v>0</v>
      </c>
      <c r="BM98" s="72">
        <f>+成测数据!AR68</f>
        <v>0</v>
      </c>
      <c r="BN98" s="72">
        <f>+成测数据!AS68</f>
        <v>0</v>
      </c>
      <c r="BO98" s="72">
        <f>+成测数据!AT68</f>
        <v>0</v>
      </c>
      <c r="BP98" s="72">
        <f>+成测数据!AU68</f>
        <v>0</v>
      </c>
      <c r="BQ98" s="72">
        <f>+成测数据!AV68</f>
        <v>0</v>
      </c>
      <c r="BR98" s="72">
        <f>+成测数据!AW68</f>
        <v>0</v>
      </c>
      <c r="BS98" s="72">
        <f>+成测数据!AX68</f>
        <v>0</v>
      </c>
      <c r="BT98" s="72">
        <f>+工序盘点数据!BJ68</f>
        <v>0</v>
      </c>
      <c r="BU98" s="72">
        <f>+工序盘点数据!BK68</f>
        <v>0</v>
      </c>
      <c r="BV98" s="72">
        <f>+工序盘点数据!BL68</f>
        <v>0</v>
      </c>
      <c r="BW98" s="90" t="str">
        <f t="shared" si="374"/>
        <v>0</v>
      </c>
      <c r="BX98" s="72">
        <f t="shared" si="266"/>
        <v>0</v>
      </c>
      <c r="BY98" s="91">
        <f>+工序盘点数据!AG68</f>
        <v>0</v>
      </c>
      <c r="BZ98" s="91">
        <f>+工序盘点数据!AH68</f>
        <v>0</v>
      </c>
      <c r="CA98" s="91">
        <f>+工序盘点数据!AI68</f>
        <v>0</v>
      </c>
      <c r="CB98" s="91">
        <f>+工序盘点数据!AJ68</f>
        <v>0</v>
      </c>
      <c r="CC98" s="91">
        <f>+工序盘点数据!AK68</f>
        <v>0</v>
      </c>
      <c r="CD98" s="91">
        <f>+工序盘点数据!AL68</f>
        <v>0</v>
      </c>
      <c r="CE98" s="91">
        <f>+工序盘点数据!AM68</f>
        <v>0</v>
      </c>
      <c r="CF98" s="91">
        <f>+工序盘点数据!AN68</f>
        <v>0</v>
      </c>
      <c r="CG98" s="91">
        <f>+工序盘点数据!AO68</f>
        <v>0</v>
      </c>
      <c r="CH98" s="91">
        <f>+工序盘点数据!AP68</f>
        <v>0</v>
      </c>
      <c r="CI98" s="103">
        <f>+工序盘点数据!AQ68</f>
        <v>0</v>
      </c>
      <c r="CJ98" s="91">
        <f>+工序盘点数据!AR68</f>
        <v>0</v>
      </c>
      <c r="CK98" s="91">
        <f>+工序盘点数据!AS68</f>
        <v>0</v>
      </c>
      <c r="CL98" s="52">
        <f t="shared" si="269"/>
        <v>0</v>
      </c>
      <c r="CM98" s="52">
        <f t="shared" si="270"/>
        <v>0</v>
      </c>
      <c r="CN98" s="107" t="str">
        <f>IF(生产数据1!C98=0,"0",生产数据1!C98/(生产数据1!C98+生产数据2!BY98))</f>
        <v>0</v>
      </c>
    </row>
    <row r="99" spans="1:92" customFormat="1" ht="15">
      <c r="A99" s="64" t="s">
        <v>335</v>
      </c>
      <c r="B99" s="63">
        <f t="shared" ref="B99:C99" si="375">+B100+B101</f>
        <v>0</v>
      </c>
      <c r="C99" s="63">
        <f t="shared" si="375"/>
        <v>0</v>
      </c>
      <c r="D99" s="63">
        <f t="shared" ref="D99:N99" si="376">+D100+D101</f>
        <v>0</v>
      </c>
      <c r="E99" s="63">
        <f t="shared" si="376"/>
        <v>0</v>
      </c>
      <c r="F99" s="63">
        <f t="shared" si="376"/>
        <v>0</v>
      </c>
      <c r="G99" s="63">
        <f t="shared" si="376"/>
        <v>0</v>
      </c>
      <c r="H99" s="63">
        <f t="shared" si="376"/>
        <v>0</v>
      </c>
      <c r="I99" s="63">
        <f t="shared" si="376"/>
        <v>0</v>
      </c>
      <c r="J99" s="63">
        <f t="shared" si="376"/>
        <v>0</v>
      </c>
      <c r="K99" s="63">
        <f t="shared" si="376"/>
        <v>0</v>
      </c>
      <c r="L99" s="63">
        <f t="shared" si="376"/>
        <v>0</v>
      </c>
      <c r="M99" s="63">
        <f t="shared" si="376"/>
        <v>0</v>
      </c>
      <c r="N99" s="63">
        <f t="shared" si="376"/>
        <v>0</v>
      </c>
      <c r="O99" s="63">
        <f t="shared" ref="O99:AQ99" si="377">+O100+O101</f>
        <v>0</v>
      </c>
      <c r="P99" s="63">
        <f t="shared" si="377"/>
        <v>0</v>
      </c>
      <c r="Q99" s="63">
        <f t="shared" si="377"/>
        <v>0</v>
      </c>
      <c r="R99" s="63">
        <f t="shared" si="377"/>
        <v>0</v>
      </c>
      <c r="S99" s="63">
        <f t="shared" si="377"/>
        <v>0</v>
      </c>
      <c r="T99" s="63">
        <f t="shared" si="377"/>
        <v>0</v>
      </c>
      <c r="U99" s="63">
        <f t="shared" si="377"/>
        <v>0</v>
      </c>
      <c r="V99" s="63">
        <f t="shared" si="377"/>
        <v>0</v>
      </c>
      <c r="W99" s="63">
        <f t="shared" si="377"/>
        <v>0</v>
      </c>
      <c r="X99" s="63">
        <f t="shared" si="377"/>
        <v>0</v>
      </c>
      <c r="Y99" s="63">
        <f t="shared" si="377"/>
        <v>0</v>
      </c>
      <c r="Z99" s="63">
        <f t="shared" ref="Z99:AB99" si="378">+Z100+Z101</f>
        <v>0</v>
      </c>
      <c r="AA99" s="63">
        <f t="shared" si="378"/>
        <v>0</v>
      </c>
      <c r="AB99" s="63">
        <f t="shared" si="378"/>
        <v>0</v>
      </c>
      <c r="AC99" s="63">
        <f t="shared" si="377"/>
        <v>0</v>
      </c>
      <c r="AD99" s="63">
        <f t="shared" si="377"/>
        <v>0</v>
      </c>
      <c r="AE99" s="63">
        <f t="shared" si="377"/>
        <v>0</v>
      </c>
      <c r="AF99" s="63">
        <f t="shared" si="377"/>
        <v>0</v>
      </c>
      <c r="AG99" s="63">
        <f t="shared" si="377"/>
        <v>0</v>
      </c>
      <c r="AH99" s="63">
        <f t="shared" ref="AH99:AP99" si="379">+AH100+AH101</f>
        <v>0</v>
      </c>
      <c r="AI99" s="63">
        <f t="shared" si="379"/>
        <v>0</v>
      </c>
      <c r="AJ99" s="63">
        <f t="shared" si="379"/>
        <v>0</v>
      </c>
      <c r="AK99" s="63">
        <f t="shared" si="379"/>
        <v>0</v>
      </c>
      <c r="AL99" s="63">
        <f t="shared" si="379"/>
        <v>0</v>
      </c>
      <c r="AM99" s="63">
        <f t="shared" si="379"/>
        <v>0</v>
      </c>
      <c r="AN99" s="63">
        <f t="shared" si="379"/>
        <v>0</v>
      </c>
      <c r="AO99" s="63">
        <f t="shared" si="379"/>
        <v>0</v>
      </c>
      <c r="AP99" s="63">
        <f t="shared" si="379"/>
        <v>0</v>
      </c>
      <c r="AQ99" s="63">
        <f t="shared" si="377"/>
        <v>0</v>
      </c>
      <c r="AR99" s="63">
        <f t="shared" ref="AR99:BJ99" si="380">+AR100+AR101</f>
        <v>0</v>
      </c>
      <c r="AS99" s="63">
        <f t="shared" si="380"/>
        <v>0</v>
      </c>
      <c r="AT99" s="63">
        <f t="shared" si="380"/>
        <v>0</v>
      </c>
      <c r="AU99" s="63">
        <f t="shared" si="380"/>
        <v>0</v>
      </c>
      <c r="AV99" s="63">
        <f t="shared" si="380"/>
        <v>0</v>
      </c>
      <c r="AW99" s="63">
        <f t="shared" si="380"/>
        <v>0</v>
      </c>
      <c r="AX99" s="63">
        <f t="shared" si="380"/>
        <v>0</v>
      </c>
      <c r="AY99" s="63">
        <f t="shared" si="380"/>
        <v>0</v>
      </c>
      <c r="AZ99" s="63">
        <f t="shared" si="380"/>
        <v>0</v>
      </c>
      <c r="BA99" s="63">
        <f t="shared" si="380"/>
        <v>0</v>
      </c>
      <c r="BB99" s="63">
        <f t="shared" si="380"/>
        <v>0</v>
      </c>
      <c r="BC99" s="63">
        <f t="shared" si="380"/>
        <v>0</v>
      </c>
      <c r="BD99" s="63">
        <f t="shared" si="380"/>
        <v>0</v>
      </c>
      <c r="BE99" s="63">
        <f t="shared" si="380"/>
        <v>0</v>
      </c>
      <c r="BF99" s="63">
        <f t="shared" si="380"/>
        <v>0</v>
      </c>
      <c r="BG99" s="63">
        <f t="shared" si="380"/>
        <v>0</v>
      </c>
      <c r="BH99" s="63">
        <f t="shared" si="380"/>
        <v>0</v>
      </c>
      <c r="BI99" s="63">
        <f t="shared" si="380"/>
        <v>0</v>
      </c>
      <c r="BJ99" s="63">
        <f t="shared" si="380"/>
        <v>0</v>
      </c>
      <c r="BK99" s="63">
        <f t="shared" ref="BK99:BM99" si="381">+BK100+BK101</f>
        <v>0</v>
      </c>
      <c r="BL99" s="63">
        <f t="shared" si="381"/>
        <v>0</v>
      </c>
      <c r="BM99" s="63">
        <f t="shared" si="381"/>
        <v>0</v>
      </c>
      <c r="BN99" s="63">
        <f t="shared" ref="BN99:BY99" si="382">+BN100+BN101</f>
        <v>0</v>
      </c>
      <c r="BO99" s="63">
        <f t="shared" si="382"/>
        <v>0</v>
      </c>
      <c r="BP99" s="63">
        <f t="shared" si="382"/>
        <v>0</v>
      </c>
      <c r="BQ99" s="63">
        <f t="shared" si="382"/>
        <v>0</v>
      </c>
      <c r="BR99" s="63">
        <f t="shared" ref="BR99" si="383">+BR100+BR101</f>
        <v>0</v>
      </c>
      <c r="BS99" s="63">
        <f t="shared" ref="BS99:BV99" si="384">+BS100+BS101</f>
        <v>0</v>
      </c>
      <c r="BT99" s="63">
        <f t="shared" si="384"/>
        <v>0</v>
      </c>
      <c r="BU99" s="63">
        <f t="shared" si="384"/>
        <v>0</v>
      </c>
      <c r="BV99" s="63">
        <f t="shared" si="384"/>
        <v>0</v>
      </c>
      <c r="BW99" s="88" t="str">
        <f t="shared" si="374"/>
        <v>0</v>
      </c>
      <c r="BX99" s="63">
        <f t="shared" si="266"/>
        <v>0</v>
      </c>
      <c r="BY99" s="89">
        <f t="shared" si="382"/>
        <v>0</v>
      </c>
      <c r="BZ99" s="89">
        <f t="shared" ref="BZ99:CJ99" si="385">+BZ100+BZ101</f>
        <v>0</v>
      </c>
      <c r="CA99" s="89">
        <f t="shared" si="385"/>
        <v>0</v>
      </c>
      <c r="CB99" s="89">
        <f t="shared" si="385"/>
        <v>0</v>
      </c>
      <c r="CC99" s="89">
        <f t="shared" si="385"/>
        <v>0</v>
      </c>
      <c r="CD99" s="89">
        <f t="shared" si="385"/>
        <v>0</v>
      </c>
      <c r="CE99" s="89">
        <f t="shared" si="385"/>
        <v>0</v>
      </c>
      <c r="CF99" s="89">
        <f t="shared" si="385"/>
        <v>0</v>
      </c>
      <c r="CG99" s="89">
        <f t="shared" si="385"/>
        <v>0</v>
      </c>
      <c r="CH99" s="89">
        <f t="shared" si="385"/>
        <v>0</v>
      </c>
      <c r="CI99" s="102">
        <f t="shared" si="385"/>
        <v>0</v>
      </c>
      <c r="CJ99" s="89">
        <f t="shared" si="385"/>
        <v>0</v>
      </c>
      <c r="CK99" s="89">
        <f t="shared" ref="CK99" si="386">+CK100+CK101</f>
        <v>0</v>
      </c>
      <c r="CL99" s="52">
        <f t="shared" si="269"/>
        <v>0</v>
      </c>
      <c r="CM99" s="52">
        <f t="shared" si="270"/>
        <v>0</v>
      </c>
      <c r="CN99" s="107" t="str">
        <f>IF(生产数据1!C99=0,"0",生产数据1!C99/(生产数据1!C99+生产数据2!BY99))</f>
        <v>0</v>
      </c>
    </row>
    <row r="100" spans="1:92" customFormat="1" ht="15.45" hidden="1">
      <c r="A100" s="64" t="s">
        <v>304</v>
      </c>
      <c r="B100" s="65">
        <f>+工序盘点数据!BH69</f>
        <v>0</v>
      </c>
      <c r="C100" s="65">
        <f>+工序盘点数据!AU69</f>
        <v>0</v>
      </c>
      <c r="D100" s="65">
        <f>+工序盘点数据!AV69</f>
        <v>0</v>
      </c>
      <c r="E100" s="65">
        <f>+工序盘点数据!AW69</f>
        <v>0</v>
      </c>
      <c r="F100" s="65">
        <f>+工序盘点数据!AX69</f>
        <v>0</v>
      </c>
      <c r="G100" s="65">
        <f>+工序盘点数据!AY69</f>
        <v>0</v>
      </c>
      <c r="H100" s="65">
        <f>+工序盘点数据!AZ69</f>
        <v>0</v>
      </c>
      <c r="I100" s="65">
        <f>+工序盘点数据!BA69</f>
        <v>0</v>
      </c>
      <c r="J100" s="65">
        <f>+工序盘点数据!BB69</f>
        <v>0</v>
      </c>
      <c r="K100" s="65">
        <f>+工序盘点数据!BC69</f>
        <v>0</v>
      </c>
      <c r="L100" s="65">
        <f>+工序盘点数据!BD69</f>
        <v>0</v>
      </c>
      <c r="M100" s="65">
        <f>+工序盘点数据!BE69</f>
        <v>0</v>
      </c>
      <c r="N100" s="65">
        <f>+工序盘点数据!BF69</f>
        <v>0</v>
      </c>
      <c r="O100" s="65">
        <f>+工序盘点数据!AF69</f>
        <v>0</v>
      </c>
      <c r="P100" s="65">
        <f>+工序盘点数据!S69</f>
        <v>0</v>
      </c>
      <c r="Q100" s="65">
        <f>+工序盘点数据!T69</f>
        <v>0</v>
      </c>
      <c r="R100" s="65">
        <f>+工序盘点数据!U69</f>
        <v>0</v>
      </c>
      <c r="S100" s="65">
        <f>+工序盘点数据!V69</f>
        <v>0</v>
      </c>
      <c r="T100" s="65">
        <f>+工序盘点数据!W69</f>
        <v>0</v>
      </c>
      <c r="U100" s="65">
        <f>+工序盘点数据!X69</f>
        <v>0</v>
      </c>
      <c r="V100" s="65">
        <f>+工序盘点数据!Y69</f>
        <v>0</v>
      </c>
      <c r="W100" s="65">
        <f>+工序盘点数据!Z69</f>
        <v>0</v>
      </c>
      <c r="X100" s="65">
        <f>+工序盘点数据!AA69</f>
        <v>0</v>
      </c>
      <c r="Y100" s="65">
        <f>+工序盘点数据!AB69</f>
        <v>0</v>
      </c>
      <c r="Z100" s="65">
        <f>+工序盘点数据!AC69</f>
        <v>0</v>
      </c>
      <c r="AA100" s="65">
        <f>+工序盘点数据!AD69</f>
        <v>0</v>
      </c>
      <c r="AB100" s="65">
        <f>+工序盘点数据!AE69</f>
        <v>0</v>
      </c>
      <c r="AC100" s="72">
        <f>+成测数据!H69</f>
        <v>0</v>
      </c>
      <c r="AD100" s="72">
        <f>+成测数据!I69</f>
        <v>0</v>
      </c>
      <c r="AE100" s="72">
        <f>+成测数据!J69</f>
        <v>0</v>
      </c>
      <c r="AF100" s="72">
        <f>+成测数据!K69</f>
        <v>0</v>
      </c>
      <c r="AG100" s="72">
        <f>+成测数据!L69</f>
        <v>0</v>
      </c>
      <c r="AH100" s="72">
        <f>+成测数据!M69</f>
        <v>0</v>
      </c>
      <c r="AI100" s="72">
        <f>+成测数据!N69</f>
        <v>0</v>
      </c>
      <c r="AJ100" s="72">
        <f>+成测数据!O69</f>
        <v>0</v>
      </c>
      <c r="AK100" s="72">
        <f>+成测数据!P69</f>
        <v>0</v>
      </c>
      <c r="AL100" s="72">
        <f>+成测数据!Q69</f>
        <v>0</v>
      </c>
      <c r="AM100" s="72">
        <f>+成测数据!R69</f>
        <v>0</v>
      </c>
      <c r="AN100" s="72">
        <f>+成测数据!S69</f>
        <v>0</v>
      </c>
      <c r="AO100" s="72">
        <f>+成测数据!T69</f>
        <v>0</v>
      </c>
      <c r="AP100" s="72">
        <f>+成测数据!U69</f>
        <v>0</v>
      </c>
      <c r="AQ100" s="72">
        <f>+成测数据!V69</f>
        <v>0</v>
      </c>
      <c r="AR100" s="72">
        <f>+成测数据!W69</f>
        <v>0</v>
      </c>
      <c r="AS100" s="72">
        <f>+成测数据!X69</f>
        <v>0</v>
      </c>
      <c r="AT100" s="72">
        <f>+成测数据!Y69</f>
        <v>0</v>
      </c>
      <c r="AU100" s="72">
        <f>+成测数据!Z69</f>
        <v>0</v>
      </c>
      <c r="AV100" s="72">
        <f>+成测数据!AA69</f>
        <v>0</v>
      </c>
      <c r="AW100" s="72">
        <f>+成测数据!AB69</f>
        <v>0</v>
      </c>
      <c r="AX100" s="72">
        <f>+成测数据!AC69</f>
        <v>0</v>
      </c>
      <c r="AY100" s="72">
        <f>+成测数据!AD69</f>
        <v>0</v>
      </c>
      <c r="AZ100" s="72">
        <f>+成测数据!AE69</f>
        <v>0</v>
      </c>
      <c r="BA100" s="72">
        <f>+成测数据!AF69</f>
        <v>0</v>
      </c>
      <c r="BB100" s="72">
        <f>+成测数据!AG69</f>
        <v>0</v>
      </c>
      <c r="BC100" s="72">
        <f>+成测数据!AH69</f>
        <v>0</v>
      </c>
      <c r="BD100" s="72">
        <f>+成测数据!AI69</f>
        <v>0</v>
      </c>
      <c r="BE100" s="72">
        <f>+成测数据!AJ69</f>
        <v>0</v>
      </c>
      <c r="BF100" s="72">
        <f>+成测数据!AK69</f>
        <v>0</v>
      </c>
      <c r="BG100" s="72">
        <f>+成测数据!AL69</f>
        <v>0</v>
      </c>
      <c r="BH100" s="72">
        <f>+成测数据!AM69</f>
        <v>0</v>
      </c>
      <c r="BI100" s="72">
        <f>+成测数据!AN69</f>
        <v>0</v>
      </c>
      <c r="BJ100" s="72">
        <f>+成测数据!AO69</f>
        <v>0</v>
      </c>
      <c r="BK100" s="72">
        <f>+成测数据!AP69</f>
        <v>0</v>
      </c>
      <c r="BL100" s="72">
        <f>+成测数据!AQ69</f>
        <v>0</v>
      </c>
      <c r="BM100" s="72">
        <f>+成测数据!AR69</f>
        <v>0</v>
      </c>
      <c r="BN100" s="72">
        <f>+成测数据!AS69</f>
        <v>0</v>
      </c>
      <c r="BO100" s="72">
        <f>+成测数据!AT69</f>
        <v>0</v>
      </c>
      <c r="BP100" s="72">
        <f>+成测数据!AU69</f>
        <v>0</v>
      </c>
      <c r="BQ100" s="72">
        <f>+成测数据!AV69</f>
        <v>0</v>
      </c>
      <c r="BR100" s="72"/>
      <c r="BS100" s="72">
        <f>+成测数据!AX69</f>
        <v>0</v>
      </c>
      <c r="BT100" s="72">
        <f>+工序盘点数据!BJ69</f>
        <v>0</v>
      </c>
      <c r="BU100" s="72">
        <f>+工序盘点数据!BK69</f>
        <v>0</v>
      </c>
      <c r="BV100" s="72">
        <f>+工序盘点数据!BL69</f>
        <v>0</v>
      </c>
      <c r="BW100" s="90" t="str">
        <f t="shared" ref="BW100:BW101" si="387">IF(BS100=0,"0",BT100/(BS100+O100))</f>
        <v>0</v>
      </c>
      <c r="BX100" s="72">
        <f t="shared" si="266"/>
        <v>0</v>
      </c>
      <c r="BY100" s="91">
        <f>+工序盘点数据!AG69</f>
        <v>0</v>
      </c>
      <c r="BZ100" s="91">
        <f>+工序盘点数据!AH69</f>
        <v>0</v>
      </c>
      <c r="CA100" s="91">
        <f>+工序盘点数据!AI69</f>
        <v>0</v>
      </c>
      <c r="CB100" s="91">
        <f>+工序盘点数据!AJ69</f>
        <v>0</v>
      </c>
      <c r="CC100" s="91">
        <f>+工序盘点数据!AK69</f>
        <v>0</v>
      </c>
      <c r="CD100" s="91">
        <f>+工序盘点数据!AL69</f>
        <v>0</v>
      </c>
      <c r="CE100" s="91">
        <f>+工序盘点数据!AM69</f>
        <v>0</v>
      </c>
      <c r="CF100" s="91">
        <f>+工序盘点数据!AN69</f>
        <v>0</v>
      </c>
      <c r="CG100" s="91">
        <f>+工序盘点数据!AO69</f>
        <v>0</v>
      </c>
      <c r="CH100" s="91">
        <f>+工序盘点数据!AP69</f>
        <v>0</v>
      </c>
      <c r="CI100" s="103">
        <f>+工序盘点数据!AQ69</f>
        <v>0</v>
      </c>
      <c r="CJ100" s="91">
        <f>+工序盘点数据!AR69</f>
        <v>0</v>
      </c>
      <c r="CK100" s="91">
        <f>+工序盘点数据!AS69</f>
        <v>0</v>
      </c>
      <c r="CL100" s="52">
        <f t="shared" si="269"/>
        <v>0</v>
      </c>
      <c r="CM100" s="52">
        <f t="shared" si="270"/>
        <v>0</v>
      </c>
      <c r="CN100" s="107" t="str">
        <f>IF(生产数据1!C100=0,"0",生产数据1!C100/(生产数据1!C100+生产数据2!BY100))</f>
        <v>0</v>
      </c>
    </row>
    <row r="101" spans="1:92" customFormat="1" ht="15.45" hidden="1">
      <c r="A101" s="109" t="s">
        <v>305</v>
      </c>
      <c r="B101" s="65">
        <f>+工序盘点数据!BH70</f>
        <v>0</v>
      </c>
      <c r="C101" s="65">
        <f>+工序盘点数据!AU70</f>
        <v>0</v>
      </c>
      <c r="D101" s="65">
        <f>+工序盘点数据!AV70</f>
        <v>0</v>
      </c>
      <c r="E101" s="65">
        <f>+工序盘点数据!AW70</f>
        <v>0</v>
      </c>
      <c r="F101" s="65">
        <f>+工序盘点数据!AX70</f>
        <v>0</v>
      </c>
      <c r="G101" s="65">
        <f>+工序盘点数据!AY70</f>
        <v>0</v>
      </c>
      <c r="H101" s="65">
        <f>+工序盘点数据!AZ70</f>
        <v>0</v>
      </c>
      <c r="I101" s="65">
        <f>+工序盘点数据!BA70</f>
        <v>0</v>
      </c>
      <c r="J101" s="65">
        <f>+工序盘点数据!BB70</f>
        <v>0</v>
      </c>
      <c r="K101" s="65">
        <f>+工序盘点数据!BC70</f>
        <v>0</v>
      </c>
      <c r="L101" s="65">
        <f>+工序盘点数据!BD70</f>
        <v>0</v>
      </c>
      <c r="M101" s="65">
        <f>+工序盘点数据!BE70</f>
        <v>0</v>
      </c>
      <c r="N101" s="65">
        <f>+工序盘点数据!BF70</f>
        <v>0</v>
      </c>
      <c r="O101" s="65">
        <f>+工序盘点数据!AF70</f>
        <v>0</v>
      </c>
      <c r="P101" s="65">
        <f>+工序盘点数据!S70</f>
        <v>0</v>
      </c>
      <c r="Q101" s="65">
        <f>+工序盘点数据!T70</f>
        <v>0</v>
      </c>
      <c r="R101" s="65">
        <f>+工序盘点数据!U70</f>
        <v>0</v>
      </c>
      <c r="S101" s="65">
        <f>+工序盘点数据!V70</f>
        <v>0</v>
      </c>
      <c r="T101" s="65">
        <f>+工序盘点数据!W70</f>
        <v>0</v>
      </c>
      <c r="U101" s="65">
        <f>+工序盘点数据!X70</f>
        <v>0</v>
      </c>
      <c r="V101" s="65">
        <f>+工序盘点数据!Y70</f>
        <v>0</v>
      </c>
      <c r="W101" s="65">
        <f>+工序盘点数据!Z70</f>
        <v>0</v>
      </c>
      <c r="X101" s="65">
        <f>+工序盘点数据!AA70</f>
        <v>0</v>
      </c>
      <c r="Y101" s="65">
        <f>+工序盘点数据!AB70</f>
        <v>0</v>
      </c>
      <c r="Z101" s="65">
        <f>+工序盘点数据!AC70</f>
        <v>0</v>
      </c>
      <c r="AA101" s="65">
        <f>+工序盘点数据!AD70</f>
        <v>0</v>
      </c>
      <c r="AB101" s="65">
        <f>+工序盘点数据!AE70</f>
        <v>0</v>
      </c>
      <c r="AC101" s="72">
        <f>+成测数据!H70</f>
        <v>0</v>
      </c>
      <c r="AD101" s="72">
        <f>+成测数据!I70</f>
        <v>0</v>
      </c>
      <c r="AE101" s="72">
        <f>+成测数据!J70</f>
        <v>0</v>
      </c>
      <c r="AF101" s="72">
        <f>+成测数据!K70</f>
        <v>0</v>
      </c>
      <c r="AG101" s="72">
        <f>+成测数据!L70</f>
        <v>0</v>
      </c>
      <c r="AH101" s="72">
        <f>+成测数据!M70</f>
        <v>0</v>
      </c>
      <c r="AI101" s="72">
        <f>+成测数据!N70</f>
        <v>0</v>
      </c>
      <c r="AJ101" s="72">
        <f>+成测数据!O70</f>
        <v>0</v>
      </c>
      <c r="AK101" s="72">
        <f>+成测数据!P70</f>
        <v>0</v>
      </c>
      <c r="AL101" s="72">
        <f>+成测数据!Q70</f>
        <v>0</v>
      </c>
      <c r="AM101" s="72">
        <f>+成测数据!R70</f>
        <v>0</v>
      </c>
      <c r="AN101" s="72">
        <f>+成测数据!S70</f>
        <v>0</v>
      </c>
      <c r="AO101" s="72">
        <f>+成测数据!T70</f>
        <v>0</v>
      </c>
      <c r="AP101" s="72">
        <f>+成测数据!U70</f>
        <v>0</v>
      </c>
      <c r="AQ101" s="72">
        <f>+成测数据!V70</f>
        <v>0</v>
      </c>
      <c r="AR101" s="72">
        <f>+成测数据!W70</f>
        <v>0</v>
      </c>
      <c r="AS101" s="72">
        <f>+成测数据!X70</f>
        <v>0</v>
      </c>
      <c r="AT101" s="72">
        <f>+成测数据!Y70</f>
        <v>0</v>
      </c>
      <c r="AU101" s="72">
        <f>+成测数据!Z70</f>
        <v>0</v>
      </c>
      <c r="AV101" s="72">
        <f>+成测数据!AA70</f>
        <v>0</v>
      </c>
      <c r="AW101" s="72">
        <f>+成测数据!AB70</f>
        <v>0</v>
      </c>
      <c r="AX101" s="72">
        <f>+成测数据!AC70</f>
        <v>0</v>
      </c>
      <c r="AY101" s="72">
        <f>+成测数据!AD70</f>
        <v>0</v>
      </c>
      <c r="AZ101" s="72">
        <f>+成测数据!AE70</f>
        <v>0</v>
      </c>
      <c r="BA101" s="72">
        <f>+成测数据!AF70</f>
        <v>0</v>
      </c>
      <c r="BB101" s="72">
        <f>+成测数据!AG70</f>
        <v>0</v>
      </c>
      <c r="BC101" s="72">
        <f>+成测数据!AH70</f>
        <v>0</v>
      </c>
      <c r="BD101" s="72">
        <f>+成测数据!AI70</f>
        <v>0</v>
      </c>
      <c r="BE101" s="72">
        <f>+成测数据!AJ70</f>
        <v>0</v>
      </c>
      <c r="BF101" s="72">
        <f>+成测数据!AK70</f>
        <v>0</v>
      </c>
      <c r="BG101" s="72">
        <f>+成测数据!AL70</f>
        <v>0</v>
      </c>
      <c r="BH101" s="72">
        <f>+成测数据!AM70</f>
        <v>0</v>
      </c>
      <c r="BI101" s="72">
        <f>+成测数据!AN70</f>
        <v>0</v>
      </c>
      <c r="BJ101" s="72">
        <f>+成测数据!AO70</f>
        <v>0</v>
      </c>
      <c r="BK101" s="72">
        <f>+成测数据!AP70</f>
        <v>0</v>
      </c>
      <c r="BL101" s="72">
        <f>+成测数据!AQ70</f>
        <v>0</v>
      </c>
      <c r="BM101" s="72">
        <f>+成测数据!AR70</f>
        <v>0</v>
      </c>
      <c r="BN101" s="72">
        <f>+成测数据!AS70</f>
        <v>0</v>
      </c>
      <c r="BO101" s="72">
        <f>+成测数据!AT70</f>
        <v>0</v>
      </c>
      <c r="BP101" s="72">
        <f>+成测数据!AU70</f>
        <v>0</v>
      </c>
      <c r="BQ101" s="72">
        <f>+成测数据!AV70</f>
        <v>0</v>
      </c>
      <c r="BR101" s="72"/>
      <c r="BS101" s="72">
        <f>+成测数据!AX70</f>
        <v>0</v>
      </c>
      <c r="BT101" s="72">
        <f>+工序盘点数据!BJ70</f>
        <v>0</v>
      </c>
      <c r="BU101" s="72">
        <f>+工序盘点数据!BK70</f>
        <v>0</v>
      </c>
      <c r="BV101" s="72">
        <f>+工序盘点数据!BL70</f>
        <v>0</v>
      </c>
      <c r="BW101" s="90" t="str">
        <f t="shared" si="387"/>
        <v>0</v>
      </c>
      <c r="BX101" s="72">
        <f t="shared" si="266"/>
        <v>0</v>
      </c>
      <c r="BY101" s="91">
        <f>+工序盘点数据!AG70</f>
        <v>0</v>
      </c>
      <c r="BZ101" s="91">
        <f>+工序盘点数据!AH70</f>
        <v>0</v>
      </c>
      <c r="CA101" s="91">
        <f>+工序盘点数据!AI70</f>
        <v>0</v>
      </c>
      <c r="CB101" s="91">
        <f>+工序盘点数据!AJ70</f>
        <v>0</v>
      </c>
      <c r="CC101" s="91">
        <f>+工序盘点数据!AK70</f>
        <v>0</v>
      </c>
      <c r="CD101" s="91">
        <f>+工序盘点数据!AL70</f>
        <v>0</v>
      </c>
      <c r="CE101" s="91">
        <f>+工序盘点数据!AM70</f>
        <v>0</v>
      </c>
      <c r="CF101" s="91">
        <f>+工序盘点数据!AN70</f>
        <v>0</v>
      </c>
      <c r="CG101" s="91">
        <f>+工序盘点数据!AO70</f>
        <v>0</v>
      </c>
      <c r="CH101" s="91">
        <f>+工序盘点数据!AP70</f>
        <v>0</v>
      </c>
      <c r="CI101" s="103">
        <f>+工序盘点数据!AQ70</f>
        <v>0</v>
      </c>
      <c r="CJ101" s="91">
        <f>+工序盘点数据!AR70</f>
        <v>0</v>
      </c>
      <c r="CK101" s="91">
        <f>+工序盘点数据!AS70</f>
        <v>0</v>
      </c>
      <c r="CL101" s="52">
        <f t="shared" si="269"/>
        <v>0</v>
      </c>
      <c r="CM101" s="52">
        <f t="shared" si="270"/>
        <v>0</v>
      </c>
      <c r="CN101" s="107" t="str">
        <f>IF(生产数据1!C101=0,"0",生产数据1!C101/(生产数据1!C101+生产数据2!BY101))</f>
        <v>0</v>
      </c>
    </row>
    <row r="107" spans="1:92" customForma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50"/>
      <c r="AD107" s="49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1"/>
      <c r="BZ107" s="51"/>
      <c r="CA107" s="110"/>
      <c r="CB107" s="110"/>
      <c r="CC107" s="110"/>
      <c r="CD107" s="110"/>
      <c r="CE107" s="110"/>
      <c r="CF107" s="110"/>
      <c r="CG107" s="110"/>
      <c r="CH107" s="110"/>
      <c r="CI107" s="110"/>
      <c r="CJ107" s="110"/>
      <c r="CK107" s="110"/>
      <c r="CL107" s="111"/>
      <c r="CM107" s="111"/>
      <c r="CN107" s="112"/>
    </row>
  </sheetData>
  <mergeCells count="19">
    <mergeCell ref="B3:N4"/>
    <mergeCell ref="O3:AB4"/>
    <mergeCell ref="BS3:BW4"/>
    <mergeCell ref="AH3:AP3"/>
    <mergeCell ref="AR3:BJ3"/>
    <mergeCell ref="BK3:BM3"/>
    <mergeCell ref="BX3:CK3"/>
    <mergeCell ref="A3:A5"/>
    <mergeCell ref="AC3:AC4"/>
    <mergeCell ref="AD3:AD4"/>
    <mergeCell ref="AE3:AE4"/>
    <mergeCell ref="AF3:AF4"/>
    <mergeCell ref="AG3:AG4"/>
    <mergeCell ref="AQ3:AQ4"/>
    <mergeCell ref="BN3:BN4"/>
    <mergeCell ref="BO3:BO4"/>
    <mergeCell ref="BP3:BP4"/>
    <mergeCell ref="BQ3:BQ4"/>
    <mergeCell ref="BR3:BR4"/>
  </mergeCells>
  <phoneticPr fontId="56" type="noConversion"/>
  <conditionalFormatting sqref="A9:A101">
    <cfRule type="expression" dxfId="5" priority="12">
      <formula>AND((HOUR(NOW())&gt;14),(#REF!=TODAY()))</formula>
    </cfRule>
    <cfRule type="expression" dxfId="4" priority="13">
      <formula>AND((HOUR(NOW())&lt;=14),(#REF!=TODAY()-1))</formula>
    </cfRule>
  </conditionalFormatting>
  <conditionalFormatting sqref="A10:A11 A13:A14 A16:A17 A19:A20 A22:A23 A25:A26 A28:A29 A31:A32 A34:A35 A37:A38 A40:A41 A43:A44 A46:A47 A49:A50 A52:A53 A55:A56 A58:A59 A61:A62 A64:A65 A67:A68 A70:A71 A73:A74 A76:A77 A79:A80 A82:A83 A85:A86 A88:A89 A91:A92 A94:A95 A97:A98 A100:A101">
    <cfRule type="expression" dxfId="3" priority="14">
      <formula>AND((HOUR(NOW())&gt;14),(#REF!=TODAY()))</formula>
    </cfRule>
    <cfRule type="expression" dxfId="2" priority="15">
      <formula>AND((HOUR(NOW())&lt;=14),(#REF!=TODAY()-1))</formula>
    </cfRule>
  </conditionalFormatting>
  <conditionalFormatting sqref="BW8:CK8">
    <cfRule type="cellIs" dxfId="1" priority="17" operator="greaterThan">
      <formula>0.038</formula>
    </cfRule>
    <cfRule type="cellIs" dxfId="0" priority="18" operator="greaterThan">
      <formula>0.045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AM113"/>
  <sheetViews>
    <sheetView zoomScale="80" zoomScaleNormal="80" workbookViewId="0">
      <pane xSplit="2" ySplit="3" topLeftCell="M56" activePane="bottomRight" state="frozen"/>
      <selection pane="topRight"/>
      <selection pane="bottomLeft"/>
      <selection pane="bottomRight" activeCell="R107" sqref="R107"/>
    </sheetView>
  </sheetViews>
  <sheetFormatPr defaultColWidth="8.84375" defaultRowHeight="14.15"/>
  <cols>
    <col min="1" max="1" width="9.15234375" style="2" customWidth="1"/>
    <col min="2" max="2" width="8.84375" style="2"/>
    <col min="3" max="3" width="10.23046875" style="2" customWidth="1"/>
    <col min="4" max="4" width="9.23046875" style="2" customWidth="1"/>
    <col min="5" max="5" width="10.3828125" style="2" customWidth="1"/>
    <col min="6" max="6" width="9.23046875" style="2" customWidth="1"/>
    <col min="7" max="7" width="12.61328125" style="2" customWidth="1"/>
    <col min="8" max="8" width="7.23046875" style="2" customWidth="1"/>
    <col min="9" max="12" width="7.4609375" style="2" customWidth="1"/>
    <col min="13" max="17" width="12.4609375" style="2" customWidth="1"/>
    <col min="18" max="22" width="13.4609375" style="2" customWidth="1"/>
    <col min="23" max="23" width="13.4609375" style="3" customWidth="1"/>
    <col min="24" max="27" width="8.84375" style="2"/>
    <col min="28" max="28" width="10.23046875" style="2" customWidth="1"/>
    <col min="29" max="29" width="11.4609375" style="2" customWidth="1"/>
    <col min="30" max="30" width="10.23046875" style="2" customWidth="1"/>
    <col min="31" max="31" width="11.3828125" style="2" customWidth="1"/>
    <col min="32" max="32" width="14" style="4"/>
    <col min="33" max="33" width="8.4609375" customWidth="1"/>
    <col min="34" max="34" width="14" style="4"/>
    <col min="35" max="35" width="12.84375" style="4"/>
    <col min="36" max="16384" width="8.84375" style="4"/>
  </cols>
  <sheetData>
    <row r="1" spans="1:39">
      <c r="A1" s="533" t="s">
        <v>9</v>
      </c>
      <c r="B1" s="533" t="s">
        <v>3</v>
      </c>
      <c r="C1" s="519" t="s">
        <v>27</v>
      </c>
      <c r="D1" s="520"/>
      <c r="E1" s="520"/>
      <c r="F1" s="520"/>
      <c r="G1" s="520"/>
      <c r="H1" s="520"/>
      <c r="I1" s="520"/>
      <c r="J1" s="520"/>
      <c r="K1" s="520"/>
      <c r="L1" s="520"/>
      <c r="M1" s="520"/>
      <c r="N1" s="520"/>
      <c r="O1" s="520"/>
      <c r="P1" s="520"/>
      <c r="Q1" s="520"/>
      <c r="R1" s="520"/>
      <c r="S1" s="520"/>
      <c r="T1" s="520"/>
      <c r="U1" s="520"/>
      <c r="V1" s="521"/>
      <c r="W1" s="18"/>
      <c r="X1" s="522" t="s">
        <v>336</v>
      </c>
      <c r="Y1" s="522"/>
      <c r="Z1" s="522"/>
      <c r="AA1" s="522"/>
      <c r="AB1" s="522"/>
      <c r="AC1" s="522"/>
      <c r="AD1" s="522"/>
      <c r="AE1" s="522"/>
    </row>
    <row r="2" spans="1:39">
      <c r="A2" s="533"/>
      <c r="B2" s="533"/>
      <c r="C2" s="523" t="s">
        <v>337</v>
      </c>
      <c r="D2" s="524"/>
      <c r="E2" s="524"/>
      <c r="F2" s="524"/>
      <c r="G2" s="525"/>
      <c r="H2" s="523" t="s">
        <v>338</v>
      </c>
      <c r="I2" s="524"/>
      <c r="J2" s="524"/>
      <c r="K2" s="524"/>
      <c r="L2" s="525"/>
      <c r="M2" s="523" t="s">
        <v>57</v>
      </c>
      <c r="N2" s="524"/>
      <c r="O2" s="524"/>
      <c r="P2" s="524"/>
      <c r="Q2" s="525"/>
      <c r="R2" s="523" t="s">
        <v>339</v>
      </c>
      <c r="S2" s="524"/>
      <c r="T2" s="524"/>
      <c r="U2" s="524"/>
      <c r="V2" s="525"/>
      <c r="W2" s="19"/>
      <c r="X2" s="522" t="s">
        <v>337</v>
      </c>
      <c r="Y2" s="522"/>
      <c r="Z2" s="522"/>
      <c r="AA2" s="522"/>
      <c r="AB2" s="522" t="s">
        <v>28</v>
      </c>
      <c r="AC2" s="522"/>
      <c r="AD2" s="522"/>
      <c r="AE2" s="522"/>
    </row>
    <row r="3" spans="1:39">
      <c r="A3" s="533"/>
      <c r="B3" s="533"/>
      <c r="C3" s="5" t="s">
        <v>109</v>
      </c>
      <c r="D3" s="6" t="s">
        <v>110</v>
      </c>
      <c r="E3" s="6" t="s">
        <v>111</v>
      </c>
      <c r="F3" s="6" t="s">
        <v>112</v>
      </c>
      <c r="G3" s="6" t="s">
        <v>113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109</v>
      </c>
      <c r="N3" s="6" t="s">
        <v>110</v>
      </c>
      <c r="O3" s="6" t="s">
        <v>111</v>
      </c>
      <c r="P3" s="6" t="s">
        <v>112</v>
      </c>
      <c r="Q3" s="6" t="s">
        <v>113</v>
      </c>
      <c r="R3" s="6" t="s">
        <v>109</v>
      </c>
      <c r="S3" s="6" t="s">
        <v>110</v>
      </c>
      <c r="T3" s="6" t="s">
        <v>111</v>
      </c>
      <c r="U3" s="6" t="s">
        <v>112</v>
      </c>
      <c r="V3" s="6" t="s">
        <v>113</v>
      </c>
      <c r="W3" s="20" t="s">
        <v>109</v>
      </c>
      <c r="X3" s="6" t="s">
        <v>110</v>
      </c>
      <c r="Y3" s="6" t="s">
        <v>111</v>
      </c>
      <c r="Z3" s="6" t="s">
        <v>112</v>
      </c>
      <c r="AA3" s="6" t="s">
        <v>113</v>
      </c>
      <c r="AB3" s="6" t="s">
        <v>110</v>
      </c>
      <c r="AC3" s="6" t="s">
        <v>111</v>
      </c>
      <c r="AD3" s="6" t="s">
        <v>112</v>
      </c>
      <c r="AE3" s="6" t="s">
        <v>113</v>
      </c>
    </row>
    <row r="4" spans="1:39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21"/>
      <c r="X4" s="7"/>
      <c r="Y4" s="7"/>
      <c r="Z4" s="7"/>
      <c r="AA4" s="7"/>
      <c r="AB4" s="7"/>
      <c r="AC4" s="7"/>
      <c r="AD4" s="7"/>
      <c r="AE4" s="7"/>
      <c r="AI4"/>
    </row>
    <row r="5" spans="1:39">
      <c r="A5" s="8" t="s">
        <v>109</v>
      </c>
      <c r="B5" s="8">
        <f t="shared" ref="B5:G5" si="0">SUM(B6:B36)</f>
        <v>17951976</v>
      </c>
      <c r="C5" s="9">
        <f t="shared" si="0"/>
        <v>2253216</v>
      </c>
      <c r="D5" s="9">
        <f t="shared" si="0"/>
        <v>162848</v>
      </c>
      <c r="E5" s="9">
        <f t="shared" si="0"/>
        <v>1071803</v>
      </c>
      <c r="F5" s="9">
        <f t="shared" si="0"/>
        <v>170135</v>
      </c>
      <c r="G5" s="9">
        <f t="shared" si="0"/>
        <v>848430</v>
      </c>
      <c r="H5" s="10">
        <f>IFERROR(C5/$B5,"-")</f>
        <v>0.125513536782803</v>
      </c>
      <c r="I5" s="10">
        <f>IFERROR(D5/$B5,"-")</f>
        <v>9.0713133751961304E-3</v>
      </c>
      <c r="J5" s="10">
        <f>IFERROR(E5/$B5,"-")</f>
        <v>5.9703901119297402E-2</v>
      </c>
      <c r="K5" s="10">
        <f>IFERROR(F5/$B5,"-")</f>
        <v>9.4772296932660802E-3</v>
      </c>
      <c r="L5" s="10">
        <f>IFERROR(G5/$B5,"-")</f>
        <v>4.7261092595043602E-2</v>
      </c>
      <c r="M5" s="10">
        <f>SUM(N5:Q5)</f>
        <v>0.12505909090909101</v>
      </c>
      <c r="N5" s="10">
        <f t="array" ref="N5">AVERAGE(IF(N6:N36&lt;&gt;0,N6:N36))</f>
        <v>9.0136363636363608E-3</v>
      </c>
      <c r="O5" s="10">
        <f t="array" ref="O5">AVERAGE(IF(O6:O36&lt;&gt;0,O6:O36))</f>
        <v>5.9295454545454498E-2</v>
      </c>
      <c r="P5" s="10">
        <f t="array" ref="P5">AVERAGE(IF(P6:P36&lt;&gt;0,P6:P36))</f>
        <v>9.4318181818181801E-3</v>
      </c>
      <c r="Q5" s="10">
        <f t="array" ref="Q5">AVERAGE(IF(Q6:Q36&lt;&gt;0,Q6:Q36))</f>
        <v>4.7318181818181801E-2</v>
      </c>
      <c r="R5" s="22">
        <f>IFERROR((H5-M5)/M5,"-")</f>
        <v>3.63384917009068E-3</v>
      </c>
      <c r="S5" s="22">
        <f t="shared" ref="S5:V5" si="1">IFERROR((I5-N5)/N5,"-")</f>
        <v>6.3988615951332799E-3</v>
      </c>
      <c r="T5" s="22">
        <f t="shared" si="1"/>
        <v>6.8883285738157597E-3</v>
      </c>
      <c r="U5" s="22">
        <f t="shared" si="1"/>
        <v>4.8147144667649404E-3</v>
      </c>
      <c r="V5" s="22">
        <f t="shared" si="1"/>
        <v>-1.20649655047194E-3</v>
      </c>
      <c r="W5" s="23">
        <f>SUM(W6:W36)</f>
        <v>218</v>
      </c>
      <c r="X5" s="8">
        <f>SUM(X6:X36)</f>
        <v>39</v>
      </c>
      <c r="Y5" s="8">
        <f>SUM(Y6:Y36)</f>
        <v>85</v>
      </c>
      <c r="Z5" s="8">
        <f>SUM(Z6:Z36)</f>
        <v>41</v>
      </c>
      <c r="AA5" s="8">
        <f>SUM(AA6:AA36)</f>
        <v>53</v>
      </c>
      <c r="AB5" s="9">
        <f>IF(X5=0,B5,B5/X5)</f>
        <v>460307.07692307699</v>
      </c>
      <c r="AC5" s="9">
        <f>IF(Y5=0,B5,B5/Y5)</f>
        <v>211199.71764705901</v>
      </c>
      <c r="AD5" s="9">
        <f>IF(Z5=0,B5,B5/Z5)</f>
        <v>437853.07317073201</v>
      </c>
      <c r="AE5" s="9">
        <f>IF(AA5=0,B5,B5/AA5)</f>
        <v>338716.52830188698</v>
      </c>
      <c r="AF5" s="30"/>
      <c r="AG5" s="30"/>
      <c r="AH5" s="30"/>
      <c r="AI5" s="30"/>
      <c r="AM5" s="35"/>
    </row>
    <row r="6" spans="1:39">
      <c r="A6" s="11">
        <v>45261</v>
      </c>
      <c r="B6" s="7">
        <f t="shared" ref="B6:B36" si="2">+B43+B83</f>
        <v>1646818</v>
      </c>
      <c r="C6" s="7">
        <f>SUM(D6:G6)</f>
        <v>209493</v>
      </c>
      <c r="D6" s="7">
        <f t="shared" ref="D6:G6" si="3">+D43+D83</f>
        <v>14839</v>
      </c>
      <c r="E6" s="7">
        <f t="shared" si="3"/>
        <v>101068</v>
      </c>
      <c r="F6" s="7">
        <f t="shared" si="3"/>
        <v>15588</v>
      </c>
      <c r="G6" s="7">
        <f t="shared" si="3"/>
        <v>77998</v>
      </c>
      <c r="H6" s="7">
        <f t="shared" ref="H6" si="4">IFERROR(C6/$B6,"-")</f>
        <v>0.12721077860455701</v>
      </c>
      <c r="I6" s="16">
        <f>IFERROR(D6/$B6,"0")</f>
        <v>9.0107103517207097E-3</v>
      </c>
      <c r="J6" s="16">
        <f>IFERROR(E6/$B6,"0")</f>
        <v>6.1371687703194899E-2</v>
      </c>
      <c r="K6" s="16">
        <f t="shared" ref="K6" si="5">IFERROR(F6/$B6,"-")</f>
        <v>9.4655268523904899E-3</v>
      </c>
      <c r="L6" s="16">
        <f t="shared" ref="L6" si="6">IFERROR(G6/$B6,"-")</f>
        <v>4.7362853697251302E-2</v>
      </c>
      <c r="M6" s="17">
        <f>SUM(N6:Q6)</f>
        <v>0.12634999999999999</v>
      </c>
      <c r="N6" s="12">
        <f>IFERROR(AVERAGE(N43,N83),"0")</f>
        <v>8.9499999999999996E-3</v>
      </c>
      <c r="O6" s="12">
        <f t="shared" ref="O6:Q6" si="7">IFERROR(AVERAGE(O43,O83),"0")</f>
        <v>6.0949999999999997E-2</v>
      </c>
      <c r="P6" s="12">
        <f t="shared" si="7"/>
        <v>9.4000000000000004E-3</v>
      </c>
      <c r="Q6" s="12">
        <f t="shared" si="7"/>
        <v>4.7050000000000002E-2</v>
      </c>
      <c r="R6" s="24">
        <f>IFERROR((H6-M6)/M6,"-")</f>
        <v>6.8126521927772904E-3</v>
      </c>
      <c r="S6" s="24">
        <f t="shared" ref="S6:S36" si="8">IFERROR((I6-N6)/N6,"-")</f>
        <v>6.7832795218672496E-3</v>
      </c>
      <c r="T6" s="24">
        <f t="shared" ref="T6:T36" si="9">IFERROR((J6-O6)/O6,"-")</f>
        <v>6.9185841377340102E-3</v>
      </c>
      <c r="U6" s="24">
        <f t="shared" ref="U6:U36" si="10">IFERROR((K6-P6)/P6,"-")</f>
        <v>6.9709417436689203E-3</v>
      </c>
      <c r="V6" s="24">
        <f t="shared" ref="V6:V25" si="11">IFERROR((L6-Q6)/Q6,"-")</f>
        <v>6.6493878268079499E-3</v>
      </c>
      <c r="W6" s="25">
        <f>SUM(X6:AA6)</f>
        <v>17</v>
      </c>
      <c r="X6" s="7">
        <f>+X43+X83</f>
        <v>3</v>
      </c>
      <c r="Y6" s="7">
        <f>+Y43+Y83</f>
        <v>5</v>
      </c>
      <c r="Z6" s="7">
        <f>+Z43+Z83</f>
        <v>4</v>
      </c>
      <c r="AA6" s="7">
        <f>+AA43+AA83</f>
        <v>5</v>
      </c>
      <c r="AB6" s="31">
        <f>IF(X6=0,B6,B6/X6)</f>
        <v>548939.33333333302</v>
      </c>
      <c r="AC6" s="31">
        <f t="shared" ref="AC6:AC8" si="12">IF(Y6=0,B6,B6/Y6)</f>
        <v>329363.59999999998</v>
      </c>
      <c r="AD6" s="31">
        <f t="shared" ref="AD6:AD8" si="13">IF(Z6=0,B6,B6/Z6)</f>
        <v>411704.5</v>
      </c>
      <c r="AE6" s="31">
        <f t="shared" ref="AE6:AE9" si="14">IF(AA6=0,B6,B6/AA6)</f>
        <v>329363.59999999998</v>
      </c>
      <c r="AF6" s="32"/>
      <c r="AG6" s="32"/>
      <c r="AH6" s="32"/>
      <c r="AI6" s="32"/>
      <c r="AL6" s="36"/>
    </row>
    <row r="7" spans="1:39">
      <c r="A7" s="11">
        <v>45262</v>
      </c>
      <c r="B7" s="7">
        <f t="shared" si="2"/>
        <v>1709294</v>
      </c>
      <c r="C7" s="7">
        <f t="shared" ref="C7:C36" si="15">SUM(D7:G7)</f>
        <v>218716</v>
      </c>
      <c r="D7" s="7">
        <f t="shared" ref="D7:D36" si="16">+D44+D84</f>
        <v>15487</v>
      </c>
      <c r="E7" s="7">
        <f t="shared" ref="E7:E36" si="17">+E44+E84</f>
        <v>105570</v>
      </c>
      <c r="F7" s="7">
        <f t="shared" ref="F7:F36" si="18">+F44+F84</f>
        <v>16264</v>
      </c>
      <c r="G7" s="7">
        <f t="shared" ref="G7:G36" si="19">+G44+G84</f>
        <v>81395</v>
      </c>
      <c r="H7" s="7">
        <f t="shared" ref="H7:H36" si="20">IFERROR(C7/$B7,"-")</f>
        <v>0.12795692256569099</v>
      </c>
      <c r="I7" s="16">
        <f t="shared" ref="I7" si="21">IFERROR(D7/$B7,"-")</f>
        <v>9.0604658999563596E-3</v>
      </c>
      <c r="J7" s="16">
        <f t="shared" ref="J7" si="22">IFERROR(E7/$B7,"-")</f>
        <v>6.1762341645147101E-2</v>
      </c>
      <c r="K7" s="16">
        <f t="shared" ref="K7" si="23">IFERROR(F7/$B7,"-")</f>
        <v>9.5150395426415804E-3</v>
      </c>
      <c r="L7" s="16">
        <f t="shared" ref="L7" si="24">IFERROR(G7/$B7,"-")</f>
        <v>4.7619075477945902E-2</v>
      </c>
      <c r="M7" s="17">
        <f t="shared" ref="M7:M36" si="25">SUM(N7:Q7)</f>
        <v>0.12709999999999999</v>
      </c>
      <c r="N7" s="12">
        <f t="shared" ref="N7:Q7" si="26">IFERROR(AVERAGE(N44,N84),"0")</f>
        <v>8.9999999999999993E-3</v>
      </c>
      <c r="O7" s="12">
        <f t="shared" si="26"/>
        <v>6.1350000000000002E-2</v>
      </c>
      <c r="P7" s="12">
        <f t="shared" si="26"/>
        <v>9.4500000000000001E-3</v>
      </c>
      <c r="Q7" s="12">
        <f t="shared" si="26"/>
        <v>4.7300000000000002E-2</v>
      </c>
      <c r="R7" s="24">
        <f t="shared" ref="R7:R36" si="27">IFERROR((H7-M7)/M7,"-")</f>
        <v>6.7421130266787201E-3</v>
      </c>
      <c r="S7" s="24">
        <f t="shared" si="8"/>
        <v>6.71843332848409E-3</v>
      </c>
      <c r="T7" s="24">
        <f t="shared" si="9"/>
        <v>6.72113521022098E-3</v>
      </c>
      <c r="U7" s="24">
        <f t="shared" si="10"/>
        <v>6.8824912848235E-3</v>
      </c>
      <c r="V7" s="24">
        <f t="shared" si="11"/>
        <v>6.7457817747540302E-3</v>
      </c>
      <c r="W7" s="25">
        <f t="shared" ref="W7:W30" si="28">SUM(X7:AA7)</f>
        <v>14</v>
      </c>
      <c r="X7" s="7">
        <f t="shared" ref="X7:X30" si="29">+X44+X84</f>
        <v>2</v>
      </c>
      <c r="Y7" s="7">
        <f t="shared" ref="Y7:Y30" si="30">+Y44+Y84</f>
        <v>7</v>
      </c>
      <c r="Z7" s="7">
        <f t="shared" ref="Z7:Z30" si="31">+Z44+Z84</f>
        <v>3</v>
      </c>
      <c r="AA7" s="7">
        <f t="shared" ref="AA7:AA30" si="32">+AA44+AA84</f>
        <v>2</v>
      </c>
      <c r="AB7" s="31">
        <f t="shared" ref="AB7:AB9" si="33">IF(X7=0,B7,B7/X7)</f>
        <v>854647</v>
      </c>
      <c r="AC7" s="31">
        <f t="shared" si="12"/>
        <v>244184.85714285701</v>
      </c>
      <c r="AD7" s="31">
        <f t="shared" si="13"/>
        <v>569764.66666666698</v>
      </c>
      <c r="AE7" s="31">
        <f t="shared" si="14"/>
        <v>854647</v>
      </c>
      <c r="AG7" s="4"/>
      <c r="AL7" s="36"/>
    </row>
    <row r="8" spans="1:39">
      <c r="A8" s="11">
        <v>45263</v>
      </c>
      <c r="B8" s="7">
        <f t="shared" si="2"/>
        <v>1633548</v>
      </c>
      <c r="C8" s="7">
        <f t="shared" si="15"/>
        <v>207581</v>
      </c>
      <c r="D8" s="7">
        <f t="shared" si="16"/>
        <v>14805</v>
      </c>
      <c r="E8" s="7">
        <f t="shared" si="17"/>
        <v>99360</v>
      </c>
      <c r="F8" s="7">
        <f t="shared" si="18"/>
        <v>15461</v>
      </c>
      <c r="G8" s="7">
        <f t="shared" si="19"/>
        <v>77955</v>
      </c>
      <c r="H8" s="7">
        <f t="shared" si="20"/>
        <v>0.127073707047482</v>
      </c>
      <c r="I8" s="16">
        <f t="shared" ref="I8:I36" si="34">IFERROR(D8/$B8,"-")</f>
        <v>9.0630945647143506E-3</v>
      </c>
      <c r="J8" s="16">
        <f t="shared" ref="J8:J36" si="35">IFERROR(E8/$B8,"-")</f>
        <v>6.0824658963189303E-2</v>
      </c>
      <c r="K8" s="16">
        <f t="shared" ref="K8:K36" si="36">IFERROR(F8/$B8,"-")</f>
        <v>9.4646744387064195E-3</v>
      </c>
      <c r="L8" s="16">
        <f t="shared" ref="L8:L36" si="37">IFERROR(G8/$B8,"-")</f>
        <v>4.7721279080871801E-2</v>
      </c>
      <c r="M8" s="17">
        <f t="shared" si="25"/>
        <v>0.12620000000000001</v>
      </c>
      <c r="N8" s="12">
        <f t="shared" ref="N8:Q8" si="38">IFERROR(AVERAGE(N45,N85),"0")</f>
        <v>8.9999999999999993E-3</v>
      </c>
      <c r="O8" s="12">
        <f t="shared" si="38"/>
        <v>6.0400000000000002E-2</v>
      </c>
      <c r="P8" s="12">
        <f t="shared" si="38"/>
        <v>9.4000000000000004E-3</v>
      </c>
      <c r="Q8" s="12">
        <f t="shared" si="38"/>
        <v>4.7399999999999998E-2</v>
      </c>
      <c r="R8" s="24">
        <f t="shared" si="27"/>
        <v>6.9231937201419099E-3</v>
      </c>
      <c r="S8" s="24">
        <f t="shared" si="8"/>
        <v>7.0105071904836697E-3</v>
      </c>
      <c r="T8" s="24">
        <f t="shared" si="9"/>
        <v>7.0307775362471597E-3</v>
      </c>
      <c r="U8" s="24">
        <f t="shared" si="10"/>
        <v>6.8802594368534602E-3</v>
      </c>
      <c r="V8" s="24">
        <f t="shared" si="11"/>
        <v>6.7780396808401703E-3</v>
      </c>
      <c r="W8" s="25">
        <f t="shared" si="28"/>
        <v>14</v>
      </c>
      <c r="X8" s="7">
        <f t="shared" si="29"/>
        <v>3</v>
      </c>
      <c r="Y8" s="7">
        <f t="shared" si="30"/>
        <v>5</v>
      </c>
      <c r="Z8" s="7">
        <f t="shared" si="31"/>
        <v>2</v>
      </c>
      <c r="AA8" s="7">
        <f t="shared" si="32"/>
        <v>4</v>
      </c>
      <c r="AB8" s="31">
        <f t="shared" si="33"/>
        <v>544516</v>
      </c>
      <c r="AC8" s="31">
        <f t="shared" si="12"/>
        <v>326709.59999999998</v>
      </c>
      <c r="AD8" s="31">
        <f t="shared" si="13"/>
        <v>816774</v>
      </c>
      <c r="AE8" s="31">
        <f t="shared" si="14"/>
        <v>408387</v>
      </c>
      <c r="AF8" s="33"/>
      <c r="AG8" s="37"/>
      <c r="AH8" s="33"/>
      <c r="AI8" s="33"/>
      <c r="AL8" s="36"/>
    </row>
    <row r="9" spans="1:39">
      <c r="A9" s="11">
        <v>45264</v>
      </c>
      <c r="B9" s="7">
        <f t="shared" si="2"/>
        <v>1303807</v>
      </c>
      <c r="C9" s="7">
        <f t="shared" si="15"/>
        <v>163577</v>
      </c>
      <c r="D9" s="7">
        <f t="shared" si="16"/>
        <v>11812</v>
      </c>
      <c r="E9" s="7">
        <f t="shared" si="17"/>
        <v>78050</v>
      </c>
      <c r="F9" s="7">
        <f t="shared" si="18"/>
        <v>12400</v>
      </c>
      <c r="G9" s="7">
        <f t="shared" si="19"/>
        <v>61315</v>
      </c>
      <c r="H9" s="7">
        <f t="shared" si="20"/>
        <v>0.125461053668219</v>
      </c>
      <c r="I9" s="16">
        <f t="shared" si="34"/>
        <v>9.0596230883865508E-3</v>
      </c>
      <c r="J9" s="16">
        <f t="shared" si="35"/>
        <v>5.9863154592665897E-2</v>
      </c>
      <c r="K9" s="16">
        <f t="shared" si="36"/>
        <v>9.5106100826272601E-3</v>
      </c>
      <c r="L9" s="16">
        <f t="shared" si="37"/>
        <v>4.7027665904539599E-2</v>
      </c>
      <c r="M9" s="17">
        <f t="shared" si="25"/>
        <v>0.1246</v>
      </c>
      <c r="N9" s="12">
        <f t="shared" ref="N9:Q9" si="39">IFERROR(AVERAGE(N46,N86),"0")</f>
        <v>8.9999999999999993E-3</v>
      </c>
      <c r="O9" s="12">
        <f t="shared" si="39"/>
        <v>5.9450000000000003E-2</v>
      </c>
      <c r="P9" s="12">
        <f t="shared" si="39"/>
        <v>9.4500000000000001E-3</v>
      </c>
      <c r="Q9" s="12">
        <f t="shared" si="39"/>
        <v>4.6699999999999998E-2</v>
      </c>
      <c r="R9" s="24">
        <f t="shared" si="27"/>
        <v>6.9105430836219903E-3</v>
      </c>
      <c r="S9" s="24">
        <f t="shared" si="8"/>
        <v>6.6247875985053399E-3</v>
      </c>
      <c r="T9" s="24">
        <f t="shared" si="9"/>
        <v>6.9496146789896698E-3</v>
      </c>
      <c r="U9" s="24">
        <f t="shared" si="10"/>
        <v>6.4137653573820199E-3</v>
      </c>
      <c r="V9" s="24">
        <f t="shared" si="11"/>
        <v>7.0164005254722099E-3</v>
      </c>
      <c r="W9" s="25">
        <f t="shared" si="28"/>
        <v>38</v>
      </c>
      <c r="X9" s="7">
        <f t="shared" si="29"/>
        <v>3</v>
      </c>
      <c r="Y9" s="7">
        <f t="shared" si="30"/>
        <v>10</v>
      </c>
      <c r="Z9" s="7">
        <f t="shared" si="31"/>
        <v>12</v>
      </c>
      <c r="AA9" s="7">
        <f t="shared" si="32"/>
        <v>13</v>
      </c>
      <c r="AB9" s="31">
        <f t="shared" si="33"/>
        <v>434602.33333333302</v>
      </c>
      <c r="AC9" s="31">
        <f t="shared" ref="AC9:AC11" si="40">IF(Y9=0,B9,B9/Y9)</f>
        <v>130380.7</v>
      </c>
      <c r="AD9" s="31">
        <f t="shared" ref="AD9:AD11" si="41">IF(Z9=0,B9,B9/Z9)</f>
        <v>108650.58333333299</v>
      </c>
      <c r="AE9" s="31">
        <f t="shared" si="14"/>
        <v>100292.846153846</v>
      </c>
      <c r="AG9" s="36"/>
      <c r="AL9" s="36"/>
    </row>
    <row r="10" spans="1:39">
      <c r="A10" s="11">
        <v>45265</v>
      </c>
      <c r="B10" s="7">
        <f t="shared" si="2"/>
        <v>1601880</v>
      </c>
      <c r="C10" s="7">
        <f t="shared" si="15"/>
        <v>194715</v>
      </c>
      <c r="D10" s="7">
        <f t="shared" si="16"/>
        <v>14349</v>
      </c>
      <c r="E10" s="7">
        <f t="shared" si="17"/>
        <v>93971</v>
      </c>
      <c r="F10" s="7">
        <f t="shared" si="18"/>
        <v>14785</v>
      </c>
      <c r="G10" s="7">
        <f t="shared" si="19"/>
        <v>71610</v>
      </c>
      <c r="H10" s="7">
        <f t="shared" si="20"/>
        <v>0.12155404899243399</v>
      </c>
      <c r="I10" s="16">
        <f t="shared" si="34"/>
        <v>8.9575998202112497E-3</v>
      </c>
      <c r="J10" s="16">
        <f t="shared" si="35"/>
        <v>5.8662946038404898E-2</v>
      </c>
      <c r="K10" s="16">
        <f t="shared" si="36"/>
        <v>9.2297800084900194E-3</v>
      </c>
      <c r="L10" s="16">
        <f t="shared" si="37"/>
        <v>4.47037231253277E-2</v>
      </c>
      <c r="M10" s="17">
        <f t="shared" si="25"/>
        <v>0.1237</v>
      </c>
      <c r="N10" s="12">
        <f t="shared" ref="N10:Q10" si="42">IFERROR(AVERAGE(N47,N87),"0")</f>
        <v>8.8999999999999999E-3</v>
      </c>
      <c r="O10" s="12">
        <f t="shared" si="42"/>
        <v>5.8250000000000003E-2</v>
      </c>
      <c r="P10" s="12">
        <f t="shared" si="42"/>
        <v>9.3500000000000007E-3</v>
      </c>
      <c r="Q10" s="12">
        <f t="shared" si="42"/>
        <v>4.7199999999999999E-2</v>
      </c>
      <c r="R10" s="24">
        <f t="shared" si="27"/>
        <v>-1.7348027547017801E-2</v>
      </c>
      <c r="S10" s="24">
        <f t="shared" si="8"/>
        <v>6.4718899113765799E-3</v>
      </c>
      <c r="T10" s="24">
        <f t="shared" si="9"/>
        <v>7.0892023760493403E-3</v>
      </c>
      <c r="U10" s="24">
        <f t="shared" si="10"/>
        <v>-1.2857753102671199E-2</v>
      </c>
      <c r="V10" s="24">
        <f t="shared" si="11"/>
        <v>-5.2887221921022402E-2</v>
      </c>
      <c r="W10" s="25">
        <f t="shared" si="28"/>
        <v>11</v>
      </c>
      <c r="X10" s="7">
        <f t="shared" si="29"/>
        <v>3</v>
      </c>
      <c r="Y10" s="7">
        <f t="shared" si="30"/>
        <v>5</v>
      </c>
      <c r="Z10" s="7">
        <f t="shared" si="31"/>
        <v>1</v>
      </c>
      <c r="AA10" s="7">
        <f t="shared" si="32"/>
        <v>2</v>
      </c>
      <c r="AB10" s="31">
        <f t="shared" ref="AB10:AB30" si="43">IF(X10=0,B10,B10/X10)</f>
        <v>533960</v>
      </c>
      <c r="AC10" s="31">
        <f t="shared" si="40"/>
        <v>320376</v>
      </c>
      <c r="AD10" s="31">
        <f t="shared" si="41"/>
        <v>1601880</v>
      </c>
      <c r="AE10" s="31">
        <f t="shared" ref="AE10:AE30" si="44">IF(AA10=0,B10,B10/AA10)</f>
        <v>800940</v>
      </c>
      <c r="AG10" s="36"/>
      <c r="AL10" s="36"/>
    </row>
    <row r="11" spans="1:39">
      <c r="A11" s="11">
        <v>45266</v>
      </c>
      <c r="B11" s="7">
        <f t="shared" si="2"/>
        <v>1648694</v>
      </c>
      <c r="C11" s="7">
        <f t="shared" si="15"/>
        <v>203096</v>
      </c>
      <c r="D11" s="7">
        <f t="shared" si="16"/>
        <v>14847</v>
      </c>
      <c r="E11" s="7">
        <f t="shared" si="17"/>
        <v>97664</v>
      </c>
      <c r="F11" s="7">
        <f t="shared" si="18"/>
        <v>15610</v>
      </c>
      <c r="G11" s="7">
        <f t="shared" si="19"/>
        <v>74975</v>
      </c>
      <c r="H11" s="7">
        <f t="shared" si="20"/>
        <v>0.123185988424777</v>
      </c>
      <c r="I11" s="16">
        <f t="shared" si="34"/>
        <v>9.0053096572195908E-3</v>
      </c>
      <c r="J11" s="16">
        <f t="shared" si="35"/>
        <v>5.92371901638509E-2</v>
      </c>
      <c r="K11" s="16">
        <f t="shared" si="36"/>
        <v>9.4681002053746792E-3</v>
      </c>
      <c r="L11" s="16">
        <f t="shared" si="37"/>
        <v>4.5475388398332303E-2</v>
      </c>
      <c r="M11" s="17">
        <f t="shared" si="25"/>
        <v>0.1236</v>
      </c>
      <c r="N11" s="12">
        <f t="shared" ref="N11:Q11" si="45">IFERROR(AVERAGE(N48,N88),"0")</f>
        <v>8.9499999999999996E-3</v>
      </c>
      <c r="O11" s="12">
        <f t="shared" si="45"/>
        <v>5.885E-2</v>
      </c>
      <c r="P11" s="12">
        <f t="shared" si="45"/>
        <v>9.4000000000000004E-3</v>
      </c>
      <c r="Q11" s="12">
        <f t="shared" si="45"/>
        <v>4.6399999999999997E-2</v>
      </c>
      <c r="R11" s="24">
        <f t="shared" si="27"/>
        <v>-3.3496082137748399E-3</v>
      </c>
      <c r="S11" s="24">
        <f t="shared" si="8"/>
        <v>6.1798499686695997E-3</v>
      </c>
      <c r="T11" s="24">
        <f t="shared" si="9"/>
        <v>6.5792721130144604E-3</v>
      </c>
      <c r="U11" s="24">
        <f t="shared" si="10"/>
        <v>7.2447026994339201E-3</v>
      </c>
      <c r="V11" s="24">
        <f t="shared" si="11"/>
        <v>-1.9926974173873801E-2</v>
      </c>
      <c r="W11" s="25">
        <f t="shared" si="28"/>
        <v>20</v>
      </c>
      <c r="X11" s="7">
        <f t="shared" si="29"/>
        <v>4</v>
      </c>
      <c r="Y11" s="7">
        <f t="shared" si="30"/>
        <v>7</v>
      </c>
      <c r="Z11" s="7">
        <f t="shared" si="31"/>
        <v>5</v>
      </c>
      <c r="AA11" s="7">
        <f t="shared" si="32"/>
        <v>4</v>
      </c>
      <c r="AB11" s="31">
        <f t="shared" si="43"/>
        <v>412173.5</v>
      </c>
      <c r="AC11" s="31">
        <f t="shared" si="40"/>
        <v>235527.714285714</v>
      </c>
      <c r="AD11" s="31">
        <f t="shared" si="41"/>
        <v>329738.8</v>
      </c>
      <c r="AE11" s="31">
        <f t="shared" si="44"/>
        <v>412173.5</v>
      </c>
      <c r="AG11" s="36"/>
      <c r="AL11" s="36"/>
    </row>
    <row r="12" spans="1:39">
      <c r="A12" s="11">
        <v>45267</v>
      </c>
      <c r="B12" s="7">
        <f t="shared" si="2"/>
        <v>1772231</v>
      </c>
      <c r="C12" s="7">
        <f t="shared" si="15"/>
        <v>220893</v>
      </c>
      <c r="D12" s="7">
        <f t="shared" si="16"/>
        <v>16132</v>
      </c>
      <c r="E12" s="7">
        <f t="shared" si="17"/>
        <v>104049</v>
      </c>
      <c r="F12" s="7">
        <f t="shared" si="18"/>
        <v>16858</v>
      </c>
      <c r="G12" s="7">
        <f t="shared" si="19"/>
        <v>83854</v>
      </c>
      <c r="H12" s="7">
        <f t="shared" si="20"/>
        <v>0.12464120083668601</v>
      </c>
      <c r="I12" s="16">
        <f t="shared" si="34"/>
        <v>9.1026508395350304E-3</v>
      </c>
      <c r="J12" s="16">
        <f t="shared" si="35"/>
        <v>5.8710743689733398E-2</v>
      </c>
      <c r="K12" s="16">
        <f t="shared" si="36"/>
        <v>9.5123039829457905E-3</v>
      </c>
      <c r="L12" s="16">
        <f t="shared" si="37"/>
        <v>4.7315502324471202E-2</v>
      </c>
      <c r="M12" s="17">
        <f t="shared" si="25"/>
        <v>0.12385</v>
      </c>
      <c r="N12" s="12">
        <f t="shared" ref="N12:Q12" si="46">IFERROR(AVERAGE(N49,N89),"0")</f>
        <v>9.0500000000000008E-3</v>
      </c>
      <c r="O12" s="12">
        <f t="shared" si="46"/>
        <v>5.8299999999999998E-2</v>
      </c>
      <c r="P12" s="12">
        <f t="shared" si="46"/>
        <v>9.4500000000000001E-3</v>
      </c>
      <c r="Q12" s="12">
        <f t="shared" si="46"/>
        <v>4.7050000000000002E-2</v>
      </c>
      <c r="R12" s="24">
        <f t="shared" si="27"/>
        <v>6.3883797875293096E-3</v>
      </c>
      <c r="S12" s="24">
        <f t="shared" si="8"/>
        <v>5.8177723243122799E-3</v>
      </c>
      <c r="T12" s="24">
        <f t="shared" si="9"/>
        <v>7.0453463076063302E-3</v>
      </c>
      <c r="U12" s="24">
        <f t="shared" si="10"/>
        <v>6.5930140683376102E-3</v>
      </c>
      <c r="V12" s="24">
        <f t="shared" si="11"/>
        <v>5.6429824542240702E-3</v>
      </c>
      <c r="W12" s="25">
        <f t="shared" si="28"/>
        <v>21</v>
      </c>
      <c r="X12" s="7">
        <f t="shared" si="29"/>
        <v>4</v>
      </c>
      <c r="Y12" s="7">
        <f t="shared" si="30"/>
        <v>9</v>
      </c>
      <c r="Z12" s="7">
        <f t="shared" si="31"/>
        <v>2</v>
      </c>
      <c r="AA12" s="7">
        <f t="shared" si="32"/>
        <v>6</v>
      </c>
      <c r="AB12" s="31">
        <f t="shared" si="43"/>
        <v>443057.75</v>
      </c>
      <c r="AC12" s="31">
        <f t="shared" ref="AC12:AC30" si="47">IF(Y12=0,B12,B12/Y12)</f>
        <v>196914.555555556</v>
      </c>
      <c r="AD12" s="31">
        <f t="shared" ref="AD12:AD30" si="48">IF(Z12=0,B12,B12/Z12)</f>
        <v>886115.5</v>
      </c>
      <c r="AE12" s="31">
        <f t="shared" si="44"/>
        <v>295371.83333333302</v>
      </c>
      <c r="AG12" s="36"/>
      <c r="AL12" s="36"/>
    </row>
    <row r="13" spans="1:39">
      <c r="A13" s="11">
        <v>45268</v>
      </c>
      <c r="B13" s="7">
        <f t="shared" si="2"/>
        <v>1618265</v>
      </c>
      <c r="C13" s="7">
        <f t="shared" si="15"/>
        <v>202802</v>
      </c>
      <c r="D13" s="7">
        <f t="shared" si="16"/>
        <v>14731</v>
      </c>
      <c r="E13" s="7">
        <f t="shared" si="17"/>
        <v>95356</v>
      </c>
      <c r="F13" s="7">
        <f t="shared" si="18"/>
        <v>15314</v>
      </c>
      <c r="G13" s="7">
        <f t="shared" si="19"/>
        <v>77401</v>
      </c>
      <c r="H13" s="12">
        <f t="shared" si="20"/>
        <v>0.12532063660772499</v>
      </c>
      <c r="I13" s="16">
        <f t="shared" si="34"/>
        <v>9.1029590332856493E-3</v>
      </c>
      <c r="J13" s="16">
        <f t="shared" si="35"/>
        <v>5.8924836167129603E-2</v>
      </c>
      <c r="K13" s="16">
        <f t="shared" si="36"/>
        <v>9.4632214130565794E-3</v>
      </c>
      <c r="L13" s="16">
        <f t="shared" si="37"/>
        <v>4.78296199942531E-2</v>
      </c>
      <c r="M13" s="17">
        <f t="shared" si="25"/>
        <v>0.12454999999999999</v>
      </c>
      <c r="N13" s="12">
        <f t="shared" ref="N13:Q13" si="49">IFERROR(AVERAGE(N50,N90),"0")</f>
        <v>9.0500000000000008E-3</v>
      </c>
      <c r="O13" s="12">
        <f t="shared" si="49"/>
        <v>5.8549999999999998E-2</v>
      </c>
      <c r="P13" s="12">
        <f t="shared" si="49"/>
        <v>9.4000000000000004E-3</v>
      </c>
      <c r="Q13" s="12">
        <f t="shared" si="49"/>
        <v>4.7550000000000002E-2</v>
      </c>
      <c r="R13" s="24">
        <f t="shared" si="27"/>
        <v>6.1873673843833403E-3</v>
      </c>
      <c r="S13" s="24">
        <f t="shared" si="8"/>
        <v>5.8518268823920996E-3</v>
      </c>
      <c r="T13" s="24">
        <f t="shared" si="9"/>
        <v>6.4019840671154897E-3</v>
      </c>
      <c r="U13" s="24">
        <f t="shared" si="10"/>
        <v>6.7256822400612202E-3</v>
      </c>
      <c r="V13" s="24">
        <f t="shared" si="11"/>
        <v>5.8805466719895902E-3</v>
      </c>
      <c r="W13" s="25">
        <f t="shared" si="28"/>
        <v>14</v>
      </c>
      <c r="X13" s="7">
        <f t="shared" si="29"/>
        <v>4</v>
      </c>
      <c r="Y13" s="7">
        <f t="shared" si="30"/>
        <v>7</v>
      </c>
      <c r="Z13" s="7">
        <f t="shared" si="31"/>
        <v>2</v>
      </c>
      <c r="AA13" s="7">
        <f t="shared" si="32"/>
        <v>1</v>
      </c>
      <c r="AB13" s="31">
        <f t="shared" si="43"/>
        <v>404566.25</v>
      </c>
      <c r="AC13" s="31">
        <f t="shared" si="47"/>
        <v>231180.714285714</v>
      </c>
      <c r="AD13" s="31">
        <f t="shared" si="48"/>
        <v>809132.5</v>
      </c>
      <c r="AE13" s="31">
        <f t="shared" si="44"/>
        <v>1618265</v>
      </c>
      <c r="AG13" s="36"/>
      <c r="AL13" s="36"/>
    </row>
    <row r="14" spans="1:39">
      <c r="A14" s="11">
        <v>45269</v>
      </c>
      <c r="B14" s="7">
        <f t="shared" si="2"/>
        <v>1472390</v>
      </c>
      <c r="C14" s="7">
        <f t="shared" si="15"/>
        <v>184801</v>
      </c>
      <c r="D14" s="7">
        <f t="shared" si="16"/>
        <v>13479</v>
      </c>
      <c r="E14" s="7">
        <f t="shared" si="17"/>
        <v>86395</v>
      </c>
      <c r="F14" s="7">
        <f t="shared" si="18"/>
        <v>14150</v>
      </c>
      <c r="G14" s="7">
        <f t="shared" si="19"/>
        <v>70777</v>
      </c>
      <c r="H14" s="7">
        <f t="shared" si="20"/>
        <v>0.12551090404036999</v>
      </c>
      <c r="I14" s="16">
        <f t="shared" si="34"/>
        <v>9.1545039018194902E-3</v>
      </c>
      <c r="J14" s="16">
        <f t="shared" si="35"/>
        <v>5.8676709295770797E-2</v>
      </c>
      <c r="K14" s="16">
        <f t="shared" si="36"/>
        <v>9.6102255516541096E-3</v>
      </c>
      <c r="L14" s="16">
        <f t="shared" si="37"/>
        <v>4.8069465291125303E-2</v>
      </c>
      <c r="M14" s="17">
        <f t="shared" si="25"/>
        <v>0.12475</v>
      </c>
      <c r="N14" s="12">
        <f t="shared" ref="N14:Q14" si="50">IFERROR(AVERAGE(N51,N91),"0")</f>
        <v>9.1000000000000004E-3</v>
      </c>
      <c r="O14" s="12">
        <f t="shared" si="50"/>
        <v>5.8299999999999998E-2</v>
      </c>
      <c r="P14" s="12">
        <f t="shared" si="50"/>
        <v>9.5499999999999995E-3</v>
      </c>
      <c r="Q14" s="12">
        <f t="shared" si="50"/>
        <v>4.7800000000000002E-2</v>
      </c>
      <c r="R14" s="24">
        <f t="shared" si="27"/>
        <v>6.0994311853285899E-3</v>
      </c>
      <c r="S14" s="24">
        <f t="shared" si="8"/>
        <v>5.9894397603834897E-3</v>
      </c>
      <c r="T14" s="24">
        <f t="shared" si="9"/>
        <v>6.4615659651942898E-3</v>
      </c>
      <c r="U14" s="24">
        <f t="shared" si="10"/>
        <v>6.3063404873417396E-3</v>
      </c>
      <c r="V14" s="24">
        <f t="shared" si="11"/>
        <v>5.6373491867219199E-3</v>
      </c>
      <c r="W14" s="25">
        <f t="shared" si="28"/>
        <v>20</v>
      </c>
      <c r="X14" s="7">
        <f t="shared" si="29"/>
        <v>4</v>
      </c>
      <c r="Y14" s="7">
        <f t="shared" si="30"/>
        <v>7</v>
      </c>
      <c r="Z14" s="7">
        <f t="shared" si="31"/>
        <v>3</v>
      </c>
      <c r="AA14" s="7">
        <f t="shared" si="32"/>
        <v>6</v>
      </c>
      <c r="AB14" s="31">
        <f t="shared" si="43"/>
        <v>368097.5</v>
      </c>
      <c r="AC14" s="31">
        <f t="shared" si="47"/>
        <v>210341.42857142899</v>
      </c>
      <c r="AD14" s="31">
        <f t="shared" si="48"/>
        <v>490796.66666666698</v>
      </c>
      <c r="AE14" s="31">
        <f t="shared" si="44"/>
        <v>245398.33333333299</v>
      </c>
      <c r="AG14" s="36"/>
      <c r="AL14" s="36"/>
    </row>
    <row r="15" spans="1:39">
      <c r="A15" s="11">
        <v>45270</v>
      </c>
      <c r="B15" s="7">
        <f t="shared" si="2"/>
        <v>1702116</v>
      </c>
      <c r="C15" s="7">
        <f t="shared" si="15"/>
        <v>215846</v>
      </c>
      <c r="D15" s="7">
        <f t="shared" si="16"/>
        <v>15585</v>
      </c>
      <c r="E15" s="7">
        <f t="shared" si="17"/>
        <v>100955</v>
      </c>
      <c r="F15" s="7">
        <f t="shared" si="18"/>
        <v>16273</v>
      </c>
      <c r="G15" s="7">
        <f t="shared" si="19"/>
        <v>83033</v>
      </c>
      <c r="H15" s="7">
        <f t="shared" si="20"/>
        <v>0.12681039365119701</v>
      </c>
      <c r="I15" s="16">
        <f t="shared" si="34"/>
        <v>9.1562502203140095E-3</v>
      </c>
      <c r="J15" s="16">
        <f t="shared" si="35"/>
        <v>5.9311468783561201E-2</v>
      </c>
      <c r="K15" s="16">
        <f t="shared" si="36"/>
        <v>9.5604529891029806E-3</v>
      </c>
      <c r="L15" s="16">
        <f t="shared" si="37"/>
        <v>4.8782221658218397E-2</v>
      </c>
      <c r="M15" s="17">
        <f t="shared" si="25"/>
        <v>0.126</v>
      </c>
      <c r="N15" s="12">
        <f t="shared" ref="N15:Q15" si="51">IFERROR(AVERAGE(N52,N92),"0")</f>
        <v>9.1000000000000004E-3</v>
      </c>
      <c r="O15" s="12">
        <f t="shared" si="51"/>
        <v>5.8900000000000001E-2</v>
      </c>
      <c r="P15" s="12">
        <f t="shared" si="51"/>
        <v>9.4999999999999998E-3</v>
      </c>
      <c r="Q15" s="12">
        <f t="shared" si="51"/>
        <v>4.8500000000000001E-2</v>
      </c>
      <c r="R15" s="24">
        <f t="shared" si="27"/>
        <v>6.4316956444167104E-3</v>
      </c>
      <c r="S15" s="24">
        <f t="shared" si="8"/>
        <v>6.1813428916493501E-3</v>
      </c>
      <c r="T15" s="24">
        <f t="shared" si="9"/>
        <v>6.9858876665732702E-3</v>
      </c>
      <c r="U15" s="24">
        <f t="shared" si="10"/>
        <v>6.36347253715533E-3</v>
      </c>
      <c r="V15" s="24">
        <f t="shared" si="11"/>
        <v>5.8190032622341004E-3</v>
      </c>
      <c r="W15" s="25">
        <f t="shared" si="28"/>
        <v>37</v>
      </c>
      <c r="X15" s="7">
        <f t="shared" si="29"/>
        <v>7</v>
      </c>
      <c r="Y15" s="7">
        <f t="shared" si="30"/>
        <v>16</v>
      </c>
      <c r="Z15" s="7">
        <f t="shared" si="31"/>
        <v>5</v>
      </c>
      <c r="AA15" s="7">
        <f t="shared" si="32"/>
        <v>9</v>
      </c>
      <c r="AB15" s="31">
        <f t="shared" si="43"/>
        <v>243159.42857142899</v>
      </c>
      <c r="AC15" s="31">
        <f t="shared" si="47"/>
        <v>106382.25</v>
      </c>
      <c r="AD15" s="31">
        <f t="shared" si="48"/>
        <v>340423.2</v>
      </c>
      <c r="AE15" s="31">
        <f t="shared" si="44"/>
        <v>189124</v>
      </c>
      <c r="AG15" s="36"/>
      <c r="AL15" s="36"/>
    </row>
    <row r="16" spans="1:39">
      <c r="A16" s="11">
        <v>45271</v>
      </c>
      <c r="B16" s="7">
        <f t="shared" si="2"/>
        <v>1842933</v>
      </c>
      <c r="C16" s="7">
        <f t="shared" si="15"/>
        <v>231696</v>
      </c>
      <c r="D16" s="7">
        <f t="shared" si="16"/>
        <v>16782</v>
      </c>
      <c r="E16" s="7">
        <f t="shared" si="17"/>
        <v>109365</v>
      </c>
      <c r="F16" s="7">
        <f t="shared" si="18"/>
        <v>17432</v>
      </c>
      <c r="G16" s="7">
        <f t="shared" si="19"/>
        <v>88117</v>
      </c>
      <c r="H16" s="7">
        <f t="shared" si="20"/>
        <v>0.12572133658684301</v>
      </c>
      <c r="I16" s="16">
        <f t="shared" si="34"/>
        <v>9.1061367939040596E-3</v>
      </c>
      <c r="J16" s="16">
        <f t="shared" si="35"/>
        <v>5.9342906117585401E-2</v>
      </c>
      <c r="K16" s="16">
        <f t="shared" si="36"/>
        <v>9.4588354541375094E-3</v>
      </c>
      <c r="L16" s="16">
        <f t="shared" si="37"/>
        <v>4.7813458221215903E-2</v>
      </c>
      <c r="M16" s="17">
        <f t="shared" si="25"/>
        <v>0.12495000000000001</v>
      </c>
      <c r="N16" s="12">
        <f t="shared" ref="N16:Q16" si="52">IFERROR(AVERAGE(N53,N93),"0")</f>
        <v>9.0500000000000008E-3</v>
      </c>
      <c r="O16" s="12">
        <f t="shared" si="52"/>
        <v>5.8950000000000002E-2</v>
      </c>
      <c r="P16" s="12">
        <f t="shared" si="52"/>
        <v>9.4000000000000004E-3</v>
      </c>
      <c r="Q16" s="12">
        <f t="shared" si="52"/>
        <v>4.7550000000000002E-2</v>
      </c>
      <c r="R16" s="24">
        <f t="shared" si="27"/>
        <v>6.17316195952627E-3</v>
      </c>
      <c r="S16" s="24">
        <f t="shared" si="8"/>
        <v>6.2029606523829597E-3</v>
      </c>
      <c r="T16" s="24">
        <f t="shared" si="9"/>
        <v>6.6650740896588801E-3</v>
      </c>
      <c r="U16" s="24">
        <f t="shared" si="10"/>
        <v>6.2590908656922602E-3</v>
      </c>
      <c r="V16" s="24">
        <f t="shared" si="11"/>
        <v>5.5406565975995598E-3</v>
      </c>
      <c r="W16" s="25">
        <f t="shared" si="28"/>
        <v>12</v>
      </c>
      <c r="X16" s="7">
        <f t="shared" si="29"/>
        <v>2</v>
      </c>
      <c r="Y16" s="7">
        <f t="shared" si="30"/>
        <v>7</v>
      </c>
      <c r="Z16" s="7">
        <f t="shared" si="31"/>
        <v>2</v>
      </c>
      <c r="AA16" s="7">
        <f t="shared" si="32"/>
        <v>1</v>
      </c>
      <c r="AB16" s="31">
        <f t="shared" si="43"/>
        <v>921466.5</v>
      </c>
      <c r="AC16" s="31">
        <f t="shared" si="47"/>
        <v>263276.14285714302</v>
      </c>
      <c r="AD16" s="31">
        <f t="shared" si="48"/>
        <v>921466.5</v>
      </c>
      <c r="AE16" s="31">
        <f t="shared" si="44"/>
        <v>1842933</v>
      </c>
      <c r="AG16" s="36"/>
      <c r="AL16" s="36"/>
    </row>
    <row r="17" spans="1:38">
      <c r="A17" s="11">
        <v>45272</v>
      </c>
      <c r="B17" s="7">
        <f t="shared" si="2"/>
        <v>0</v>
      </c>
      <c r="C17" s="7">
        <f t="shared" si="15"/>
        <v>0</v>
      </c>
      <c r="D17" s="7">
        <f t="shared" si="16"/>
        <v>0</v>
      </c>
      <c r="E17" s="7">
        <f t="shared" si="17"/>
        <v>0</v>
      </c>
      <c r="F17" s="7">
        <f t="shared" si="18"/>
        <v>0</v>
      </c>
      <c r="G17" s="7">
        <f t="shared" si="19"/>
        <v>0</v>
      </c>
      <c r="H17" s="7" t="str">
        <f t="shared" si="20"/>
        <v>-</v>
      </c>
      <c r="I17" s="16" t="str">
        <f t="shared" si="34"/>
        <v>-</v>
      </c>
      <c r="J17" s="16" t="str">
        <f t="shared" si="35"/>
        <v>-</v>
      </c>
      <c r="K17" s="16" t="str">
        <f t="shared" si="36"/>
        <v>-</v>
      </c>
      <c r="L17" s="16" t="str">
        <f t="shared" si="37"/>
        <v>-</v>
      </c>
      <c r="M17" s="17">
        <f t="shared" si="25"/>
        <v>0</v>
      </c>
      <c r="N17" s="12" t="str">
        <f t="shared" ref="N17:Q17" si="53">IFERROR(AVERAGE(N54,N94),"0")</f>
        <v>0</v>
      </c>
      <c r="O17" s="12" t="str">
        <f t="shared" si="53"/>
        <v>0</v>
      </c>
      <c r="P17" s="12" t="str">
        <f t="shared" si="53"/>
        <v>0</v>
      </c>
      <c r="Q17" s="12" t="str">
        <f t="shared" si="53"/>
        <v>0</v>
      </c>
      <c r="R17" s="24" t="str">
        <f t="shared" si="27"/>
        <v>-</v>
      </c>
      <c r="S17" s="24" t="str">
        <f t="shared" si="8"/>
        <v>-</v>
      </c>
      <c r="T17" s="24" t="str">
        <f t="shared" si="9"/>
        <v>-</v>
      </c>
      <c r="U17" s="24" t="str">
        <f t="shared" si="10"/>
        <v>-</v>
      </c>
      <c r="V17" s="24" t="str">
        <f t="shared" si="11"/>
        <v>-</v>
      </c>
      <c r="W17" s="25">
        <f t="shared" si="28"/>
        <v>0</v>
      </c>
      <c r="X17" s="7">
        <f t="shared" si="29"/>
        <v>0</v>
      </c>
      <c r="Y17" s="7">
        <f t="shared" si="30"/>
        <v>0</v>
      </c>
      <c r="Z17" s="7">
        <f t="shared" si="31"/>
        <v>0</v>
      </c>
      <c r="AA17" s="7">
        <f t="shared" si="32"/>
        <v>0</v>
      </c>
      <c r="AB17" s="31">
        <f t="shared" si="43"/>
        <v>0</v>
      </c>
      <c r="AC17" s="31">
        <f t="shared" si="47"/>
        <v>0</v>
      </c>
      <c r="AD17" s="31">
        <f t="shared" si="48"/>
        <v>0</v>
      </c>
      <c r="AE17" s="31">
        <f t="shared" si="44"/>
        <v>0</v>
      </c>
      <c r="AG17" s="36"/>
      <c r="AL17" s="36"/>
    </row>
    <row r="18" spans="1:38">
      <c r="A18" s="11">
        <v>45273</v>
      </c>
      <c r="B18" s="7">
        <f t="shared" si="2"/>
        <v>0</v>
      </c>
      <c r="C18" s="7">
        <f t="shared" si="15"/>
        <v>0</v>
      </c>
      <c r="D18" s="7">
        <f t="shared" si="16"/>
        <v>0</v>
      </c>
      <c r="E18" s="7">
        <f t="shared" si="17"/>
        <v>0</v>
      </c>
      <c r="F18" s="7">
        <f t="shared" si="18"/>
        <v>0</v>
      </c>
      <c r="G18" s="7">
        <f t="shared" si="19"/>
        <v>0</v>
      </c>
      <c r="H18" s="7" t="str">
        <f t="shared" si="20"/>
        <v>-</v>
      </c>
      <c r="I18" s="7" t="str">
        <f t="shared" si="34"/>
        <v>-</v>
      </c>
      <c r="J18" s="7" t="str">
        <f t="shared" si="35"/>
        <v>-</v>
      </c>
      <c r="K18" s="7" t="str">
        <f t="shared" si="36"/>
        <v>-</v>
      </c>
      <c r="L18" s="7" t="str">
        <f t="shared" si="37"/>
        <v>-</v>
      </c>
      <c r="M18" s="17">
        <f t="shared" si="25"/>
        <v>0</v>
      </c>
      <c r="N18" s="12" t="str">
        <f t="shared" ref="N18:Q18" si="54">IFERROR(AVERAGE(N55,N95),"0")</f>
        <v>0</v>
      </c>
      <c r="O18" s="12" t="str">
        <f t="shared" si="54"/>
        <v>0</v>
      </c>
      <c r="P18" s="12" t="str">
        <f t="shared" si="54"/>
        <v>0</v>
      </c>
      <c r="Q18" s="12" t="str">
        <f t="shared" si="54"/>
        <v>0</v>
      </c>
      <c r="R18" s="24" t="str">
        <f t="shared" si="27"/>
        <v>-</v>
      </c>
      <c r="S18" s="24" t="str">
        <f t="shared" si="8"/>
        <v>-</v>
      </c>
      <c r="T18" s="24" t="str">
        <f t="shared" si="9"/>
        <v>-</v>
      </c>
      <c r="U18" s="24" t="str">
        <f t="shared" si="10"/>
        <v>-</v>
      </c>
      <c r="V18" s="24" t="str">
        <f t="shared" si="11"/>
        <v>-</v>
      </c>
      <c r="W18" s="25">
        <f t="shared" si="28"/>
        <v>0</v>
      </c>
      <c r="X18" s="7">
        <f t="shared" si="29"/>
        <v>0</v>
      </c>
      <c r="Y18" s="7">
        <f t="shared" si="30"/>
        <v>0</v>
      </c>
      <c r="Z18" s="7">
        <f t="shared" si="31"/>
        <v>0</v>
      </c>
      <c r="AA18" s="7">
        <f t="shared" si="32"/>
        <v>0</v>
      </c>
      <c r="AB18" s="31">
        <f t="shared" si="43"/>
        <v>0</v>
      </c>
      <c r="AC18" s="31">
        <f t="shared" si="47"/>
        <v>0</v>
      </c>
      <c r="AD18" s="31">
        <f t="shared" si="48"/>
        <v>0</v>
      </c>
      <c r="AE18" s="31">
        <f t="shared" si="44"/>
        <v>0</v>
      </c>
      <c r="AG18" s="36"/>
      <c r="AL18" s="36"/>
    </row>
    <row r="19" spans="1:38">
      <c r="A19" s="11">
        <v>45274</v>
      </c>
      <c r="B19" s="7">
        <f t="shared" si="2"/>
        <v>0</v>
      </c>
      <c r="C19" s="7">
        <f t="shared" si="15"/>
        <v>0</v>
      </c>
      <c r="D19" s="7">
        <f t="shared" si="16"/>
        <v>0</v>
      </c>
      <c r="E19" s="7">
        <f t="shared" si="17"/>
        <v>0</v>
      </c>
      <c r="F19" s="7">
        <f t="shared" si="18"/>
        <v>0</v>
      </c>
      <c r="G19" s="7">
        <f t="shared" si="19"/>
        <v>0</v>
      </c>
      <c r="H19" s="7" t="str">
        <f t="shared" si="20"/>
        <v>-</v>
      </c>
      <c r="I19" s="7" t="str">
        <f t="shared" si="34"/>
        <v>-</v>
      </c>
      <c r="J19" s="7" t="str">
        <f t="shared" si="35"/>
        <v>-</v>
      </c>
      <c r="K19" s="7" t="str">
        <f t="shared" si="36"/>
        <v>-</v>
      </c>
      <c r="L19" s="7" t="str">
        <f t="shared" si="37"/>
        <v>-</v>
      </c>
      <c r="M19" s="17">
        <f t="shared" si="25"/>
        <v>0</v>
      </c>
      <c r="N19" s="12" t="str">
        <f t="shared" ref="N19:Q19" si="55">IFERROR(AVERAGE(N56,N96),"0")</f>
        <v>0</v>
      </c>
      <c r="O19" s="12" t="str">
        <f t="shared" si="55"/>
        <v>0</v>
      </c>
      <c r="P19" s="12" t="str">
        <f t="shared" si="55"/>
        <v>0</v>
      </c>
      <c r="Q19" s="12" t="str">
        <f t="shared" si="55"/>
        <v>0</v>
      </c>
      <c r="R19" s="24" t="str">
        <f t="shared" si="27"/>
        <v>-</v>
      </c>
      <c r="S19" s="24" t="str">
        <f t="shared" si="8"/>
        <v>-</v>
      </c>
      <c r="T19" s="24" t="str">
        <f t="shared" si="9"/>
        <v>-</v>
      </c>
      <c r="U19" s="24" t="str">
        <f t="shared" si="10"/>
        <v>-</v>
      </c>
      <c r="V19" s="24" t="str">
        <f t="shared" si="11"/>
        <v>-</v>
      </c>
      <c r="W19" s="25">
        <f t="shared" si="28"/>
        <v>0</v>
      </c>
      <c r="X19" s="7">
        <f t="shared" si="29"/>
        <v>0</v>
      </c>
      <c r="Y19" s="7">
        <f t="shared" si="30"/>
        <v>0</v>
      </c>
      <c r="Z19" s="7">
        <f t="shared" si="31"/>
        <v>0</v>
      </c>
      <c r="AA19" s="7">
        <f t="shared" si="32"/>
        <v>0</v>
      </c>
      <c r="AB19" s="31">
        <f t="shared" si="43"/>
        <v>0</v>
      </c>
      <c r="AC19" s="31">
        <f t="shared" si="47"/>
        <v>0</v>
      </c>
      <c r="AD19" s="31">
        <f t="shared" si="48"/>
        <v>0</v>
      </c>
      <c r="AE19" s="31">
        <f t="shared" si="44"/>
        <v>0</v>
      </c>
      <c r="AG19" s="36"/>
      <c r="AL19" s="36"/>
    </row>
    <row r="20" spans="1:38" ht="13.5" customHeight="1">
      <c r="A20" s="11">
        <v>45275</v>
      </c>
      <c r="B20" s="7">
        <f t="shared" si="2"/>
        <v>0</v>
      </c>
      <c r="C20" s="7">
        <f t="shared" si="15"/>
        <v>0</v>
      </c>
      <c r="D20" s="7">
        <f t="shared" si="16"/>
        <v>0</v>
      </c>
      <c r="E20" s="7">
        <f t="shared" si="17"/>
        <v>0</v>
      </c>
      <c r="F20" s="7">
        <f t="shared" si="18"/>
        <v>0</v>
      </c>
      <c r="G20" s="7">
        <f t="shared" si="19"/>
        <v>0</v>
      </c>
      <c r="H20" s="7" t="str">
        <f t="shared" si="20"/>
        <v>-</v>
      </c>
      <c r="I20" s="7" t="str">
        <f t="shared" si="34"/>
        <v>-</v>
      </c>
      <c r="J20" s="7" t="str">
        <f t="shared" si="35"/>
        <v>-</v>
      </c>
      <c r="K20" s="7" t="str">
        <f t="shared" si="36"/>
        <v>-</v>
      </c>
      <c r="L20" s="7" t="str">
        <f t="shared" si="37"/>
        <v>-</v>
      </c>
      <c r="M20" s="17">
        <f t="shared" si="25"/>
        <v>0</v>
      </c>
      <c r="N20" s="12" t="str">
        <f t="shared" ref="N20:Q20" si="56">IFERROR(AVERAGE(N57,N97),"0")</f>
        <v>0</v>
      </c>
      <c r="O20" s="12" t="str">
        <f t="shared" si="56"/>
        <v>0</v>
      </c>
      <c r="P20" s="12" t="str">
        <f t="shared" si="56"/>
        <v>0</v>
      </c>
      <c r="Q20" s="12" t="str">
        <f t="shared" si="56"/>
        <v>0</v>
      </c>
      <c r="R20" s="24" t="str">
        <f t="shared" si="27"/>
        <v>-</v>
      </c>
      <c r="S20" s="24" t="str">
        <f t="shared" si="8"/>
        <v>-</v>
      </c>
      <c r="T20" s="24" t="str">
        <f t="shared" si="9"/>
        <v>-</v>
      </c>
      <c r="U20" s="24" t="str">
        <f t="shared" si="10"/>
        <v>-</v>
      </c>
      <c r="V20" s="24" t="str">
        <f t="shared" si="11"/>
        <v>-</v>
      </c>
      <c r="W20" s="25">
        <f t="shared" si="28"/>
        <v>0</v>
      </c>
      <c r="X20" s="7">
        <f t="shared" si="29"/>
        <v>0</v>
      </c>
      <c r="Y20" s="7">
        <f t="shared" si="30"/>
        <v>0</v>
      </c>
      <c r="Z20" s="7">
        <f t="shared" si="31"/>
        <v>0</v>
      </c>
      <c r="AA20" s="7">
        <f t="shared" si="32"/>
        <v>0</v>
      </c>
      <c r="AB20" s="31">
        <f t="shared" si="43"/>
        <v>0</v>
      </c>
      <c r="AC20" s="31">
        <f t="shared" si="47"/>
        <v>0</v>
      </c>
      <c r="AD20" s="31">
        <f t="shared" si="48"/>
        <v>0</v>
      </c>
      <c r="AE20" s="31">
        <f t="shared" si="44"/>
        <v>0</v>
      </c>
      <c r="AG20" s="36"/>
      <c r="AL20" s="36"/>
    </row>
    <row r="21" spans="1:38">
      <c r="A21" s="11">
        <v>45276</v>
      </c>
      <c r="B21" s="7">
        <f t="shared" si="2"/>
        <v>0</v>
      </c>
      <c r="C21" s="7">
        <f t="shared" si="15"/>
        <v>0</v>
      </c>
      <c r="D21" s="7">
        <f t="shared" si="16"/>
        <v>0</v>
      </c>
      <c r="E21" s="7">
        <f t="shared" si="17"/>
        <v>0</v>
      </c>
      <c r="F21" s="7">
        <f t="shared" si="18"/>
        <v>0</v>
      </c>
      <c r="G21" s="7">
        <f t="shared" si="19"/>
        <v>0</v>
      </c>
      <c r="H21" s="7" t="str">
        <f t="shared" si="20"/>
        <v>-</v>
      </c>
      <c r="I21" s="7" t="str">
        <f t="shared" si="34"/>
        <v>-</v>
      </c>
      <c r="J21" s="7" t="str">
        <f t="shared" si="35"/>
        <v>-</v>
      </c>
      <c r="K21" s="7" t="str">
        <f t="shared" si="36"/>
        <v>-</v>
      </c>
      <c r="L21" s="7" t="str">
        <f t="shared" si="37"/>
        <v>-</v>
      </c>
      <c r="M21" s="17">
        <f t="shared" si="25"/>
        <v>0</v>
      </c>
      <c r="N21" s="12" t="str">
        <f t="shared" ref="N21:Q21" si="57">IFERROR(AVERAGE(N58,N98),"0")</f>
        <v>0</v>
      </c>
      <c r="O21" s="12" t="str">
        <f t="shared" si="57"/>
        <v>0</v>
      </c>
      <c r="P21" s="12" t="str">
        <f t="shared" si="57"/>
        <v>0</v>
      </c>
      <c r="Q21" s="12" t="str">
        <f t="shared" si="57"/>
        <v>0</v>
      </c>
      <c r="R21" s="24" t="str">
        <f t="shared" si="27"/>
        <v>-</v>
      </c>
      <c r="S21" s="24" t="str">
        <f t="shared" si="8"/>
        <v>-</v>
      </c>
      <c r="T21" s="24" t="str">
        <f t="shared" si="9"/>
        <v>-</v>
      </c>
      <c r="U21" s="24" t="str">
        <f t="shared" si="10"/>
        <v>-</v>
      </c>
      <c r="V21" s="24" t="str">
        <f t="shared" si="11"/>
        <v>-</v>
      </c>
      <c r="W21" s="25">
        <f t="shared" si="28"/>
        <v>0</v>
      </c>
      <c r="X21" s="7">
        <f t="shared" si="29"/>
        <v>0</v>
      </c>
      <c r="Y21" s="7">
        <f t="shared" si="30"/>
        <v>0</v>
      </c>
      <c r="Z21" s="7">
        <f t="shared" si="31"/>
        <v>0</v>
      </c>
      <c r="AA21" s="7">
        <f t="shared" si="32"/>
        <v>0</v>
      </c>
      <c r="AB21" s="31">
        <f t="shared" si="43"/>
        <v>0</v>
      </c>
      <c r="AC21" s="31">
        <f t="shared" si="47"/>
        <v>0</v>
      </c>
      <c r="AD21" s="31">
        <f t="shared" si="48"/>
        <v>0</v>
      </c>
      <c r="AE21" s="31">
        <f t="shared" si="44"/>
        <v>0</v>
      </c>
      <c r="AG21" s="36"/>
      <c r="AL21" s="36"/>
    </row>
    <row r="22" spans="1:38">
      <c r="A22" s="11">
        <v>45277</v>
      </c>
      <c r="B22" s="7">
        <f t="shared" si="2"/>
        <v>0</v>
      </c>
      <c r="C22" s="7">
        <f t="shared" si="15"/>
        <v>0</v>
      </c>
      <c r="D22" s="7">
        <f t="shared" si="16"/>
        <v>0</v>
      </c>
      <c r="E22" s="7">
        <f t="shared" si="17"/>
        <v>0</v>
      </c>
      <c r="F22" s="7">
        <f t="shared" si="18"/>
        <v>0</v>
      </c>
      <c r="G22" s="7">
        <f t="shared" si="19"/>
        <v>0</v>
      </c>
      <c r="H22" s="7" t="str">
        <f t="shared" si="20"/>
        <v>-</v>
      </c>
      <c r="I22" s="7" t="str">
        <f t="shared" si="34"/>
        <v>-</v>
      </c>
      <c r="J22" s="7" t="str">
        <f t="shared" si="35"/>
        <v>-</v>
      </c>
      <c r="K22" s="7" t="str">
        <f t="shared" si="36"/>
        <v>-</v>
      </c>
      <c r="L22" s="7" t="str">
        <f t="shared" si="37"/>
        <v>-</v>
      </c>
      <c r="M22" s="17">
        <f t="shared" si="25"/>
        <v>0</v>
      </c>
      <c r="N22" s="12" t="str">
        <f t="shared" ref="N22:Q22" si="58">IFERROR(AVERAGE(N59,N99),"0")</f>
        <v>0</v>
      </c>
      <c r="O22" s="12" t="str">
        <f t="shared" si="58"/>
        <v>0</v>
      </c>
      <c r="P22" s="12" t="str">
        <f t="shared" si="58"/>
        <v>0</v>
      </c>
      <c r="Q22" s="12" t="str">
        <f t="shared" si="58"/>
        <v>0</v>
      </c>
      <c r="R22" s="24" t="str">
        <f t="shared" si="27"/>
        <v>-</v>
      </c>
      <c r="S22" s="24" t="str">
        <f t="shared" si="8"/>
        <v>-</v>
      </c>
      <c r="T22" s="24" t="str">
        <f t="shared" si="9"/>
        <v>-</v>
      </c>
      <c r="U22" s="24" t="str">
        <f t="shared" si="10"/>
        <v>-</v>
      </c>
      <c r="V22" s="24" t="str">
        <f t="shared" si="11"/>
        <v>-</v>
      </c>
      <c r="W22" s="25">
        <f t="shared" si="28"/>
        <v>0</v>
      </c>
      <c r="X22" s="7">
        <f t="shared" si="29"/>
        <v>0</v>
      </c>
      <c r="Y22" s="7">
        <f t="shared" si="30"/>
        <v>0</v>
      </c>
      <c r="Z22" s="7">
        <f t="shared" si="31"/>
        <v>0</v>
      </c>
      <c r="AA22" s="7">
        <f t="shared" si="32"/>
        <v>0</v>
      </c>
      <c r="AB22" s="31">
        <f t="shared" si="43"/>
        <v>0</v>
      </c>
      <c r="AC22" s="31">
        <f t="shared" si="47"/>
        <v>0</v>
      </c>
      <c r="AD22" s="31">
        <f t="shared" si="48"/>
        <v>0</v>
      </c>
      <c r="AE22" s="31">
        <f t="shared" si="44"/>
        <v>0</v>
      </c>
      <c r="AG22" s="36"/>
      <c r="AL22" s="36"/>
    </row>
    <row r="23" spans="1:38">
      <c r="A23" s="11">
        <v>45278</v>
      </c>
      <c r="B23" s="7">
        <f t="shared" si="2"/>
        <v>0</v>
      </c>
      <c r="C23" s="7">
        <f t="shared" si="15"/>
        <v>0</v>
      </c>
      <c r="D23" s="7">
        <f t="shared" si="16"/>
        <v>0</v>
      </c>
      <c r="E23" s="7">
        <f t="shared" si="17"/>
        <v>0</v>
      </c>
      <c r="F23" s="7">
        <f t="shared" si="18"/>
        <v>0</v>
      </c>
      <c r="G23" s="7">
        <f t="shared" si="19"/>
        <v>0</v>
      </c>
      <c r="H23" s="7" t="str">
        <f t="shared" si="20"/>
        <v>-</v>
      </c>
      <c r="I23" s="7" t="str">
        <f t="shared" si="34"/>
        <v>-</v>
      </c>
      <c r="J23" s="7" t="str">
        <f t="shared" si="35"/>
        <v>-</v>
      </c>
      <c r="K23" s="7" t="str">
        <f t="shared" si="36"/>
        <v>-</v>
      </c>
      <c r="L23" s="7" t="str">
        <f t="shared" si="37"/>
        <v>-</v>
      </c>
      <c r="M23" s="17">
        <f t="shared" si="25"/>
        <v>0</v>
      </c>
      <c r="N23" s="12" t="str">
        <f t="shared" ref="N23:Q23" si="59">IFERROR(AVERAGE(N60,N100),"0")</f>
        <v>0</v>
      </c>
      <c r="O23" s="12" t="str">
        <f t="shared" si="59"/>
        <v>0</v>
      </c>
      <c r="P23" s="12" t="str">
        <f t="shared" si="59"/>
        <v>0</v>
      </c>
      <c r="Q23" s="12" t="str">
        <f t="shared" si="59"/>
        <v>0</v>
      </c>
      <c r="R23" s="24" t="str">
        <f t="shared" si="27"/>
        <v>-</v>
      </c>
      <c r="S23" s="24" t="str">
        <f t="shared" si="8"/>
        <v>-</v>
      </c>
      <c r="T23" s="24" t="str">
        <f t="shared" si="9"/>
        <v>-</v>
      </c>
      <c r="U23" s="24" t="str">
        <f t="shared" si="10"/>
        <v>-</v>
      </c>
      <c r="V23" s="24" t="str">
        <f t="shared" si="11"/>
        <v>-</v>
      </c>
      <c r="W23" s="25">
        <f t="shared" si="28"/>
        <v>0</v>
      </c>
      <c r="X23" s="7">
        <f t="shared" si="29"/>
        <v>0</v>
      </c>
      <c r="Y23" s="7">
        <f t="shared" si="30"/>
        <v>0</v>
      </c>
      <c r="Z23" s="7">
        <f t="shared" si="31"/>
        <v>0</v>
      </c>
      <c r="AA23" s="7">
        <f t="shared" si="32"/>
        <v>0</v>
      </c>
      <c r="AB23" s="31">
        <f t="shared" si="43"/>
        <v>0</v>
      </c>
      <c r="AC23" s="31">
        <f t="shared" si="47"/>
        <v>0</v>
      </c>
      <c r="AD23" s="31">
        <f t="shared" si="48"/>
        <v>0</v>
      </c>
      <c r="AE23" s="31">
        <f t="shared" si="44"/>
        <v>0</v>
      </c>
    </row>
    <row r="24" spans="1:38">
      <c r="A24" s="11">
        <v>45279</v>
      </c>
      <c r="B24" s="7">
        <f t="shared" si="2"/>
        <v>0</v>
      </c>
      <c r="C24" s="7">
        <f t="shared" si="15"/>
        <v>0</v>
      </c>
      <c r="D24" s="7">
        <f t="shared" si="16"/>
        <v>0</v>
      </c>
      <c r="E24" s="7">
        <f t="shared" si="17"/>
        <v>0</v>
      </c>
      <c r="F24" s="7">
        <f t="shared" si="18"/>
        <v>0</v>
      </c>
      <c r="G24" s="7">
        <f t="shared" si="19"/>
        <v>0</v>
      </c>
      <c r="H24" s="7" t="str">
        <f t="shared" si="20"/>
        <v>-</v>
      </c>
      <c r="I24" s="7" t="str">
        <f t="shared" si="34"/>
        <v>-</v>
      </c>
      <c r="J24" s="7" t="str">
        <f t="shared" si="35"/>
        <v>-</v>
      </c>
      <c r="K24" s="7" t="str">
        <f t="shared" si="36"/>
        <v>-</v>
      </c>
      <c r="L24" s="7" t="str">
        <f t="shared" si="37"/>
        <v>-</v>
      </c>
      <c r="M24" s="17">
        <f t="shared" si="25"/>
        <v>0</v>
      </c>
      <c r="N24" s="12" t="str">
        <f t="shared" ref="N24:Q24" si="60">IFERROR(AVERAGE(N61,N101),"0")</f>
        <v>0</v>
      </c>
      <c r="O24" s="12" t="str">
        <f t="shared" si="60"/>
        <v>0</v>
      </c>
      <c r="P24" s="12" t="str">
        <f t="shared" si="60"/>
        <v>0</v>
      </c>
      <c r="Q24" s="12" t="str">
        <f t="shared" si="60"/>
        <v>0</v>
      </c>
      <c r="R24" s="24" t="str">
        <f t="shared" si="27"/>
        <v>-</v>
      </c>
      <c r="S24" s="24" t="str">
        <f t="shared" si="8"/>
        <v>-</v>
      </c>
      <c r="T24" s="24" t="str">
        <f t="shared" si="9"/>
        <v>-</v>
      </c>
      <c r="U24" s="24" t="str">
        <f t="shared" si="10"/>
        <v>-</v>
      </c>
      <c r="V24" s="24" t="str">
        <f t="shared" si="11"/>
        <v>-</v>
      </c>
      <c r="W24" s="25">
        <f t="shared" si="28"/>
        <v>0</v>
      </c>
      <c r="X24" s="7">
        <f t="shared" si="29"/>
        <v>0</v>
      </c>
      <c r="Y24" s="7">
        <f t="shared" si="30"/>
        <v>0</v>
      </c>
      <c r="Z24" s="7">
        <f t="shared" si="31"/>
        <v>0</v>
      </c>
      <c r="AA24" s="7">
        <f t="shared" si="32"/>
        <v>0</v>
      </c>
      <c r="AB24" s="31">
        <f t="shared" si="43"/>
        <v>0</v>
      </c>
      <c r="AC24" s="31">
        <f t="shared" si="47"/>
        <v>0</v>
      </c>
      <c r="AD24" s="31">
        <f t="shared" si="48"/>
        <v>0</v>
      </c>
      <c r="AE24" s="31">
        <f t="shared" si="44"/>
        <v>0</v>
      </c>
      <c r="AG24" s="36"/>
    </row>
    <row r="25" spans="1:38">
      <c r="A25" s="11">
        <v>45280</v>
      </c>
      <c r="B25" s="7">
        <f t="shared" si="2"/>
        <v>0</v>
      </c>
      <c r="C25" s="7">
        <f t="shared" si="15"/>
        <v>0</v>
      </c>
      <c r="D25" s="7">
        <f t="shared" si="16"/>
        <v>0</v>
      </c>
      <c r="E25" s="7">
        <f t="shared" si="17"/>
        <v>0</v>
      </c>
      <c r="F25" s="7">
        <f t="shared" si="18"/>
        <v>0</v>
      </c>
      <c r="G25" s="7">
        <f t="shared" si="19"/>
        <v>0</v>
      </c>
      <c r="H25" s="7" t="str">
        <f t="shared" si="20"/>
        <v>-</v>
      </c>
      <c r="I25" s="7" t="str">
        <f t="shared" si="34"/>
        <v>-</v>
      </c>
      <c r="J25" s="7" t="str">
        <f t="shared" si="35"/>
        <v>-</v>
      </c>
      <c r="K25" s="7" t="str">
        <f t="shared" si="36"/>
        <v>-</v>
      </c>
      <c r="L25" s="7" t="str">
        <f t="shared" si="37"/>
        <v>-</v>
      </c>
      <c r="M25" s="17">
        <f t="shared" si="25"/>
        <v>0</v>
      </c>
      <c r="N25" s="12" t="str">
        <f t="shared" ref="N25:Q25" si="61">IFERROR(AVERAGE(N62,N102),"0")</f>
        <v>0</v>
      </c>
      <c r="O25" s="12" t="str">
        <f t="shared" si="61"/>
        <v>0</v>
      </c>
      <c r="P25" s="12" t="str">
        <f t="shared" si="61"/>
        <v>0</v>
      </c>
      <c r="Q25" s="12" t="str">
        <f t="shared" si="61"/>
        <v>0</v>
      </c>
      <c r="R25" s="24" t="str">
        <f t="shared" si="27"/>
        <v>-</v>
      </c>
      <c r="S25" s="24" t="str">
        <f t="shared" si="8"/>
        <v>-</v>
      </c>
      <c r="T25" s="24" t="str">
        <f t="shared" si="9"/>
        <v>-</v>
      </c>
      <c r="U25" s="24" t="str">
        <f t="shared" si="10"/>
        <v>-</v>
      </c>
      <c r="V25" s="24" t="str">
        <f t="shared" si="11"/>
        <v>-</v>
      </c>
      <c r="W25" s="25">
        <f t="shared" si="28"/>
        <v>0</v>
      </c>
      <c r="X25" s="7">
        <f t="shared" si="29"/>
        <v>0</v>
      </c>
      <c r="Y25" s="7">
        <f t="shared" si="30"/>
        <v>0</v>
      </c>
      <c r="Z25" s="7">
        <f t="shared" si="31"/>
        <v>0</v>
      </c>
      <c r="AA25" s="7">
        <f t="shared" si="32"/>
        <v>0</v>
      </c>
      <c r="AB25" s="31">
        <f t="shared" si="43"/>
        <v>0</v>
      </c>
      <c r="AC25" s="31">
        <f t="shared" si="47"/>
        <v>0</v>
      </c>
      <c r="AD25" s="31">
        <f t="shared" si="48"/>
        <v>0</v>
      </c>
      <c r="AE25" s="31">
        <f t="shared" si="44"/>
        <v>0</v>
      </c>
      <c r="AG25" s="36"/>
    </row>
    <row r="26" spans="1:38">
      <c r="A26" s="11">
        <v>45281</v>
      </c>
      <c r="B26" s="7">
        <f t="shared" si="2"/>
        <v>0</v>
      </c>
      <c r="C26" s="7">
        <f t="shared" si="15"/>
        <v>0</v>
      </c>
      <c r="D26" s="7">
        <f t="shared" si="16"/>
        <v>0</v>
      </c>
      <c r="E26" s="7">
        <f t="shared" si="17"/>
        <v>0</v>
      </c>
      <c r="F26" s="7">
        <f t="shared" si="18"/>
        <v>0</v>
      </c>
      <c r="G26" s="7">
        <f t="shared" si="19"/>
        <v>0</v>
      </c>
      <c r="H26" s="7" t="str">
        <f t="shared" si="20"/>
        <v>-</v>
      </c>
      <c r="I26" s="7" t="str">
        <f t="shared" si="34"/>
        <v>-</v>
      </c>
      <c r="J26" s="7" t="str">
        <f t="shared" si="35"/>
        <v>-</v>
      </c>
      <c r="K26" s="7" t="str">
        <f t="shared" si="36"/>
        <v>-</v>
      </c>
      <c r="L26" s="7" t="str">
        <f t="shared" si="37"/>
        <v>-</v>
      </c>
      <c r="M26" s="17">
        <f t="shared" si="25"/>
        <v>0</v>
      </c>
      <c r="N26" s="12" t="str">
        <f t="shared" ref="N26:Q26" si="62">IFERROR(AVERAGE(N63,N103),"0")</f>
        <v>0</v>
      </c>
      <c r="O26" s="12" t="str">
        <f t="shared" si="62"/>
        <v>0</v>
      </c>
      <c r="P26" s="12" t="str">
        <f t="shared" si="62"/>
        <v>0</v>
      </c>
      <c r="Q26" s="12" t="str">
        <f t="shared" si="62"/>
        <v>0</v>
      </c>
      <c r="R26" s="24" t="str">
        <f t="shared" si="27"/>
        <v>-</v>
      </c>
      <c r="S26" s="24" t="str">
        <f t="shared" si="8"/>
        <v>-</v>
      </c>
      <c r="T26" s="24" t="str">
        <f t="shared" si="9"/>
        <v>-</v>
      </c>
      <c r="U26" s="24" t="str">
        <f t="shared" si="10"/>
        <v>-</v>
      </c>
      <c r="V26" s="24" t="str">
        <f t="shared" ref="V26:V36" si="63">IFERROR((L26-Q26)/Q26,"-")</f>
        <v>-</v>
      </c>
      <c r="W26" s="25">
        <f t="shared" si="28"/>
        <v>0</v>
      </c>
      <c r="X26" s="7">
        <f t="shared" si="29"/>
        <v>0</v>
      </c>
      <c r="Y26" s="7">
        <f t="shared" si="30"/>
        <v>0</v>
      </c>
      <c r="Z26" s="7">
        <f t="shared" si="31"/>
        <v>0</v>
      </c>
      <c r="AA26" s="7">
        <f t="shared" si="32"/>
        <v>0</v>
      </c>
      <c r="AB26" s="31">
        <f t="shared" si="43"/>
        <v>0</v>
      </c>
      <c r="AC26" s="31">
        <f t="shared" si="47"/>
        <v>0</v>
      </c>
      <c r="AD26" s="31">
        <f t="shared" si="48"/>
        <v>0</v>
      </c>
      <c r="AE26" s="31">
        <f t="shared" si="44"/>
        <v>0</v>
      </c>
      <c r="AG26" s="36"/>
    </row>
    <row r="27" spans="1:38">
      <c r="A27" s="11">
        <v>45282</v>
      </c>
      <c r="B27" s="7">
        <f t="shared" si="2"/>
        <v>0</v>
      </c>
      <c r="C27" s="7">
        <f t="shared" si="15"/>
        <v>0</v>
      </c>
      <c r="D27" s="7">
        <f t="shared" si="16"/>
        <v>0</v>
      </c>
      <c r="E27" s="7">
        <f t="shared" si="17"/>
        <v>0</v>
      </c>
      <c r="F27" s="7">
        <f t="shared" si="18"/>
        <v>0</v>
      </c>
      <c r="G27" s="7">
        <f t="shared" si="19"/>
        <v>0</v>
      </c>
      <c r="H27" s="7" t="str">
        <f t="shared" si="20"/>
        <v>-</v>
      </c>
      <c r="I27" s="7" t="str">
        <f t="shared" si="34"/>
        <v>-</v>
      </c>
      <c r="J27" s="7" t="str">
        <f t="shared" si="35"/>
        <v>-</v>
      </c>
      <c r="K27" s="7" t="str">
        <f t="shared" si="36"/>
        <v>-</v>
      </c>
      <c r="L27" s="7" t="str">
        <f t="shared" si="37"/>
        <v>-</v>
      </c>
      <c r="M27" s="17">
        <f t="shared" si="25"/>
        <v>0</v>
      </c>
      <c r="N27" s="12" t="str">
        <f t="shared" ref="N27:Q27" si="64">IFERROR(AVERAGE(N64,N104),"0")</f>
        <v>0</v>
      </c>
      <c r="O27" s="12" t="str">
        <f t="shared" si="64"/>
        <v>0</v>
      </c>
      <c r="P27" s="12" t="str">
        <f t="shared" si="64"/>
        <v>0</v>
      </c>
      <c r="Q27" s="12" t="str">
        <f t="shared" si="64"/>
        <v>0</v>
      </c>
      <c r="R27" s="24" t="str">
        <f t="shared" si="27"/>
        <v>-</v>
      </c>
      <c r="S27" s="24" t="str">
        <f t="shared" si="8"/>
        <v>-</v>
      </c>
      <c r="T27" s="24" t="str">
        <f t="shared" si="9"/>
        <v>-</v>
      </c>
      <c r="U27" s="24" t="str">
        <f t="shared" si="10"/>
        <v>-</v>
      </c>
      <c r="V27" s="24" t="str">
        <f t="shared" si="63"/>
        <v>-</v>
      </c>
      <c r="W27" s="25">
        <f t="shared" si="28"/>
        <v>0</v>
      </c>
      <c r="X27" s="7">
        <f t="shared" si="29"/>
        <v>0</v>
      </c>
      <c r="Y27" s="7">
        <f t="shared" si="30"/>
        <v>0</v>
      </c>
      <c r="Z27" s="7">
        <f t="shared" si="31"/>
        <v>0</v>
      </c>
      <c r="AA27" s="7">
        <f t="shared" si="32"/>
        <v>0</v>
      </c>
      <c r="AB27" s="31">
        <f t="shared" si="43"/>
        <v>0</v>
      </c>
      <c r="AC27" s="31">
        <f t="shared" si="47"/>
        <v>0</v>
      </c>
      <c r="AD27" s="31">
        <f t="shared" si="48"/>
        <v>0</v>
      </c>
      <c r="AE27" s="31">
        <f t="shared" si="44"/>
        <v>0</v>
      </c>
      <c r="AG27" s="36"/>
    </row>
    <row r="28" spans="1:38">
      <c r="A28" s="11">
        <v>45283</v>
      </c>
      <c r="B28" s="7">
        <f t="shared" si="2"/>
        <v>0</v>
      </c>
      <c r="C28" s="7">
        <f t="shared" si="15"/>
        <v>0</v>
      </c>
      <c r="D28" s="7">
        <f t="shared" si="16"/>
        <v>0</v>
      </c>
      <c r="E28" s="7">
        <f t="shared" si="17"/>
        <v>0</v>
      </c>
      <c r="F28" s="7">
        <f t="shared" si="18"/>
        <v>0</v>
      </c>
      <c r="G28" s="7">
        <f t="shared" si="19"/>
        <v>0</v>
      </c>
      <c r="H28" s="7" t="str">
        <f t="shared" si="20"/>
        <v>-</v>
      </c>
      <c r="I28" s="7" t="str">
        <f t="shared" si="34"/>
        <v>-</v>
      </c>
      <c r="J28" s="7" t="str">
        <f t="shared" si="35"/>
        <v>-</v>
      </c>
      <c r="K28" s="7" t="str">
        <f t="shared" si="36"/>
        <v>-</v>
      </c>
      <c r="L28" s="7" t="str">
        <f t="shared" si="37"/>
        <v>-</v>
      </c>
      <c r="M28" s="17">
        <f t="shared" si="25"/>
        <v>0</v>
      </c>
      <c r="N28" s="12" t="str">
        <f t="shared" ref="N28:Q28" si="65">IFERROR(AVERAGE(N65,N105),"0")</f>
        <v>0</v>
      </c>
      <c r="O28" s="12" t="str">
        <f t="shared" si="65"/>
        <v>0</v>
      </c>
      <c r="P28" s="12" t="str">
        <f t="shared" si="65"/>
        <v>0</v>
      </c>
      <c r="Q28" s="12" t="str">
        <f t="shared" si="65"/>
        <v>0</v>
      </c>
      <c r="R28" s="24" t="str">
        <f t="shared" si="27"/>
        <v>-</v>
      </c>
      <c r="S28" s="24" t="str">
        <f t="shared" si="8"/>
        <v>-</v>
      </c>
      <c r="T28" s="24" t="str">
        <f t="shared" si="9"/>
        <v>-</v>
      </c>
      <c r="U28" s="24" t="str">
        <f t="shared" si="10"/>
        <v>-</v>
      </c>
      <c r="V28" s="24" t="str">
        <f t="shared" si="63"/>
        <v>-</v>
      </c>
      <c r="W28" s="25">
        <f t="shared" si="28"/>
        <v>0</v>
      </c>
      <c r="X28" s="7">
        <f t="shared" si="29"/>
        <v>0</v>
      </c>
      <c r="Y28" s="7">
        <f t="shared" si="30"/>
        <v>0</v>
      </c>
      <c r="Z28" s="7">
        <f t="shared" si="31"/>
        <v>0</v>
      </c>
      <c r="AA28" s="7">
        <f t="shared" si="32"/>
        <v>0</v>
      </c>
      <c r="AB28" s="31">
        <f t="shared" si="43"/>
        <v>0</v>
      </c>
      <c r="AC28" s="31">
        <f t="shared" si="47"/>
        <v>0</v>
      </c>
      <c r="AD28" s="31">
        <f t="shared" si="48"/>
        <v>0</v>
      </c>
      <c r="AE28" s="31">
        <f t="shared" si="44"/>
        <v>0</v>
      </c>
      <c r="AG28" s="36"/>
    </row>
    <row r="29" spans="1:38">
      <c r="A29" s="11">
        <v>45284</v>
      </c>
      <c r="B29" s="7">
        <f t="shared" si="2"/>
        <v>0</v>
      </c>
      <c r="C29" s="7">
        <f t="shared" si="15"/>
        <v>0</v>
      </c>
      <c r="D29" s="7">
        <f t="shared" si="16"/>
        <v>0</v>
      </c>
      <c r="E29" s="7">
        <f t="shared" si="17"/>
        <v>0</v>
      </c>
      <c r="F29" s="7">
        <f t="shared" si="18"/>
        <v>0</v>
      </c>
      <c r="G29" s="7">
        <f t="shared" si="19"/>
        <v>0</v>
      </c>
      <c r="H29" s="7" t="str">
        <f t="shared" si="20"/>
        <v>-</v>
      </c>
      <c r="I29" s="7" t="str">
        <f t="shared" si="34"/>
        <v>-</v>
      </c>
      <c r="J29" s="7" t="str">
        <f t="shared" si="35"/>
        <v>-</v>
      </c>
      <c r="K29" s="7" t="str">
        <f t="shared" si="36"/>
        <v>-</v>
      </c>
      <c r="L29" s="7" t="str">
        <f t="shared" si="37"/>
        <v>-</v>
      </c>
      <c r="M29" s="12">
        <f t="shared" si="25"/>
        <v>0</v>
      </c>
      <c r="N29" s="12" t="str">
        <f t="shared" ref="N29:Q29" si="66">IFERROR(AVERAGE(N66,N106),"0")</f>
        <v>0</v>
      </c>
      <c r="O29" s="12" t="str">
        <f t="shared" si="66"/>
        <v>0</v>
      </c>
      <c r="P29" s="12" t="str">
        <f t="shared" si="66"/>
        <v>0</v>
      </c>
      <c r="Q29" s="12" t="str">
        <f t="shared" si="66"/>
        <v>0</v>
      </c>
      <c r="R29" s="24" t="str">
        <f t="shared" si="27"/>
        <v>-</v>
      </c>
      <c r="S29" s="24" t="str">
        <f t="shared" si="8"/>
        <v>-</v>
      </c>
      <c r="T29" s="24" t="str">
        <f t="shared" si="9"/>
        <v>-</v>
      </c>
      <c r="U29" s="24" t="str">
        <f t="shared" si="10"/>
        <v>-</v>
      </c>
      <c r="V29" s="24" t="str">
        <f t="shared" si="63"/>
        <v>-</v>
      </c>
      <c r="W29" s="25">
        <f t="shared" si="28"/>
        <v>0</v>
      </c>
      <c r="X29" s="7">
        <f t="shared" si="29"/>
        <v>0</v>
      </c>
      <c r="Y29" s="7">
        <f t="shared" si="30"/>
        <v>0</v>
      </c>
      <c r="Z29" s="7">
        <f t="shared" si="31"/>
        <v>0</v>
      </c>
      <c r="AA29" s="7">
        <f t="shared" si="32"/>
        <v>0</v>
      </c>
      <c r="AB29" s="31">
        <f t="shared" si="43"/>
        <v>0</v>
      </c>
      <c r="AC29" s="31">
        <f t="shared" si="47"/>
        <v>0</v>
      </c>
      <c r="AD29" s="31">
        <f t="shared" si="48"/>
        <v>0</v>
      </c>
      <c r="AE29" s="31">
        <f t="shared" si="44"/>
        <v>0</v>
      </c>
      <c r="AG29" s="36"/>
    </row>
    <row r="30" spans="1:38">
      <c r="A30" s="11">
        <v>45285</v>
      </c>
      <c r="B30" s="7">
        <f t="shared" si="2"/>
        <v>0</v>
      </c>
      <c r="C30" s="7">
        <f t="shared" si="15"/>
        <v>0</v>
      </c>
      <c r="D30" s="7">
        <f t="shared" si="16"/>
        <v>0</v>
      </c>
      <c r="E30" s="7">
        <f t="shared" si="17"/>
        <v>0</v>
      </c>
      <c r="F30" s="7">
        <f t="shared" si="18"/>
        <v>0</v>
      </c>
      <c r="G30" s="7">
        <f t="shared" si="19"/>
        <v>0</v>
      </c>
      <c r="H30" s="7" t="str">
        <f t="shared" si="20"/>
        <v>-</v>
      </c>
      <c r="I30" s="7" t="str">
        <f t="shared" si="34"/>
        <v>-</v>
      </c>
      <c r="J30" s="7" t="str">
        <f t="shared" si="35"/>
        <v>-</v>
      </c>
      <c r="K30" s="7" t="str">
        <f t="shared" si="36"/>
        <v>-</v>
      </c>
      <c r="L30" s="7" t="str">
        <f t="shared" si="37"/>
        <v>-</v>
      </c>
      <c r="M30" s="12">
        <f t="shared" si="25"/>
        <v>0</v>
      </c>
      <c r="N30" s="12" t="str">
        <f t="shared" ref="N30:Q30" si="67">IFERROR(AVERAGE(N67,N107),"0")</f>
        <v>0</v>
      </c>
      <c r="O30" s="12" t="str">
        <f t="shared" si="67"/>
        <v>0</v>
      </c>
      <c r="P30" s="12" t="str">
        <f t="shared" si="67"/>
        <v>0</v>
      </c>
      <c r="Q30" s="12" t="str">
        <f t="shared" si="67"/>
        <v>0</v>
      </c>
      <c r="R30" s="24" t="str">
        <f t="shared" si="27"/>
        <v>-</v>
      </c>
      <c r="S30" s="24" t="str">
        <f t="shared" si="8"/>
        <v>-</v>
      </c>
      <c r="T30" s="24" t="str">
        <f t="shared" si="9"/>
        <v>-</v>
      </c>
      <c r="U30" s="24" t="str">
        <f t="shared" si="10"/>
        <v>-</v>
      </c>
      <c r="V30" s="24" t="str">
        <f t="shared" si="63"/>
        <v>-</v>
      </c>
      <c r="W30" s="25">
        <f t="shared" si="28"/>
        <v>0</v>
      </c>
      <c r="X30" s="7">
        <f t="shared" si="29"/>
        <v>0</v>
      </c>
      <c r="Y30" s="7">
        <f t="shared" si="30"/>
        <v>0</v>
      </c>
      <c r="Z30" s="7">
        <f t="shared" si="31"/>
        <v>0</v>
      </c>
      <c r="AA30" s="7">
        <f t="shared" si="32"/>
        <v>0</v>
      </c>
      <c r="AB30" s="31">
        <f t="shared" si="43"/>
        <v>0</v>
      </c>
      <c r="AC30" s="31">
        <f t="shared" si="47"/>
        <v>0</v>
      </c>
      <c r="AD30" s="31">
        <f t="shared" si="48"/>
        <v>0</v>
      </c>
      <c r="AE30" s="31">
        <f t="shared" si="44"/>
        <v>0</v>
      </c>
      <c r="AG30" s="36"/>
    </row>
    <row r="31" spans="1:38">
      <c r="A31" s="11">
        <v>45286</v>
      </c>
      <c r="B31" s="7">
        <f t="shared" si="2"/>
        <v>0</v>
      </c>
      <c r="C31" s="7">
        <f t="shared" si="15"/>
        <v>0</v>
      </c>
      <c r="D31" s="7">
        <f t="shared" si="16"/>
        <v>0</v>
      </c>
      <c r="E31" s="7">
        <f t="shared" si="17"/>
        <v>0</v>
      </c>
      <c r="F31" s="7">
        <f t="shared" si="18"/>
        <v>0</v>
      </c>
      <c r="G31" s="7">
        <f t="shared" si="19"/>
        <v>0</v>
      </c>
      <c r="H31" s="12" t="str">
        <f t="shared" si="20"/>
        <v>-</v>
      </c>
      <c r="I31" s="7" t="str">
        <f t="shared" si="34"/>
        <v>-</v>
      </c>
      <c r="J31" s="7" t="str">
        <f t="shared" si="35"/>
        <v>-</v>
      </c>
      <c r="K31" s="7" t="str">
        <f t="shared" si="36"/>
        <v>-</v>
      </c>
      <c r="L31" s="7" t="str">
        <f t="shared" si="37"/>
        <v>-</v>
      </c>
      <c r="M31" s="12">
        <f t="shared" si="25"/>
        <v>0</v>
      </c>
      <c r="N31" s="12" t="str">
        <f t="shared" ref="N31:Q31" si="68">IFERROR(AVERAGE(N68,N108),"0")</f>
        <v>0</v>
      </c>
      <c r="O31" s="12" t="str">
        <f t="shared" si="68"/>
        <v>0</v>
      </c>
      <c r="P31" s="12" t="str">
        <f t="shared" si="68"/>
        <v>0</v>
      </c>
      <c r="Q31" s="12" t="str">
        <f t="shared" si="68"/>
        <v>0</v>
      </c>
      <c r="R31" s="24" t="str">
        <f t="shared" si="27"/>
        <v>-</v>
      </c>
      <c r="S31" s="24" t="str">
        <f t="shared" si="8"/>
        <v>-</v>
      </c>
      <c r="T31" s="24" t="str">
        <f t="shared" si="9"/>
        <v>-</v>
      </c>
      <c r="U31" s="24" t="str">
        <f t="shared" si="10"/>
        <v>-</v>
      </c>
      <c r="V31" s="24" t="str">
        <f t="shared" si="63"/>
        <v>-</v>
      </c>
      <c r="W31" s="25">
        <f t="shared" ref="W31:W36" si="69">SUM(X31:AA31)</f>
        <v>0</v>
      </c>
      <c r="X31" s="7">
        <f t="shared" ref="X31:X36" si="70">+X68+X108</f>
        <v>0</v>
      </c>
      <c r="Y31" s="7">
        <f t="shared" ref="Y31:Y36" si="71">+Y68+Y108</f>
        <v>0</v>
      </c>
      <c r="Z31" s="7">
        <f t="shared" ref="Z31:Z36" si="72">+Z68+Z108</f>
        <v>0</v>
      </c>
      <c r="AA31" s="7">
        <f t="shared" ref="AA31:AA36" si="73">+AA68+AA108</f>
        <v>0</v>
      </c>
      <c r="AB31" s="31">
        <f t="shared" ref="AB31:AB36" si="74">IF(X31=0,B31,B31/X31)</f>
        <v>0</v>
      </c>
      <c r="AC31" s="31">
        <f t="shared" ref="AC31:AC36" si="75">IF(Y31=0,B31,B31/Y31)</f>
        <v>0</v>
      </c>
      <c r="AD31" s="31">
        <f t="shared" ref="AD31:AD36" si="76">IF(Z31=0,B31,B31/Z31)</f>
        <v>0</v>
      </c>
      <c r="AE31" s="31">
        <f t="shared" ref="AE31:AE36" si="77">IF(AA31=0,B31,B31/AA31)</f>
        <v>0</v>
      </c>
      <c r="AG31" s="36"/>
    </row>
    <row r="32" spans="1:38">
      <c r="A32" s="11">
        <v>45287</v>
      </c>
      <c r="B32" s="7">
        <f t="shared" si="2"/>
        <v>0</v>
      </c>
      <c r="C32" s="7">
        <f t="shared" si="15"/>
        <v>0</v>
      </c>
      <c r="D32" s="7">
        <f t="shared" si="16"/>
        <v>0</v>
      </c>
      <c r="E32" s="7">
        <f t="shared" si="17"/>
        <v>0</v>
      </c>
      <c r="F32" s="7">
        <f t="shared" si="18"/>
        <v>0</v>
      </c>
      <c r="G32" s="7">
        <f t="shared" si="19"/>
        <v>0</v>
      </c>
      <c r="H32" s="12" t="str">
        <f t="shared" si="20"/>
        <v>-</v>
      </c>
      <c r="I32" s="7" t="str">
        <f t="shared" si="34"/>
        <v>-</v>
      </c>
      <c r="J32" s="7" t="str">
        <f t="shared" si="35"/>
        <v>-</v>
      </c>
      <c r="K32" s="7" t="str">
        <f t="shared" si="36"/>
        <v>-</v>
      </c>
      <c r="L32" s="7" t="str">
        <f t="shared" si="37"/>
        <v>-</v>
      </c>
      <c r="M32" s="12">
        <f t="shared" si="25"/>
        <v>0</v>
      </c>
      <c r="N32" s="12" t="str">
        <f t="shared" ref="N32:Q32" si="78">IFERROR(AVERAGE(N69,N109),"0")</f>
        <v>0</v>
      </c>
      <c r="O32" s="12" t="str">
        <f t="shared" si="78"/>
        <v>0</v>
      </c>
      <c r="P32" s="12" t="str">
        <f t="shared" si="78"/>
        <v>0</v>
      </c>
      <c r="Q32" s="12" t="str">
        <f t="shared" si="78"/>
        <v>0</v>
      </c>
      <c r="R32" s="24" t="str">
        <f t="shared" si="27"/>
        <v>-</v>
      </c>
      <c r="S32" s="24" t="str">
        <f t="shared" si="8"/>
        <v>-</v>
      </c>
      <c r="T32" s="24" t="str">
        <f t="shared" si="9"/>
        <v>-</v>
      </c>
      <c r="U32" s="24" t="str">
        <f t="shared" si="10"/>
        <v>-</v>
      </c>
      <c r="V32" s="24" t="str">
        <f t="shared" si="63"/>
        <v>-</v>
      </c>
      <c r="W32" s="25">
        <f t="shared" si="69"/>
        <v>0</v>
      </c>
      <c r="X32" s="7">
        <f t="shared" si="70"/>
        <v>0</v>
      </c>
      <c r="Y32" s="7">
        <f t="shared" si="71"/>
        <v>0</v>
      </c>
      <c r="Z32" s="7">
        <f t="shared" si="72"/>
        <v>0</v>
      </c>
      <c r="AA32" s="7">
        <f t="shared" si="73"/>
        <v>0</v>
      </c>
      <c r="AB32" s="31">
        <f t="shared" si="74"/>
        <v>0</v>
      </c>
      <c r="AC32" s="31">
        <f t="shared" si="75"/>
        <v>0</v>
      </c>
      <c r="AD32" s="31">
        <f t="shared" si="76"/>
        <v>0</v>
      </c>
      <c r="AE32" s="31">
        <f t="shared" si="77"/>
        <v>0</v>
      </c>
      <c r="AG32" s="36"/>
    </row>
    <row r="33" spans="1:38">
      <c r="A33" s="11">
        <v>45288</v>
      </c>
      <c r="B33" s="7">
        <f t="shared" si="2"/>
        <v>0</v>
      </c>
      <c r="C33" s="7">
        <f t="shared" si="15"/>
        <v>0</v>
      </c>
      <c r="D33" s="7">
        <f t="shared" si="16"/>
        <v>0</v>
      </c>
      <c r="E33" s="7">
        <f t="shared" si="17"/>
        <v>0</v>
      </c>
      <c r="F33" s="7">
        <f t="shared" si="18"/>
        <v>0</v>
      </c>
      <c r="G33" s="7">
        <f t="shared" si="19"/>
        <v>0</v>
      </c>
      <c r="H33" s="7" t="str">
        <f t="shared" si="20"/>
        <v>-</v>
      </c>
      <c r="I33" s="7" t="str">
        <f t="shared" si="34"/>
        <v>-</v>
      </c>
      <c r="J33" s="7" t="str">
        <f t="shared" si="35"/>
        <v>-</v>
      </c>
      <c r="K33" s="7" t="str">
        <f t="shared" si="36"/>
        <v>-</v>
      </c>
      <c r="L33" s="7" t="str">
        <f t="shared" si="37"/>
        <v>-</v>
      </c>
      <c r="M33" s="16">
        <f t="shared" si="25"/>
        <v>0</v>
      </c>
      <c r="N33" s="16" t="str">
        <f t="shared" ref="N33:Q33" si="79">IFERROR(AVERAGE(N70,N110),"0")</f>
        <v>0</v>
      </c>
      <c r="O33" s="16" t="str">
        <f t="shared" si="79"/>
        <v>0</v>
      </c>
      <c r="P33" s="16" t="str">
        <f t="shared" si="79"/>
        <v>0</v>
      </c>
      <c r="Q33" s="16" t="str">
        <f t="shared" si="79"/>
        <v>0</v>
      </c>
      <c r="R33" s="24" t="str">
        <f t="shared" si="27"/>
        <v>-</v>
      </c>
      <c r="S33" s="24" t="str">
        <f t="shared" si="8"/>
        <v>-</v>
      </c>
      <c r="T33" s="24" t="str">
        <f t="shared" si="9"/>
        <v>-</v>
      </c>
      <c r="U33" s="24" t="str">
        <f t="shared" si="10"/>
        <v>-</v>
      </c>
      <c r="V33" s="24" t="str">
        <f t="shared" si="63"/>
        <v>-</v>
      </c>
      <c r="W33" s="25">
        <f t="shared" si="69"/>
        <v>0</v>
      </c>
      <c r="X33" s="7">
        <f t="shared" si="70"/>
        <v>0</v>
      </c>
      <c r="Y33" s="7">
        <f t="shared" si="71"/>
        <v>0</v>
      </c>
      <c r="Z33" s="7">
        <f t="shared" si="72"/>
        <v>0</v>
      </c>
      <c r="AA33" s="7">
        <f t="shared" si="73"/>
        <v>0</v>
      </c>
      <c r="AB33" s="31">
        <f t="shared" si="74"/>
        <v>0</v>
      </c>
      <c r="AC33" s="31">
        <f t="shared" si="75"/>
        <v>0</v>
      </c>
      <c r="AD33" s="31">
        <f t="shared" si="76"/>
        <v>0</v>
      </c>
      <c r="AE33" s="31">
        <f t="shared" si="77"/>
        <v>0</v>
      </c>
      <c r="AG33" s="36"/>
    </row>
    <row r="34" spans="1:38">
      <c r="A34" s="11">
        <v>45289</v>
      </c>
      <c r="B34" s="7">
        <f t="shared" si="2"/>
        <v>0</v>
      </c>
      <c r="C34" s="7">
        <f t="shared" si="15"/>
        <v>0</v>
      </c>
      <c r="D34" s="7">
        <f t="shared" si="16"/>
        <v>0</v>
      </c>
      <c r="E34" s="7">
        <f t="shared" si="17"/>
        <v>0</v>
      </c>
      <c r="F34" s="7">
        <f t="shared" si="18"/>
        <v>0</v>
      </c>
      <c r="G34" s="7">
        <f t="shared" si="19"/>
        <v>0</v>
      </c>
      <c r="H34" s="7" t="str">
        <f t="shared" si="20"/>
        <v>-</v>
      </c>
      <c r="I34" s="7" t="str">
        <f t="shared" si="34"/>
        <v>-</v>
      </c>
      <c r="J34" s="7" t="str">
        <f t="shared" si="35"/>
        <v>-</v>
      </c>
      <c r="K34" s="7" t="str">
        <f t="shared" si="36"/>
        <v>-</v>
      </c>
      <c r="L34" s="7" t="str">
        <f t="shared" si="37"/>
        <v>-</v>
      </c>
      <c r="M34" s="16">
        <f t="shared" si="25"/>
        <v>0</v>
      </c>
      <c r="N34" s="16" t="str">
        <f t="shared" ref="N34:Q34" si="80">IFERROR(AVERAGE(N71,N111),"0")</f>
        <v>0</v>
      </c>
      <c r="O34" s="16" t="str">
        <f t="shared" si="80"/>
        <v>0</v>
      </c>
      <c r="P34" s="16" t="str">
        <f t="shared" si="80"/>
        <v>0</v>
      </c>
      <c r="Q34" s="16" t="str">
        <f t="shared" si="80"/>
        <v>0</v>
      </c>
      <c r="R34" s="24" t="str">
        <f t="shared" si="27"/>
        <v>-</v>
      </c>
      <c r="S34" s="24" t="str">
        <f t="shared" si="8"/>
        <v>-</v>
      </c>
      <c r="T34" s="24" t="str">
        <f t="shared" si="9"/>
        <v>-</v>
      </c>
      <c r="U34" s="24" t="str">
        <f t="shared" si="10"/>
        <v>-</v>
      </c>
      <c r="V34" s="24" t="str">
        <f t="shared" si="63"/>
        <v>-</v>
      </c>
      <c r="W34" s="25">
        <f t="shared" si="69"/>
        <v>0</v>
      </c>
      <c r="X34" s="7">
        <f t="shared" si="70"/>
        <v>0</v>
      </c>
      <c r="Y34" s="7">
        <f t="shared" si="71"/>
        <v>0</v>
      </c>
      <c r="Z34" s="7">
        <f t="shared" si="72"/>
        <v>0</v>
      </c>
      <c r="AA34" s="7">
        <f t="shared" si="73"/>
        <v>0</v>
      </c>
      <c r="AB34" s="31">
        <f t="shared" si="74"/>
        <v>0</v>
      </c>
      <c r="AC34" s="31">
        <f t="shared" si="75"/>
        <v>0</v>
      </c>
      <c r="AD34" s="31">
        <f t="shared" si="76"/>
        <v>0</v>
      </c>
      <c r="AE34" s="31">
        <f t="shared" si="77"/>
        <v>0</v>
      </c>
      <c r="AG34" s="36"/>
    </row>
    <row r="35" spans="1:38">
      <c r="A35" s="11">
        <v>45290</v>
      </c>
      <c r="B35" s="7">
        <f t="shared" si="2"/>
        <v>0</v>
      </c>
      <c r="C35" s="7">
        <f t="shared" si="15"/>
        <v>0</v>
      </c>
      <c r="D35" s="7">
        <f t="shared" si="16"/>
        <v>0</v>
      </c>
      <c r="E35" s="7">
        <f t="shared" si="17"/>
        <v>0</v>
      </c>
      <c r="F35" s="7">
        <f t="shared" si="18"/>
        <v>0</v>
      </c>
      <c r="G35" s="7">
        <f t="shared" si="19"/>
        <v>0</v>
      </c>
      <c r="H35" s="7" t="str">
        <f t="shared" si="20"/>
        <v>-</v>
      </c>
      <c r="I35" s="7" t="str">
        <f t="shared" si="34"/>
        <v>-</v>
      </c>
      <c r="J35" s="7" t="str">
        <f t="shared" si="35"/>
        <v>-</v>
      </c>
      <c r="K35" s="7" t="str">
        <f t="shared" si="36"/>
        <v>-</v>
      </c>
      <c r="L35" s="7" t="str">
        <f t="shared" si="37"/>
        <v>-</v>
      </c>
      <c r="M35" s="16">
        <f t="shared" si="25"/>
        <v>0</v>
      </c>
      <c r="N35" s="16" t="str">
        <f t="shared" ref="N35:Q35" si="81">IFERROR(AVERAGE(N72,N112),"0")</f>
        <v>0</v>
      </c>
      <c r="O35" s="16" t="str">
        <f t="shared" si="81"/>
        <v>0</v>
      </c>
      <c r="P35" s="16" t="str">
        <f t="shared" si="81"/>
        <v>0</v>
      </c>
      <c r="Q35" s="16" t="str">
        <f t="shared" si="81"/>
        <v>0</v>
      </c>
      <c r="R35" s="24" t="str">
        <f t="shared" si="27"/>
        <v>-</v>
      </c>
      <c r="S35" s="24" t="str">
        <f t="shared" si="8"/>
        <v>-</v>
      </c>
      <c r="T35" s="24" t="str">
        <f t="shared" si="9"/>
        <v>-</v>
      </c>
      <c r="U35" s="24" t="str">
        <f t="shared" si="10"/>
        <v>-</v>
      </c>
      <c r="V35" s="24" t="str">
        <f t="shared" si="63"/>
        <v>-</v>
      </c>
      <c r="W35" s="25">
        <f t="shared" si="69"/>
        <v>0</v>
      </c>
      <c r="X35" s="7">
        <f t="shared" si="70"/>
        <v>0</v>
      </c>
      <c r="Y35" s="7">
        <f t="shared" si="71"/>
        <v>0</v>
      </c>
      <c r="Z35" s="7">
        <f t="shared" si="72"/>
        <v>0</v>
      </c>
      <c r="AA35" s="7">
        <f t="shared" si="73"/>
        <v>0</v>
      </c>
      <c r="AB35" s="7">
        <f t="shared" si="74"/>
        <v>0</v>
      </c>
      <c r="AC35" s="7">
        <f t="shared" si="75"/>
        <v>0</v>
      </c>
      <c r="AD35" s="7">
        <f t="shared" si="76"/>
        <v>0</v>
      </c>
      <c r="AE35" s="31">
        <f t="shared" si="77"/>
        <v>0</v>
      </c>
      <c r="AG35" s="36"/>
    </row>
    <row r="36" spans="1:38">
      <c r="A36" s="11">
        <v>45291</v>
      </c>
      <c r="B36" s="7">
        <f t="shared" si="2"/>
        <v>0</v>
      </c>
      <c r="C36" s="7">
        <f t="shared" si="15"/>
        <v>0</v>
      </c>
      <c r="D36" s="7">
        <f t="shared" si="16"/>
        <v>0</v>
      </c>
      <c r="E36" s="7">
        <f t="shared" si="17"/>
        <v>0</v>
      </c>
      <c r="F36" s="7">
        <f t="shared" si="18"/>
        <v>0</v>
      </c>
      <c r="G36" s="7">
        <f t="shared" si="19"/>
        <v>0</v>
      </c>
      <c r="H36" s="7" t="str">
        <f t="shared" si="20"/>
        <v>-</v>
      </c>
      <c r="I36" s="7" t="str">
        <f t="shared" si="34"/>
        <v>-</v>
      </c>
      <c r="J36" s="7" t="str">
        <f t="shared" si="35"/>
        <v>-</v>
      </c>
      <c r="K36" s="7" t="str">
        <f t="shared" si="36"/>
        <v>-</v>
      </c>
      <c r="L36" s="7" t="str">
        <f t="shared" si="37"/>
        <v>-</v>
      </c>
      <c r="M36" s="7">
        <f t="shared" si="25"/>
        <v>0</v>
      </c>
      <c r="N36" s="12" t="str">
        <f t="shared" ref="N36:Q36" si="82">IFERROR(AVERAGE(N73,N113),"0")</f>
        <v>0</v>
      </c>
      <c r="O36" s="12" t="str">
        <f t="shared" si="82"/>
        <v>0</v>
      </c>
      <c r="P36" s="12" t="str">
        <f t="shared" si="82"/>
        <v>0</v>
      </c>
      <c r="Q36" s="12" t="str">
        <f t="shared" si="82"/>
        <v>0</v>
      </c>
      <c r="R36" s="24" t="str">
        <f t="shared" si="27"/>
        <v>-</v>
      </c>
      <c r="S36" s="24" t="str">
        <f t="shared" si="8"/>
        <v>-</v>
      </c>
      <c r="T36" s="24" t="str">
        <f t="shared" si="9"/>
        <v>-</v>
      </c>
      <c r="U36" s="24" t="str">
        <f t="shared" si="10"/>
        <v>-</v>
      </c>
      <c r="V36" s="24" t="str">
        <f t="shared" si="63"/>
        <v>-</v>
      </c>
      <c r="W36" s="25">
        <f t="shared" si="69"/>
        <v>0</v>
      </c>
      <c r="X36" s="7">
        <f t="shared" si="70"/>
        <v>0</v>
      </c>
      <c r="Y36" s="7">
        <f t="shared" si="71"/>
        <v>0</v>
      </c>
      <c r="Z36" s="7">
        <f t="shared" si="72"/>
        <v>0</v>
      </c>
      <c r="AA36" s="7">
        <f t="shared" si="73"/>
        <v>0</v>
      </c>
      <c r="AB36" s="31">
        <f t="shared" si="74"/>
        <v>0</v>
      </c>
      <c r="AC36" s="31">
        <f t="shared" si="75"/>
        <v>0</v>
      </c>
      <c r="AD36" s="31">
        <f t="shared" si="76"/>
        <v>0</v>
      </c>
      <c r="AE36" s="31">
        <f t="shared" si="77"/>
        <v>0</v>
      </c>
      <c r="AG36" s="36"/>
    </row>
    <row r="37" spans="1:38">
      <c r="A37" s="13" t="s">
        <v>118</v>
      </c>
      <c r="B37" s="2" t="s">
        <v>15</v>
      </c>
      <c r="W37" s="25"/>
      <c r="AG37" s="36"/>
    </row>
    <row r="38" spans="1:38">
      <c r="A38" s="534" t="s">
        <v>9</v>
      </c>
      <c r="B38" s="534" t="s">
        <v>3</v>
      </c>
      <c r="C38" s="526" t="s">
        <v>27</v>
      </c>
      <c r="D38" s="527"/>
      <c r="E38" s="527"/>
      <c r="F38" s="527"/>
      <c r="G38" s="527"/>
      <c r="H38" s="527"/>
      <c r="I38" s="527"/>
      <c r="J38" s="527"/>
      <c r="K38" s="527"/>
      <c r="L38" s="527"/>
      <c r="M38" s="527"/>
      <c r="N38" s="527"/>
      <c r="O38" s="527"/>
      <c r="P38" s="527"/>
      <c r="Q38" s="527"/>
      <c r="R38" s="527"/>
      <c r="S38" s="527"/>
      <c r="T38" s="527"/>
      <c r="U38" s="527"/>
      <c r="V38" s="528"/>
      <c r="W38" s="26"/>
      <c r="X38" s="529" t="s">
        <v>336</v>
      </c>
      <c r="Y38" s="529"/>
      <c r="Z38" s="529"/>
      <c r="AA38" s="529"/>
      <c r="AB38" s="529"/>
      <c r="AC38" s="529"/>
      <c r="AD38" s="529"/>
      <c r="AE38" s="529"/>
      <c r="AG38" s="36"/>
    </row>
    <row r="39" spans="1:38">
      <c r="A39" s="534"/>
      <c r="B39" s="534"/>
      <c r="C39" s="530" t="s">
        <v>337</v>
      </c>
      <c r="D39" s="531"/>
      <c r="E39" s="531"/>
      <c r="F39" s="531"/>
      <c r="G39" s="532"/>
      <c r="H39" s="530" t="s">
        <v>338</v>
      </c>
      <c r="I39" s="531"/>
      <c r="J39" s="531"/>
      <c r="K39" s="531"/>
      <c r="L39" s="532"/>
      <c r="M39" s="530" t="s">
        <v>57</v>
      </c>
      <c r="N39" s="531"/>
      <c r="O39" s="531"/>
      <c r="P39" s="531"/>
      <c r="Q39" s="532"/>
      <c r="R39" s="530" t="s">
        <v>339</v>
      </c>
      <c r="S39" s="531"/>
      <c r="T39" s="531"/>
      <c r="U39" s="531"/>
      <c r="V39" s="532"/>
      <c r="W39" s="27"/>
      <c r="X39" s="529" t="s">
        <v>337</v>
      </c>
      <c r="Y39" s="529"/>
      <c r="Z39" s="529"/>
      <c r="AA39" s="529"/>
      <c r="AB39" s="529" t="s">
        <v>28</v>
      </c>
      <c r="AC39" s="529"/>
      <c r="AD39" s="529"/>
      <c r="AE39" s="529"/>
      <c r="AG39" s="36"/>
    </row>
    <row r="40" spans="1:38">
      <c r="A40" s="534"/>
      <c r="B40" s="534"/>
      <c r="C40" s="14" t="s">
        <v>109</v>
      </c>
      <c r="D40" s="15" t="s">
        <v>110</v>
      </c>
      <c r="E40" s="15" t="s">
        <v>111</v>
      </c>
      <c r="F40" s="15" t="s">
        <v>112</v>
      </c>
      <c r="G40" s="15" t="s">
        <v>113</v>
      </c>
      <c r="H40" s="15" t="s">
        <v>109</v>
      </c>
      <c r="I40" s="15" t="s">
        <v>110</v>
      </c>
      <c r="J40" s="15" t="s">
        <v>111</v>
      </c>
      <c r="K40" s="15" t="s">
        <v>112</v>
      </c>
      <c r="L40" s="15" t="s">
        <v>113</v>
      </c>
      <c r="M40" s="15" t="s">
        <v>109</v>
      </c>
      <c r="N40" s="15" t="s">
        <v>110</v>
      </c>
      <c r="O40" s="15" t="s">
        <v>111</v>
      </c>
      <c r="P40" s="15" t="s">
        <v>112</v>
      </c>
      <c r="Q40" s="15" t="s">
        <v>113</v>
      </c>
      <c r="R40" s="15" t="s">
        <v>109</v>
      </c>
      <c r="S40" s="15" t="s">
        <v>110</v>
      </c>
      <c r="T40" s="15" t="s">
        <v>111</v>
      </c>
      <c r="U40" s="15" t="s">
        <v>112</v>
      </c>
      <c r="V40" s="15" t="s">
        <v>113</v>
      </c>
      <c r="W40" s="28" t="s">
        <v>109</v>
      </c>
      <c r="X40" s="15" t="s">
        <v>110</v>
      </c>
      <c r="Y40" s="15" t="s">
        <v>111</v>
      </c>
      <c r="Z40" s="15" t="s">
        <v>112</v>
      </c>
      <c r="AA40" s="15" t="s">
        <v>113</v>
      </c>
      <c r="AB40" s="15" t="s">
        <v>110</v>
      </c>
      <c r="AC40" s="15" t="s">
        <v>111</v>
      </c>
      <c r="AD40" s="15" t="s">
        <v>112</v>
      </c>
      <c r="AE40" s="15" t="s">
        <v>113</v>
      </c>
    </row>
    <row r="41" spans="1:38">
      <c r="A41" s="7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21"/>
      <c r="X41" s="7"/>
      <c r="Y41" s="7"/>
      <c r="Z41" s="7"/>
      <c r="AA41" s="7"/>
      <c r="AB41" s="7"/>
      <c r="AC41" s="7"/>
      <c r="AD41" s="7"/>
      <c r="AE41" s="7"/>
    </row>
    <row r="42" spans="1:38">
      <c r="A42" s="8" t="s">
        <v>109</v>
      </c>
      <c r="B42" s="8">
        <f>SUM(B43:B73)</f>
        <v>8763159</v>
      </c>
      <c r="C42" s="8">
        <f t="shared" ref="C42:C73" si="83">SUM(D42:G42)</f>
        <v>1098600</v>
      </c>
      <c r="D42" s="8">
        <f>SUM(D43:D73)</f>
        <v>79628</v>
      </c>
      <c r="E42" s="8">
        <f>SUM(E43:E73)</f>
        <v>521530</v>
      </c>
      <c r="F42" s="8">
        <f>SUM(F43:F73)</f>
        <v>82924</v>
      </c>
      <c r="G42" s="8">
        <f>SUM(G43:G73)</f>
        <v>414518</v>
      </c>
      <c r="H42" s="10">
        <f>IFERROR(C42/$B42,"-")</f>
        <v>0.12536574995386901</v>
      </c>
      <c r="I42" s="10">
        <f>IFERROR(D42/$B42,"-")</f>
        <v>9.0866775326112394E-3</v>
      </c>
      <c r="J42" s="10">
        <f>IFERROR(E42/$B42,"-")</f>
        <v>5.9513926427672899E-2</v>
      </c>
      <c r="K42" s="10">
        <f>IFERROR(F42/$B42,"-")</f>
        <v>9.4627976052928005E-3</v>
      </c>
      <c r="L42" s="10">
        <f>IFERROR(G42/$B42,"-")</f>
        <v>4.7302348388292399E-2</v>
      </c>
      <c r="M42" s="10">
        <f t="shared" ref="M42" si="84">SUM(N42:Q42)</f>
        <v>0.12506363636363599</v>
      </c>
      <c r="N42" s="10">
        <f t="array" ref="N42">AVERAGE(IF(N43:N73&lt;&gt;0,N43:N73))</f>
        <v>9.0272727272727293E-3</v>
      </c>
      <c r="O42" s="10">
        <f t="array" ref="O42">AVERAGE(IF(O43:O73&lt;&gt;0,O43:O73))</f>
        <v>5.9109090909090903E-2</v>
      </c>
      <c r="P42" s="10">
        <f t="array" ref="P42">AVERAGE(IF(P43:P73&lt;&gt;0,P43:P73))</f>
        <v>9.4363636363636403E-3</v>
      </c>
      <c r="Q42" s="10">
        <f t="array" ref="Q42">AVERAGE(IF(Q43:Q73&lt;&gt;0,Q43:Q73))</f>
        <v>4.7490909090909098E-2</v>
      </c>
      <c r="R42" s="22">
        <f>IFERROR((H42-M42)/M42,"-")</f>
        <v>2.4156789216858601E-3</v>
      </c>
      <c r="S42" s="22">
        <f t="shared" ref="S42:S73" si="85">IFERROR((I42-N42)/N42,"-")</f>
        <v>6.5805927363916201E-3</v>
      </c>
      <c r="T42" s="22">
        <f t="shared" ref="T42:T73" si="86">IFERROR((J42-O42)/O42,"-")</f>
        <v>6.84895525131089E-3</v>
      </c>
      <c r="U42" s="22">
        <f t="shared" ref="U42:U73" si="87">IFERROR((K42-P42)/P42,"-")</f>
        <v>2.8012876514522402E-3</v>
      </c>
      <c r="V42" s="22">
        <f t="shared" ref="V42:V73" si="88">IFERROR((L42-Q42)/Q42,"-")</f>
        <v>-3.97045889889679E-3</v>
      </c>
      <c r="W42" s="29">
        <f>SUM(W43:W73)</f>
        <v>122</v>
      </c>
      <c r="X42" s="8">
        <f>SUM(X43:X73)</f>
        <v>20</v>
      </c>
      <c r="Y42" s="8">
        <f>SUM(Y43:Y73)</f>
        <v>44</v>
      </c>
      <c r="Z42" s="8">
        <f>SUM(Z43:Z73)</f>
        <v>25</v>
      </c>
      <c r="AA42" s="8">
        <f>SUM(AA43:AA73)</f>
        <v>33</v>
      </c>
      <c r="AB42" s="8">
        <f>IF(X42=0,B42,B42/X42)</f>
        <v>438157.95</v>
      </c>
      <c r="AC42" s="8">
        <f t="shared" ref="AC42" si="89">IF(Y42=0,B42,B42/Y42)</f>
        <v>199162.704545455</v>
      </c>
      <c r="AD42" s="8">
        <f t="shared" ref="AD42" si="90">IF(Z42=0,B42,B42/Z42)</f>
        <v>350526.36</v>
      </c>
      <c r="AE42" s="8">
        <f t="shared" ref="AE42" si="91">IF(AA42=0,B42,B42/AA42)</f>
        <v>265550.272727273</v>
      </c>
    </row>
    <row r="43" spans="1:38">
      <c r="A43" s="11">
        <f>+A6</f>
        <v>45261</v>
      </c>
      <c r="B43" s="7">
        <f>+生产数据1!D10</f>
        <v>794176</v>
      </c>
      <c r="C43" s="7">
        <f t="shared" si="83"/>
        <v>101009</v>
      </c>
      <c r="D43" s="7">
        <v>7198</v>
      </c>
      <c r="E43" s="7">
        <v>48547</v>
      </c>
      <c r="F43" s="7">
        <v>7518</v>
      </c>
      <c r="G43" s="7">
        <v>37746</v>
      </c>
      <c r="H43" s="7">
        <f t="shared" ref="H43:H73" si="92">IFERROR(C43/$B43,"-")</f>
        <v>0.127187172616649</v>
      </c>
      <c r="I43" s="7">
        <f t="shared" ref="I43" si="93">IFERROR(D43/$B43,"-")</f>
        <v>9.0634821500523797E-3</v>
      </c>
      <c r="J43" s="7">
        <f t="shared" ref="J43" si="94">IFERROR(E43/$B43,"-")</f>
        <v>6.1128767426867597E-2</v>
      </c>
      <c r="K43" s="7">
        <f t="shared" ref="K43" si="95">IFERROR(F43/$B43,"-")</f>
        <v>9.4664155048754892E-3</v>
      </c>
      <c r="L43" s="7">
        <f t="shared" ref="L43" si="96">IFERROR(G43/$B43,"-")</f>
        <v>4.7528507534853701E-2</v>
      </c>
      <c r="M43" s="7">
        <f t="shared" ref="M43:M73" si="97">SUM(N43:Q43)</f>
        <v>0.1263</v>
      </c>
      <c r="N43" s="7">
        <v>8.9999999999999993E-3</v>
      </c>
      <c r="O43" s="7">
        <v>6.0699999999999997E-2</v>
      </c>
      <c r="P43" s="7">
        <v>9.4000000000000004E-3</v>
      </c>
      <c r="Q43" s="7">
        <v>4.7199999999999999E-2</v>
      </c>
      <c r="R43" s="24">
        <f t="shared" ref="R43:R73" si="98">IFERROR((H43-M43)/M43,"-")</f>
        <v>7.0243279227966996E-3</v>
      </c>
      <c r="S43" s="24">
        <f t="shared" si="85"/>
        <v>7.0535722280422597E-3</v>
      </c>
      <c r="T43" s="24">
        <f t="shared" si="86"/>
        <v>7.0637137869456398E-3</v>
      </c>
      <c r="U43" s="24">
        <f t="shared" si="87"/>
        <v>7.0654792420732802E-3</v>
      </c>
      <c r="V43" s="24">
        <f t="shared" si="88"/>
        <v>6.9599053994428301E-3</v>
      </c>
      <c r="W43" s="25">
        <f>SUM(X43:AA43)</f>
        <v>10</v>
      </c>
      <c r="X43" s="7">
        <v>2</v>
      </c>
      <c r="Y43" s="7">
        <v>3</v>
      </c>
      <c r="Z43" s="7">
        <v>1</v>
      </c>
      <c r="AA43" s="7">
        <v>4</v>
      </c>
      <c r="AB43" s="31">
        <f t="shared" ref="AB43:AB45" si="99">IF(X43=0,B43,B43/X43)</f>
        <v>397088</v>
      </c>
      <c r="AC43" s="31">
        <f t="shared" ref="AC43:AC45" si="100">IF(Y43=0,B43,B43/Y43)</f>
        <v>264725.33333333302</v>
      </c>
      <c r="AD43" s="31">
        <f t="shared" ref="AD43:AD45" si="101">IF(Z43=0,B43,B43/Z43)</f>
        <v>794176</v>
      </c>
      <c r="AE43" s="31">
        <f t="shared" ref="AE43:AE45" si="102">IF(AA43=0,B43,B43/AA43)</f>
        <v>198544</v>
      </c>
    </row>
    <row r="44" spans="1:38">
      <c r="A44" s="11">
        <f t="shared" ref="A44:A73" si="103">+A7</f>
        <v>45262</v>
      </c>
      <c r="B44" s="7">
        <f>+生产数据1!D13</f>
        <v>846993</v>
      </c>
      <c r="C44" s="7">
        <f t="shared" si="83"/>
        <v>108874</v>
      </c>
      <c r="D44" s="7">
        <v>7675</v>
      </c>
      <c r="E44" s="7">
        <v>52598</v>
      </c>
      <c r="F44" s="7">
        <v>8102</v>
      </c>
      <c r="G44" s="7">
        <v>40499</v>
      </c>
      <c r="H44" s="7">
        <f t="shared" si="92"/>
        <v>0.12854179432415599</v>
      </c>
      <c r="I44" s="7">
        <f t="shared" ref="I44:I73" si="104">IFERROR(D44/$B44,"-")</f>
        <v>9.06146804046787E-3</v>
      </c>
      <c r="J44" s="7">
        <f t="shared" ref="J44:J73" si="105">IFERROR(E44/$B44,"-")</f>
        <v>6.2099686774270899E-2</v>
      </c>
      <c r="K44" s="7">
        <f t="shared" ref="K44:K73" si="106">IFERROR(F44/$B44,"-")</f>
        <v>9.5656044382893407E-3</v>
      </c>
      <c r="L44" s="7">
        <f t="shared" ref="L44:L73" si="107">IFERROR(G44/$B44,"-")</f>
        <v>4.7815035071128102E-2</v>
      </c>
      <c r="M44" s="7">
        <f t="shared" si="97"/>
        <v>0.12770000000000001</v>
      </c>
      <c r="N44" s="7">
        <v>8.9999999999999993E-3</v>
      </c>
      <c r="O44" s="7">
        <v>6.1699999999999998E-2</v>
      </c>
      <c r="P44" s="7">
        <v>9.4999999999999998E-3</v>
      </c>
      <c r="Q44" s="7">
        <v>4.7500000000000001E-2</v>
      </c>
      <c r="R44" s="24">
        <f t="shared" si="98"/>
        <v>6.5919680826639097E-3</v>
      </c>
      <c r="S44" s="24">
        <f t="shared" si="85"/>
        <v>6.8297822742074696E-3</v>
      </c>
      <c r="T44" s="24">
        <f t="shared" si="86"/>
        <v>6.4779055797547199E-3</v>
      </c>
      <c r="U44" s="24">
        <f t="shared" si="87"/>
        <v>6.9057303462460497E-3</v>
      </c>
      <c r="V44" s="24">
        <f t="shared" si="88"/>
        <v>6.6323172869072597E-3</v>
      </c>
      <c r="W44" s="25">
        <f t="shared" ref="W44:W73" si="108">SUM(X44:AA44)</f>
        <v>8</v>
      </c>
      <c r="X44" s="7">
        <v>2</v>
      </c>
      <c r="Y44" s="7">
        <v>3</v>
      </c>
      <c r="Z44" s="7">
        <v>2</v>
      </c>
      <c r="AA44" s="7">
        <v>1</v>
      </c>
      <c r="AB44" s="31">
        <f t="shared" si="99"/>
        <v>423496.5</v>
      </c>
      <c r="AC44" s="31">
        <f t="shared" si="100"/>
        <v>282331</v>
      </c>
      <c r="AD44" s="31">
        <f t="shared" si="101"/>
        <v>423496.5</v>
      </c>
      <c r="AE44" s="31">
        <f t="shared" si="102"/>
        <v>846993</v>
      </c>
    </row>
    <row r="45" spans="1:38">
      <c r="A45" s="11">
        <f t="shared" si="103"/>
        <v>45263</v>
      </c>
      <c r="B45" s="7">
        <f>+生产数据1!D16</f>
        <v>838435</v>
      </c>
      <c r="C45" s="7">
        <f t="shared" si="83"/>
        <v>106458</v>
      </c>
      <c r="D45" s="7">
        <v>7682</v>
      </c>
      <c r="E45" s="7">
        <v>50910</v>
      </c>
      <c r="F45" s="7">
        <v>7936</v>
      </c>
      <c r="G45" s="7">
        <v>39930</v>
      </c>
      <c r="H45" s="7">
        <f t="shared" si="92"/>
        <v>0.12697227572799299</v>
      </c>
      <c r="I45" s="7">
        <f t="shared" si="104"/>
        <v>9.1623083482917592E-3</v>
      </c>
      <c r="J45" s="7">
        <f t="shared" si="105"/>
        <v>6.0720270503974702E-2</v>
      </c>
      <c r="K45" s="7">
        <f t="shared" si="106"/>
        <v>9.4652537167460808E-3</v>
      </c>
      <c r="L45" s="7">
        <f t="shared" si="107"/>
        <v>4.7624443158980699E-2</v>
      </c>
      <c r="M45" s="7">
        <f t="shared" si="97"/>
        <v>0.12609999999999999</v>
      </c>
      <c r="N45" s="7">
        <v>9.1000000000000004E-3</v>
      </c>
      <c r="O45" s="7">
        <v>6.0299999999999999E-2</v>
      </c>
      <c r="P45" s="7">
        <v>9.4000000000000004E-3</v>
      </c>
      <c r="Q45" s="7">
        <v>4.7300000000000002E-2</v>
      </c>
      <c r="R45" s="24">
        <f t="shared" si="98"/>
        <v>6.9173332909849197E-3</v>
      </c>
      <c r="S45" s="24">
        <f t="shared" si="85"/>
        <v>6.8470712408524202E-3</v>
      </c>
      <c r="T45" s="24">
        <f t="shared" si="86"/>
        <v>6.9696600990823898E-3</v>
      </c>
      <c r="U45" s="24">
        <f t="shared" si="87"/>
        <v>6.9418847602213197E-3</v>
      </c>
      <c r="V45" s="24">
        <f t="shared" si="88"/>
        <v>6.8592634033978498E-3</v>
      </c>
      <c r="W45" s="25">
        <f t="shared" si="108"/>
        <v>7</v>
      </c>
      <c r="X45" s="7">
        <v>1</v>
      </c>
      <c r="Y45" s="7">
        <v>3</v>
      </c>
      <c r="Z45" s="7">
        <v>1</v>
      </c>
      <c r="AA45" s="7">
        <v>2</v>
      </c>
      <c r="AB45" s="31">
        <f t="shared" si="99"/>
        <v>838435</v>
      </c>
      <c r="AC45" s="31">
        <f t="shared" si="100"/>
        <v>279478.33333333302</v>
      </c>
      <c r="AD45" s="31">
        <f t="shared" si="101"/>
        <v>838435</v>
      </c>
      <c r="AE45" s="31">
        <f t="shared" si="102"/>
        <v>419217.5</v>
      </c>
    </row>
    <row r="46" spans="1:38">
      <c r="A46" s="11">
        <f t="shared" si="103"/>
        <v>45264</v>
      </c>
      <c r="B46" s="7">
        <f>+生产数据1!D19</f>
        <v>594347</v>
      </c>
      <c r="C46" s="7">
        <f t="shared" si="83"/>
        <v>74509</v>
      </c>
      <c r="D46" s="7">
        <v>5385</v>
      </c>
      <c r="E46" s="7">
        <v>35550</v>
      </c>
      <c r="F46" s="7">
        <v>5685</v>
      </c>
      <c r="G46" s="7">
        <v>27889</v>
      </c>
      <c r="H46" s="7">
        <f t="shared" si="92"/>
        <v>0.125362793115806</v>
      </c>
      <c r="I46" s="7">
        <f t="shared" si="104"/>
        <v>9.0603637269137394E-3</v>
      </c>
      <c r="J46" s="7">
        <f t="shared" si="105"/>
        <v>5.9813543266812097E-2</v>
      </c>
      <c r="K46" s="7">
        <f t="shared" si="106"/>
        <v>9.5651193662961206E-3</v>
      </c>
      <c r="L46" s="7">
        <f t="shared" si="107"/>
        <v>4.6923766755784101E-2</v>
      </c>
      <c r="M46" s="7">
        <f t="shared" si="97"/>
        <v>0.1245</v>
      </c>
      <c r="N46" s="7">
        <v>8.9999999999999993E-3</v>
      </c>
      <c r="O46" s="7">
        <v>5.9400000000000001E-2</v>
      </c>
      <c r="P46" s="7">
        <v>9.4999999999999998E-3</v>
      </c>
      <c r="Q46" s="7">
        <v>4.6600000000000003E-2</v>
      </c>
      <c r="R46" s="24">
        <f t="shared" si="98"/>
        <v>6.9300651871974902E-3</v>
      </c>
      <c r="S46" s="24">
        <f t="shared" si="85"/>
        <v>6.7070807681933403E-3</v>
      </c>
      <c r="T46" s="24">
        <f t="shared" si="86"/>
        <v>6.9620078587903098E-3</v>
      </c>
      <c r="U46" s="24">
        <f t="shared" si="87"/>
        <v>6.8546701364337699E-3</v>
      </c>
      <c r="V46" s="24">
        <f t="shared" si="88"/>
        <v>6.9477844588857803E-3</v>
      </c>
      <c r="W46" s="25">
        <f t="shared" si="108"/>
        <v>31</v>
      </c>
      <c r="X46" s="7">
        <v>2</v>
      </c>
      <c r="Y46" s="7">
        <v>7</v>
      </c>
      <c r="Z46" s="7">
        <v>11</v>
      </c>
      <c r="AA46" s="7">
        <v>11</v>
      </c>
      <c r="AB46" s="31">
        <f t="shared" ref="AB46" si="109">IF(X46=0,B46,B46/X46)</f>
        <v>297173.5</v>
      </c>
      <c r="AC46" s="31">
        <f t="shared" ref="AC46" si="110">IF(Y46=0,B46,B46/Y46)</f>
        <v>84906.714285714304</v>
      </c>
      <c r="AD46" s="31">
        <f t="shared" ref="AD46" si="111">IF(Z46=0,B46,B46/Z46)</f>
        <v>54031.5454545455</v>
      </c>
      <c r="AE46" s="31">
        <f t="shared" ref="AE46" si="112">IF(AA46=0,B46,B46/AA46)</f>
        <v>54031.5454545455</v>
      </c>
    </row>
    <row r="47" spans="1:38">
      <c r="A47" s="11">
        <f t="shared" si="103"/>
        <v>45265</v>
      </c>
      <c r="B47" s="7">
        <f>+生产数据1!D22</f>
        <v>758078</v>
      </c>
      <c r="C47" s="7">
        <f t="shared" si="83"/>
        <v>91213</v>
      </c>
      <c r="D47" s="7">
        <v>6791</v>
      </c>
      <c r="E47" s="7">
        <v>44110</v>
      </c>
      <c r="F47" s="7">
        <v>6798</v>
      </c>
      <c r="G47" s="7">
        <v>33514</v>
      </c>
      <c r="H47" s="7">
        <f t="shared" si="92"/>
        <v>0.120321391730139</v>
      </c>
      <c r="I47" s="7">
        <f t="shared" si="104"/>
        <v>8.9581810842683691E-3</v>
      </c>
      <c r="J47" s="7">
        <f t="shared" si="105"/>
        <v>5.8186624595358297E-2</v>
      </c>
      <c r="K47" s="7">
        <f t="shared" si="106"/>
        <v>8.9674149625764091E-3</v>
      </c>
      <c r="L47" s="7">
        <f t="shared" si="107"/>
        <v>4.4209171087935498E-2</v>
      </c>
      <c r="M47" s="16">
        <f t="shared" si="97"/>
        <v>0.1232</v>
      </c>
      <c r="N47" s="7">
        <v>8.8999999999999999E-3</v>
      </c>
      <c r="O47" s="7">
        <v>5.7799999999999997E-2</v>
      </c>
      <c r="P47" s="7">
        <v>9.2999999999999992E-3</v>
      </c>
      <c r="Q47" s="7">
        <v>4.7199999999999999E-2</v>
      </c>
      <c r="R47" s="24">
        <f t="shared" si="98"/>
        <v>-2.33653268657582E-2</v>
      </c>
      <c r="S47" s="24">
        <f t="shared" si="85"/>
        <v>6.5372004795924404E-3</v>
      </c>
      <c r="T47" s="24">
        <f t="shared" si="86"/>
        <v>6.6890068401083899E-3</v>
      </c>
      <c r="U47" s="24">
        <f t="shared" si="87"/>
        <v>-3.5761831981031E-2</v>
      </c>
      <c r="V47" s="24">
        <f t="shared" si="88"/>
        <v>-6.3365019323399593E-2</v>
      </c>
      <c r="W47" s="25">
        <f t="shared" si="108"/>
        <v>4</v>
      </c>
      <c r="X47" s="7">
        <v>1</v>
      </c>
      <c r="Y47" s="7">
        <v>3</v>
      </c>
      <c r="Z47" s="7">
        <v>0</v>
      </c>
      <c r="AA47" s="7">
        <v>0</v>
      </c>
      <c r="AB47" s="31">
        <f t="shared" ref="AB47:AB52" si="113">IF(X47=0,B47,B47/X47)</f>
        <v>758078</v>
      </c>
      <c r="AC47" s="31">
        <f t="shared" ref="AC47:AC52" si="114">IF(Y47=0,B47,B47/Y47)</f>
        <v>252692.66666666701</v>
      </c>
      <c r="AD47" s="31">
        <f t="shared" ref="AD47:AD52" si="115">IF(Z47=0,B47,B47/Z47)</f>
        <v>758078</v>
      </c>
      <c r="AE47" s="31">
        <f t="shared" ref="AE47:AE52" si="116">IF(AA47=0,B47,B47/AA47)</f>
        <v>758078</v>
      </c>
    </row>
    <row r="48" spans="1:38">
      <c r="A48" s="11">
        <f t="shared" si="103"/>
        <v>45266</v>
      </c>
      <c r="B48" s="7">
        <f>+生产数据1!D25</f>
        <v>835655</v>
      </c>
      <c r="C48" s="7">
        <f t="shared" si="83"/>
        <v>101713</v>
      </c>
      <c r="D48" s="7">
        <v>7484</v>
      </c>
      <c r="E48" s="7">
        <v>49299</v>
      </c>
      <c r="F48" s="7">
        <v>7825</v>
      </c>
      <c r="G48" s="7">
        <v>37105</v>
      </c>
      <c r="H48" s="7">
        <f t="shared" si="92"/>
        <v>0.121716497837026</v>
      </c>
      <c r="I48" s="7">
        <f t="shared" si="104"/>
        <v>8.9558490046729809E-3</v>
      </c>
      <c r="J48" s="7">
        <f t="shared" si="105"/>
        <v>5.89944414860199E-2</v>
      </c>
      <c r="K48" s="7">
        <f t="shared" si="106"/>
        <v>9.3639121407757993E-3</v>
      </c>
      <c r="L48" s="7">
        <f t="shared" si="107"/>
        <v>4.4402295205557302E-2</v>
      </c>
      <c r="M48" s="7">
        <f t="shared" si="97"/>
        <v>0.12330000000000001</v>
      </c>
      <c r="N48" s="7">
        <v>8.8999999999999999E-3</v>
      </c>
      <c r="O48" s="7">
        <v>5.8599999999999999E-2</v>
      </c>
      <c r="P48" s="7">
        <v>9.2999999999999992E-3</v>
      </c>
      <c r="Q48" s="7">
        <v>4.65E-2</v>
      </c>
      <c r="R48" s="24">
        <f t="shared" si="98"/>
        <v>-1.28426777207946E-2</v>
      </c>
      <c r="S48" s="24">
        <f t="shared" si="85"/>
        <v>6.2751690643798796E-3</v>
      </c>
      <c r="T48" s="24">
        <f t="shared" si="86"/>
        <v>6.73108337918001E-3</v>
      </c>
      <c r="U48" s="24">
        <f t="shared" si="87"/>
        <v>6.8722732016989301E-3</v>
      </c>
      <c r="V48" s="24">
        <f t="shared" si="88"/>
        <v>-4.5111931063283497E-2</v>
      </c>
      <c r="W48" s="25">
        <f t="shared" si="108"/>
        <v>8</v>
      </c>
      <c r="X48" s="7">
        <v>1</v>
      </c>
      <c r="Y48" s="7">
        <v>3</v>
      </c>
      <c r="Z48" s="7">
        <v>2</v>
      </c>
      <c r="AA48" s="7">
        <v>2</v>
      </c>
      <c r="AB48" s="31">
        <f t="shared" si="113"/>
        <v>835655</v>
      </c>
      <c r="AC48" s="31">
        <f t="shared" si="114"/>
        <v>278551.66666666698</v>
      </c>
      <c r="AD48" s="31">
        <f t="shared" si="115"/>
        <v>417827.5</v>
      </c>
      <c r="AE48" s="31">
        <f t="shared" si="116"/>
        <v>417827.5</v>
      </c>
      <c r="AF48" s="34"/>
      <c r="AH48" s="34"/>
      <c r="AI48" s="34"/>
      <c r="AJ48" s="34"/>
      <c r="AK48" s="34"/>
      <c r="AL48" s="34"/>
    </row>
    <row r="49" spans="1:38">
      <c r="A49" s="11">
        <f t="shared" si="103"/>
        <v>45267</v>
      </c>
      <c r="B49" s="7">
        <f>+生产数据1!D28</f>
        <v>841497</v>
      </c>
      <c r="C49" s="7">
        <f t="shared" si="83"/>
        <v>104752</v>
      </c>
      <c r="D49" s="7">
        <v>7705</v>
      </c>
      <c r="E49" s="7">
        <v>48870</v>
      </c>
      <c r="F49" s="7">
        <v>8050</v>
      </c>
      <c r="G49" s="7">
        <v>40127</v>
      </c>
      <c r="H49" s="7">
        <f t="shared" si="92"/>
        <v>0.12448291556594999</v>
      </c>
      <c r="I49" s="7">
        <f t="shared" si="104"/>
        <v>9.1563012108183406E-3</v>
      </c>
      <c r="J49" s="7">
        <f t="shared" si="105"/>
        <v>5.8075073351420099E-2</v>
      </c>
      <c r="K49" s="7">
        <f t="shared" si="106"/>
        <v>9.5662848471236399E-3</v>
      </c>
      <c r="L49" s="7">
        <f t="shared" si="107"/>
        <v>4.7685256156587599E-2</v>
      </c>
      <c r="M49" s="7">
        <f t="shared" si="97"/>
        <v>0.1237</v>
      </c>
      <c r="N49" s="7">
        <v>9.1000000000000004E-3</v>
      </c>
      <c r="O49" s="7">
        <v>5.7700000000000001E-2</v>
      </c>
      <c r="P49" s="7">
        <v>9.4999999999999998E-3</v>
      </c>
      <c r="Q49" s="7">
        <v>4.7399999999999998E-2</v>
      </c>
      <c r="R49" s="24">
        <f t="shared" si="98"/>
        <v>6.3291476632962099E-3</v>
      </c>
      <c r="S49" s="24">
        <f t="shared" si="85"/>
        <v>6.1869462437734498E-3</v>
      </c>
      <c r="T49" s="24">
        <f t="shared" si="86"/>
        <v>6.5004047039886699E-3</v>
      </c>
      <c r="U49" s="24">
        <f t="shared" si="87"/>
        <v>6.9773523288040396E-3</v>
      </c>
      <c r="V49" s="24">
        <f t="shared" si="88"/>
        <v>6.0180623752659999E-3</v>
      </c>
      <c r="W49" s="25">
        <f t="shared" si="108"/>
        <v>7</v>
      </c>
      <c r="X49" s="7">
        <v>0</v>
      </c>
      <c r="Y49" s="7">
        <v>4</v>
      </c>
      <c r="Z49" s="7">
        <v>0</v>
      </c>
      <c r="AA49" s="7">
        <v>3</v>
      </c>
      <c r="AB49" s="31">
        <f t="shared" si="113"/>
        <v>841497</v>
      </c>
      <c r="AC49" s="31">
        <f t="shared" si="114"/>
        <v>210374.25</v>
      </c>
      <c r="AD49" s="31">
        <f t="shared" si="115"/>
        <v>841497</v>
      </c>
      <c r="AE49" s="31">
        <f t="shared" si="116"/>
        <v>280499</v>
      </c>
      <c r="AF49" s="34"/>
      <c r="AH49" s="34"/>
      <c r="AI49" s="34"/>
      <c r="AJ49" s="34"/>
      <c r="AK49" s="34"/>
      <c r="AL49" s="34"/>
    </row>
    <row r="50" spans="1:38">
      <c r="A50" s="11">
        <f t="shared" si="103"/>
        <v>45268</v>
      </c>
      <c r="B50" s="7">
        <f>+生产数据1!D31</f>
        <v>831460</v>
      </c>
      <c r="C50" s="7">
        <f t="shared" si="83"/>
        <v>103669</v>
      </c>
      <c r="D50" s="7">
        <v>7528</v>
      </c>
      <c r="E50" s="7">
        <v>48626</v>
      </c>
      <c r="F50" s="7">
        <v>7869</v>
      </c>
      <c r="G50" s="7">
        <v>39646</v>
      </c>
      <c r="H50" s="7">
        <f t="shared" si="92"/>
        <v>0.12468308758088199</v>
      </c>
      <c r="I50" s="7">
        <f t="shared" si="104"/>
        <v>9.0539532869891495E-3</v>
      </c>
      <c r="J50" s="7">
        <f t="shared" si="105"/>
        <v>5.8482669040001899E-2</v>
      </c>
      <c r="K50" s="7">
        <f t="shared" si="106"/>
        <v>9.4640752411420895E-3</v>
      </c>
      <c r="L50" s="7">
        <f t="shared" si="107"/>
        <v>4.7682390012748703E-2</v>
      </c>
      <c r="M50" s="7">
        <f t="shared" si="97"/>
        <v>0.1239</v>
      </c>
      <c r="N50" s="7">
        <v>8.9999999999999993E-3</v>
      </c>
      <c r="O50" s="7">
        <v>5.8099999999999999E-2</v>
      </c>
      <c r="P50" s="7">
        <v>9.4000000000000004E-3</v>
      </c>
      <c r="Q50" s="7">
        <v>4.7399999999999998E-2</v>
      </c>
      <c r="R50" s="24">
        <f t="shared" si="98"/>
        <v>6.3203194582875802E-3</v>
      </c>
      <c r="S50" s="24">
        <f t="shared" si="85"/>
        <v>5.99480966546132E-3</v>
      </c>
      <c r="T50" s="24">
        <f t="shared" si="86"/>
        <v>6.5863862306700096E-3</v>
      </c>
      <c r="U50" s="24">
        <f t="shared" si="87"/>
        <v>6.8165150151156904E-3</v>
      </c>
      <c r="V50" s="24">
        <f t="shared" si="88"/>
        <v>5.95759520566801E-3</v>
      </c>
      <c r="W50" s="25">
        <f t="shared" si="108"/>
        <v>9</v>
      </c>
      <c r="X50" s="7">
        <v>3</v>
      </c>
      <c r="Y50" s="7">
        <v>5</v>
      </c>
      <c r="Z50" s="7">
        <v>1</v>
      </c>
      <c r="AA50" s="7">
        <v>0</v>
      </c>
      <c r="AB50" s="31">
        <f t="shared" si="113"/>
        <v>277153.33333333302</v>
      </c>
      <c r="AC50" s="31">
        <f t="shared" si="114"/>
        <v>166292</v>
      </c>
      <c r="AD50" s="31">
        <f t="shared" si="115"/>
        <v>831460</v>
      </c>
      <c r="AE50" s="31">
        <f t="shared" si="116"/>
        <v>831460</v>
      </c>
      <c r="AF50" s="34"/>
      <c r="AH50" s="34"/>
      <c r="AI50" s="34"/>
      <c r="AJ50" s="34"/>
      <c r="AK50" s="34"/>
      <c r="AL50" s="34"/>
    </row>
    <row r="51" spans="1:38">
      <c r="A51" s="11">
        <f t="shared" si="103"/>
        <v>45269</v>
      </c>
      <c r="B51" s="7">
        <f>+生产数据1!D34</f>
        <v>707974</v>
      </c>
      <c r="C51" s="7">
        <f t="shared" si="83"/>
        <v>89341</v>
      </c>
      <c r="D51" s="7">
        <v>6481</v>
      </c>
      <c r="E51" s="7">
        <v>41690</v>
      </c>
      <c r="F51" s="7">
        <v>6841</v>
      </c>
      <c r="G51" s="7">
        <v>34329</v>
      </c>
      <c r="H51" s="7">
        <f t="shared" si="92"/>
        <v>0.12619248729473101</v>
      </c>
      <c r="I51" s="7">
        <f t="shared" si="104"/>
        <v>9.1542909767872802E-3</v>
      </c>
      <c r="J51" s="7">
        <f t="shared" si="105"/>
        <v>5.88863432837929E-2</v>
      </c>
      <c r="K51" s="7">
        <f t="shared" si="106"/>
        <v>9.6627842265393903E-3</v>
      </c>
      <c r="L51" s="7">
        <f t="shared" si="107"/>
        <v>4.8489068807611599E-2</v>
      </c>
      <c r="M51" s="7">
        <f t="shared" si="97"/>
        <v>0.12540000000000001</v>
      </c>
      <c r="N51" s="7">
        <v>9.1000000000000004E-3</v>
      </c>
      <c r="O51" s="7">
        <v>5.8500000000000003E-2</v>
      </c>
      <c r="P51" s="7">
        <v>9.5999999999999992E-3</v>
      </c>
      <c r="Q51" s="7">
        <v>4.82E-2</v>
      </c>
      <c r="R51" s="24">
        <f t="shared" si="98"/>
        <v>6.3196753965802602E-3</v>
      </c>
      <c r="S51" s="24">
        <f t="shared" si="85"/>
        <v>5.9660414051959602E-3</v>
      </c>
      <c r="T51" s="24">
        <f t="shared" si="86"/>
        <v>6.6041586973145799E-3</v>
      </c>
      <c r="U51" s="24">
        <f t="shared" si="87"/>
        <v>6.5400235978534298E-3</v>
      </c>
      <c r="V51" s="24">
        <f t="shared" si="88"/>
        <v>5.9972781662153201E-3</v>
      </c>
      <c r="W51" s="25">
        <f t="shared" si="108"/>
        <v>11</v>
      </c>
      <c r="X51" s="7">
        <v>2</v>
      </c>
      <c r="Y51" s="7">
        <v>3</v>
      </c>
      <c r="Z51" s="7">
        <v>2</v>
      </c>
      <c r="AA51" s="7">
        <v>4</v>
      </c>
      <c r="AB51" s="31">
        <f t="shared" si="113"/>
        <v>353987</v>
      </c>
      <c r="AC51" s="31">
        <f t="shared" si="114"/>
        <v>235991.33333333299</v>
      </c>
      <c r="AD51" s="31">
        <f t="shared" si="115"/>
        <v>353987</v>
      </c>
      <c r="AE51" s="31">
        <f t="shared" si="116"/>
        <v>176993.5</v>
      </c>
      <c r="AF51" s="34"/>
      <c r="AH51" s="34"/>
      <c r="AI51" s="34"/>
      <c r="AJ51" s="34"/>
      <c r="AK51" s="34"/>
      <c r="AL51" s="34"/>
    </row>
    <row r="52" spans="1:38">
      <c r="A52" s="11">
        <f t="shared" si="103"/>
        <v>45270</v>
      </c>
      <c r="B52" s="7">
        <f>+生产数据1!D37</f>
        <v>800102</v>
      </c>
      <c r="C52" s="7">
        <f t="shared" si="83"/>
        <v>101123</v>
      </c>
      <c r="D52" s="7">
        <v>7325</v>
      </c>
      <c r="E52" s="7">
        <v>47115</v>
      </c>
      <c r="F52" s="7">
        <v>7650</v>
      </c>
      <c r="G52" s="7">
        <v>39033</v>
      </c>
      <c r="H52" s="7">
        <f t="shared" si="92"/>
        <v>0.12638763557646401</v>
      </c>
      <c r="I52" s="7">
        <f t="shared" si="104"/>
        <v>9.1550827269523093E-3</v>
      </c>
      <c r="J52" s="7">
        <f t="shared" si="105"/>
        <v>5.8886242004144503E-2</v>
      </c>
      <c r="K52" s="7">
        <f t="shared" si="106"/>
        <v>9.56128093668057E-3</v>
      </c>
      <c r="L52" s="7">
        <f t="shared" si="107"/>
        <v>4.8785029908686599E-2</v>
      </c>
      <c r="M52" s="7">
        <f t="shared" si="97"/>
        <v>0.12559999999999999</v>
      </c>
      <c r="N52" s="7">
        <v>9.1000000000000004E-3</v>
      </c>
      <c r="O52" s="7">
        <v>5.8500000000000003E-2</v>
      </c>
      <c r="P52" s="7">
        <v>9.4999999999999998E-3</v>
      </c>
      <c r="Q52" s="7">
        <v>4.8500000000000001E-2</v>
      </c>
      <c r="R52" s="24">
        <f t="shared" si="98"/>
        <v>6.2709838890447796E-3</v>
      </c>
      <c r="S52" s="24">
        <f t="shared" si="85"/>
        <v>6.0530469178365102E-3</v>
      </c>
      <c r="T52" s="24">
        <f t="shared" si="86"/>
        <v>6.6024274212730097E-3</v>
      </c>
      <c r="U52" s="24">
        <f t="shared" si="87"/>
        <v>6.4506249137446002E-3</v>
      </c>
      <c r="V52" s="24">
        <f t="shared" si="88"/>
        <v>5.8769053337451296E-3</v>
      </c>
      <c r="W52" s="25">
        <f t="shared" si="108"/>
        <v>20</v>
      </c>
      <c r="X52" s="7">
        <v>5</v>
      </c>
      <c r="Y52" s="7">
        <v>7</v>
      </c>
      <c r="Z52" s="7">
        <v>3</v>
      </c>
      <c r="AA52" s="7">
        <v>5</v>
      </c>
      <c r="AB52" s="31">
        <f t="shared" si="113"/>
        <v>160020.4</v>
      </c>
      <c r="AC52" s="31">
        <f t="shared" si="114"/>
        <v>114300.285714286</v>
      </c>
      <c r="AD52" s="31">
        <f t="shared" si="115"/>
        <v>266700.66666666698</v>
      </c>
      <c r="AE52" s="31">
        <f t="shared" si="116"/>
        <v>160020.4</v>
      </c>
    </row>
    <row r="53" spans="1:38">
      <c r="A53" s="11">
        <f t="shared" si="103"/>
        <v>45271</v>
      </c>
      <c r="B53" s="7">
        <f>+生产数据1!D40</f>
        <v>914442</v>
      </c>
      <c r="C53" s="7">
        <f t="shared" si="83"/>
        <v>115939</v>
      </c>
      <c r="D53" s="7">
        <v>8374</v>
      </c>
      <c r="E53" s="7">
        <v>54215</v>
      </c>
      <c r="F53" s="7">
        <v>8650</v>
      </c>
      <c r="G53" s="7">
        <v>44700</v>
      </c>
      <c r="H53" s="7">
        <f t="shared" si="92"/>
        <v>0.12678660866408101</v>
      </c>
      <c r="I53" s="7">
        <f t="shared" si="104"/>
        <v>9.1574971403325708E-3</v>
      </c>
      <c r="J53" s="7">
        <f t="shared" si="105"/>
        <v>5.9287521789244201E-2</v>
      </c>
      <c r="K53" s="7">
        <f t="shared" si="106"/>
        <v>9.4593205473939308E-3</v>
      </c>
      <c r="L53" s="7">
        <f t="shared" si="107"/>
        <v>4.8882269187110798E-2</v>
      </c>
      <c r="M53" s="7">
        <f>SUM(N53:Q53)</f>
        <v>0.126</v>
      </c>
      <c r="N53" s="7">
        <v>9.1000000000000004E-3</v>
      </c>
      <c r="O53" s="7">
        <v>5.8900000000000001E-2</v>
      </c>
      <c r="P53" s="7">
        <v>9.4000000000000004E-3</v>
      </c>
      <c r="Q53" s="7">
        <v>4.8599999999999997E-2</v>
      </c>
      <c r="R53" s="24">
        <f t="shared" si="98"/>
        <v>6.2429259054085596E-3</v>
      </c>
      <c r="S53" s="24">
        <f t="shared" si="85"/>
        <v>6.3183670695135998E-3</v>
      </c>
      <c r="T53" s="24">
        <f t="shared" si="86"/>
        <v>6.5793173046545198E-3</v>
      </c>
      <c r="U53" s="24">
        <f t="shared" si="87"/>
        <v>6.3106965312690099E-3</v>
      </c>
      <c r="V53" s="24">
        <f t="shared" si="88"/>
        <v>5.8080079652433796E-3</v>
      </c>
      <c r="W53" s="25">
        <f t="shared" si="108"/>
        <v>7</v>
      </c>
      <c r="X53" s="7">
        <v>1</v>
      </c>
      <c r="Y53" s="7">
        <v>3</v>
      </c>
      <c r="Z53" s="7">
        <v>2</v>
      </c>
      <c r="AA53" s="7">
        <v>1</v>
      </c>
      <c r="AB53" s="31">
        <f t="shared" ref="AB53:AB73" si="117">IF(X53=0,B53,B53/X53)</f>
        <v>914442</v>
      </c>
      <c r="AC53" s="31">
        <f t="shared" ref="AC53:AC73" si="118">IF(Y53=0,B53,B53/Y53)</f>
        <v>304814</v>
      </c>
      <c r="AD53" s="31">
        <f t="shared" ref="AD53:AD73" si="119">IF(Z53=0,B53,B53/Z53)</f>
        <v>457221</v>
      </c>
      <c r="AE53" s="31">
        <f t="shared" ref="AE53:AE73" si="120">IF(AA53=0,B53,B53/AA53)</f>
        <v>914442</v>
      </c>
    </row>
    <row r="54" spans="1:38">
      <c r="A54" s="11">
        <f t="shared" si="103"/>
        <v>45272</v>
      </c>
      <c r="B54" s="7">
        <f>+生产数据1!D43</f>
        <v>0</v>
      </c>
      <c r="C54" s="7">
        <f t="shared" si="83"/>
        <v>0</v>
      </c>
      <c r="D54" s="7"/>
      <c r="E54" s="7"/>
      <c r="F54" s="7"/>
      <c r="G54" s="7"/>
      <c r="H54" s="7" t="str">
        <f t="shared" si="92"/>
        <v>-</v>
      </c>
      <c r="I54" s="7" t="str">
        <f t="shared" si="104"/>
        <v>-</v>
      </c>
      <c r="J54" s="7" t="str">
        <f t="shared" si="105"/>
        <v>-</v>
      </c>
      <c r="K54" s="7" t="str">
        <f t="shared" si="106"/>
        <v>-</v>
      </c>
      <c r="L54" s="7" t="str">
        <f t="shared" si="107"/>
        <v>-</v>
      </c>
      <c r="M54" s="7">
        <f t="shared" si="97"/>
        <v>0</v>
      </c>
      <c r="N54" s="7"/>
      <c r="O54" s="7"/>
      <c r="P54" s="7"/>
      <c r="Q54" s="7"/>
      <c r="R54" s="24" t="str">
        <f t="shared" si="98"/>
        <v>-</v>
      </c>
      <c r="S54" s="24" t="str">
        <f t="shared" si="85"/>
        <v>-</v>
      </c>
      <c r="T54" s="24" t="str">
        <f t="shared" si="86"/>
        <v>-</v>
      </c>
      <c r="U54" s="24" t="str">
        <f t="shared" si="87"/>
        <v>-</v>
      </c>
      <c r="V54" s="24" t="str">
        <f t="shared" si="88"/>
        <v>-</v>
      </c>
      <c r="W54" s="25">
        <f t="shared" si="108"/>
        <v>0</v>
      </c>
      <c r="X54" s="7"/>
      <c r="Y54" s="7"/>
      <c r="Z54" s="7"/>
      <c r="AA54" s="7"/>
      <c r="AB54" s="31">
        <f t="shared" si="117"/>
        <v>0</v>
      </c>
      <c r="AC54" s="31">
        <f t="shared" si="118"/>
        <v>0</v>
      </c>
      <c r="AD54" s="31">
        <f t="shared" si="119"/>
        <v>0</v>
      </c>
      <c r="AE54" s="31">
        <f t="shared" si="120"/>
        <v>0</v>
      </c>
    </row>
    <row r="55" spans="1:38">
      <c r="A55" s="11">
        <f t="shared" si="103"/>
        <v>45273</v>
      </c>
      <c r="B55" s="7">
        <f>+生产数据1!D46</f>
        <v>0</v>
      </c>
      <c r="C55" s="7">
        <f t="shared" si="83"/>
        <v>0</v>
      </c>
      <c r="D55" s="7"/>
      <c r="E55" s="7"/>
      <c r="F55" s="7"/>
      <c r="G55" s="7"/>
      <c r="H55" s="7" t="str">
        <f t="shared" si="92"/>
        <v>-</v>
      </c>
      <c r="I55" s="7" t="str">
        <f t="shared" si="104"/>
        <v>-</v>
      </c>
      <c r="J55" s="7" t="str">
        <f t="shared" si="105"/>
        <v>-</v>
      </c>
      <c r="K55" s="7" t="str">
        <f t="shared" si="106"/>
        <v>-</v>
      </c>
      <c r="L55" s="7" t="str">
        <f t="shared" si="107"/>
        <v>-</v>
      </c>
      <c r="M55" s="7">
        <f t="shared" si="97"/>
        <v>0</v>
      </c>
      <c r="N55" s="7"/>
      <c r="O55" s="7"/>
      <c r="P55" s="7"/>
      <c r="Q55" s="7"/>
      <c r="R55" s="24" t="str">
        <f t="shared" si="98"/>
        <v>-</v>
      </c>
      <c r="S55" s="24" t="str">
        <f t="shared" si="85"/>
        <v>-</v>
      </c>
      <c r="T55" s="24" t="str">
        <f t="shared" si="86"/>
        <v>-</v>
      </c>
      <c r="U55" s="24" t="str">
        <f t="shared" si="87"/>
        <v>-</v>
      </c>
      <c r="V55" s="24" t="str">
        <f t="shared" si="88"/>
        <v>-</v>
      </c>
      <c r="W55" s="25">
        <f t="shared" si="108"/>
        <v>0</v>
      </c>
      <c r="X55" s="7"/>
      <c r="Y55" s="7"/>
      <c r="Z55" s="7"/>
      <c r="AA55" s="7"/>
      <c r="AB55" s="31">
        <f t="shared" si="117"/>
        <v>0</v>
      </c>
      <c r="AC55" s="31">
        <f t="shared" si="118"/>
        <v>0</v>
      </c>
      <c r="AD55" s="31">
        <f t="shared" si="119"/>
        <v>0</v>
      </c>
      <c r="AE55" s="31">
        <f t="shared" si="120"/>
        <v>0</v>
      </c>
    </row>
    <row r="56" spans="1:38">
      <c r="A56" s="11">
        <f t="shared" si="103"/>
        <v>45274</v>
      </c>
      <c r="B56" s="7">
        <f>+生产数据1!D49</f>
        <v>0</v>
      </c>
      <c r="C56" s="7">
        <f t="shared" si="83"/>
        <v>0</v>
      </c>
      <c r="D56" s="7"/>
      <c r="E56" s="7"/>
      <c r="F56" s="7"/>
      <c r="G56" s="7"/>
      <c r="H56" s="7" t="str">
        <f t="shared" si="92"/>
        <v>-</v>
      </c>
      <c r="I56" s="7" t="str">
        <f t="shared" si="104"/>
        <v>-</v>
      </c>
      <c r="J56" s="7" t="str">
        <f t="shared" si="105"/>
        <v>-</v>
      </c>
      <c r="K56" s="7" t="str">
        <f t="shared" si="106"/>
        <v>-</v>
      </c>
      <c r="L56" s="7" t="str">
        <f t="shared" si="107"/>
        <v>-</v>
      </c>
      <c r="M56" s="7">
        <f t="shared" si="97"/>
        <v>0</v>
      </c>
      <c r="N56" s="7"/>
      <c r="O56" s="7"/>
      <c r="P56" s="7"/>
      <c r="Q56" s="7"/>
      <c r="R56" s="24" t="str">
        <f t="shared" si="98"/>
        <v>-</v>
      </c>
      <c r="S56" s="24" t="str">
        <f t="shared" si="85"/>
        <v>-</v>
      </c>
      <c r="T56" s="24" t="str">
        <f t="shared" si="86"/>
        <v>-</v>
      </c>
      <c r="U56" s="24" t="str">
        <f t="shared" si="87"/>
        <v>-</v>
      </c>
      <c r="V56" s="24" t="str">
        <f t="shared" si="88"/>
        <v>-</v>
      </c>
      <c r="W56" s="25">
        <f t="shared" si="108"/>
        <v>0</v>
      </c>
      <c r="X56" s="7"/>
      <c r="Y56" s="7"/>
      <c r="Z56" s="7"/>
      <c r="AA56" s="7"/>
      <c r="AB56" s="31">
        <f t="shared" si="117"/>
        <v>0</v>
      </c>
      <c r="AC56" s="31">
        <f t="shared" si="118"/>
        <v>0</v>
      </c>
      <c r="AD56" s="31">
        <f t="shared" si="119"/>
        <v>0</v>
      </c>
      <c r="AE56" s="31">
        <f t="shared" si="120"/>
        <v>0</v>
      </c>
    </row>
    <row r="57" spans="1:38">
      <c r="A57" s="11">
        <f t="shared" si="103"/>
        <v>45275</v>
      </c>
      <c r="B57" s="7">
        <f>+生产数据1!D52</f>
        <v>0</v>
      </c>
      <c r="C57" s="7">
        <f t="shared" si="83"/>
        <v>0</v>
      </c>
      <c r="D57" s="7"/>
      <c r="E57" s="7"/>
      <c r="F57" s="7"/>
      <c r="G57" s="7"/>
      <c r="H57" s="7" t="str">
        <f t="shared" si="92"/>
        <v>-</v>
      </c>
      <c r="I57" s="7" t="str">
        <f t="shared" si="104"/>
        <v>-</v>
      </c>
      <c r="J57" s="7" t="str">
        <f t="shared" si="105"/>
        <v>-</v>
      </c>
      <c r="K57" s="7" t="str">
        <f t="shared" si="106"/>
        <v>-</v>
      </c>
      <c r="L57" s="7" t="str">
        <f t="shared" si="107"/>
        <v>-</v>
      </c>
      <c r="M57" s="7">
        <f t="shared" si="97"/>
        <v>0</v>
      </c>
      <c r="N57" s="7"/>
      <c r="O57" s="7"/>
      <c r="P57" s="7"/>
      <c r="Q57" s="7"/>
      <c r="R57" s="24" t="str">
        <f t="shared" si="98"/>
        <v>-</v>
      </c>
      <c r="S57" s="24" t="str">
        <f t="shared" si="85"/>
        <v>-</v>
      </c>
      <c r="T57" s="24" t="str">
        <f t="shared" si="86"/>
        <v>-</v>
      </c>
      <c r="U57" s="24" t="str">
        <f t="shared" si="87"/>
        <v>-</v>
      </c>
      <c r="V57" s="24" t="str">
        <f t="shared" si="88"/>
        <v>-</v>
      </c>
      <c r="W57" s="25">
        <f t="shared" si="108"/>
        <v>0</v>
      </c>
      <c r="X57" s="7"/>
      <c r="Y57" s="7"/>
      <c r="Z57" s="7"/>
      <c r="AA57" s="7"/>
      <c r="AB57" s="31">
        <f t="shared" si="117"/>
        <v>0</v>
      </c>
      <c r="AC57" s="31">
        <f t="shared" si="118"/>
        <v>0</v>
      </c>
      <c r="AD57" s="31">
        <f t="shared" si="119"/>
        <v>0</v>
      </c>
      <c r="AE57" s="31">
        <f t="shared" si="120"/>
        <v>0</v>
      </c>
    </row>
    <row r="58" spans="1:38">
      <c r="A58" s="11">
        <f t="shared" si="103"/>
        <v>45276</v>
      </c>
      <c r="B58" s="7">
        <f>+生产数据1!D55</f>
        <v>0</v>
      </c>
      <c r="C58" s="7">
        <f t="shared" si="83"/>
        <v>0</v>
      </c>
      <c r="D58" s="7"/>
      <c r="E58" s="7"/>
      <c r="F58" s="7"/>
      <c r="G58" s="7"/>
      <c r="H58" s="7" t="str">
        <f t="shared" si="92"/>
        <v>-</v>
      </c>
      <c r="I58" s="7" t="str">
        <f t="shared" si="104"/>
        <v>-</v>
      </c>
      <c r="J58" s="7" t="str">
        <f t="shared" si="105"/>
        <v>-</v>
      </c>
      <c r="K58" s="7" t="str">
        <f t="shared" si="106"/>
        <v>-</v>
      </c>
      <c r="L58" s="7" t="str">
        <f t="shared" si="107"/>
        <v>-</v>
      </c>
      <c r="M58" s="7">
        <f t="shared" si="97"/>
        <v>0</v>
      </c>
      <c r="N58" s="7"/>
      <c r="O58" s="7"/>
      <c r="P58" s="7"/>
      <c r="Q58" s="7"/>
      <c r="R58" s="24" t="str">
        <f t="shared" si="98"/>
        <v>-</v>
      </c>
      <c r="S58" s="24" t="str">
        <f t="shared" si="85"/>
        <v>-</v>
      </c>
      <c r="T58" s="24" t="str">
        <f t="shared" si="86"/>
        <v>-</v>
      </c>
      <c r="U58" s="24" t="str">
        <f t="shared" si="87"/>
        <v>-</v>
      </c>
      <c r="V58" s="24" t="str">
        <f t="shared" si="88"/>
        <v>-</v>
      </c>
      <c r="W58" s="25">
        <f t="shared" si="108"/>
        <v>0</v>
      </c>
      <c r="X58" s="7"/>
      <c r="Y58" s="7"/>
      <c r="Z58" s="7"/>
      <c r="AA58" s="7"/>
      <c r="AB58" s="7">
        <f t="shared" si="117"/>
        <v>0</v>
      </c>
      <c r="AC58" s="7">
        <f t="shared" si="118"/>
        <v>0</v>
      </c>
      <c r="AD58" s="7">
        <f t="shared" si="119"/>
        <v>0</v>
      </c>
      <c r="AE58" s="7">
        <f t="shared" si="120"/>
        <v>0</v>
      </c>
    </row>
    <row r="59" spans="1:38">
      <c r="A59" s="11">
        <f t="shared" si="103"/>
        <v>45277</v>
      </c>
      <c r="B59" s="7">
        <f>+生产数据1!D58</f>
        <v>0</v>
      </c>
      <c r="C59" s="7">
        <f t="shared" si="83"/>
        <v>0</v>
      </c>
      <c r="D59" s="7"/>
      <c r="E59" s="7"/>
      <c r="F59" s="7"/>
      <c r="G59" s="7"/>
      <c r="H59" s="7" t="str">
        <f t="shared" si="92"/>
        <v>-</v>
      </c>
      <c r="I59" s="7" t="str">
        <f t="shared" si="104"/>
        <v>-</v>
      </c>
      <c r="J59" s="7" t="str">
        <f t="shared" si="105"/>
        <v>-</v>
      </c>
      <c r="K59" s="7" t="str">
        <f t="shared" si="106"/>
        <v>-</v>
      </c>
      <c r="L59" s="7" t="str">
        <f t="shared" si="107"/>
        <v>-</v>
      </c>
      <c r="M59" s="7">
        <f t="shared" si="97"/>
        <v>0</v>
      </c>
      <c r="N59" s="7"/>
      <c r="O59" s="7"/>
      <c r="P59" s="7"/>
      <c r="Q59" s="7"/>
      <c r="R59" s="24" t="str">
        <f t="shared" si="98"/>
        <v>-</v>
      </c>
      <c r="S59" s="24" t="str">
        <f t="shared" si="85"/>
        <v>-</v>
      </c>
      <c r="T59" s="24" t="str">
        <f t="shared" si="86"/>
        <v>-</v>
      </c>
      <c r="U59" s="24" t="str">
        <f t="shared" si="87"/>
        <v>-</v>
      </c>
      <c r="V59" s="24" t="str">
        <f t="shared" si="88"/>
        <v>-</v>
      </c>
      <c r="W59" s="25">
        <f t="shared" si="108"/>
        <v>0</v>
      </c>
      <c r="X59" s="7"/>
      <c r="Y59" s="7"/>
      <c r="Z59" s="7"/>
      <c r="AA59" s="7"/>
      <c r="AB59" s="7">
        <f t="shared" si="117"/>
        <v>0</v>
      </c>
      <c r="AC59" s="7">
        <f t="shared" si="118"/>
        <v>0</v>
      </c>
      <c r="AD59" s="7">
        <f t="shared" si="119"/>
        <v>0</v>
      </c>
      <c r="AE59" s="7">
        <f t="shared" si="120"/>
        <v>0</v>
      </c>
    </row>
    <row r="60" spans="1:38">
      <c r="A60" s="11">
        <f t="shared" si="103"/>
        <v>45278</v>
      </c>
      <c r="B60" s="7">
        <f>+生产数据1!D61</f>
        <v>0</v>
      </c>
      <c r="C60" s="7">
        <f t="shared" si="83"/>
        <v>0</v>
      </c>
      <c r="D60" s="7"/>
      <c r="E60" s="7"/>
      <c r="F60" s="7"/>
      <c r="G60" s="7"/>
      <c r="H60" s="7" t="str">
        <f t="shared" si="92"/>
        <v>-</v>
      </c>
      <c r="I60" s="7" t="str">
        <f t="shared" si="104"/>
        <v>-</v>
      </c>
      <c r="J60" s="7" t="str">
        <f t="shared" si="105"/>
        <v>-</v>
      </c>
      <c r="K60" s="7" t="str">
        <f t="shared" si="106"/>
        <v>-</v>
      </c>
      <c r="L60" s="7" t="str">
        <f t="shared" si="107"/>
        <v>-</v>
      </c>
      <c r="M60" s="7">
        <f t="shared" si="97"/>
        <v>0</v>
      </c>
      <c r="N60" s="7"/>
      <c r="O60" s="7"/>
      <c r="P60" s="7"/>
      <c r="Q60" s="7"/>
      <c r="R60" s="24" t="str">
        <f t="shared" si="98"/>
        <v>-</v>
      </c>
      <c r="S60" s="24" t="str">
        <f t="shared" si="85"/>
        <v>-</v>
      </c>
      <c r="T60" s="24" t="str">
        <f t="shared" si="86"/>
        <v>-</v>
      </c>
      <c r="U60" s="24" t="str">
        <f t="shared" si="87"/>
        <v>-</v>
      </c>
      <c r="V60" s="24" t="str">
        <f t="shared" si="88"/>
        <v>-</v>
      </c>
      <c r="W60" s="25">
        <f t="shared" si="108"/>
        <v>0</v>
      </c>
      <c r="X60" s="7"/>
      <c r="Y60" s="7"/>
      <c r="Z60" s="7"/>
      <c r="AA60" s="7"/>
      <c r="AB60" s="7">
        <f t="shared" si="117"/>
        <v>0</v>
      </c>
      <c r="AC60" s="7">
        <f t="shared" si="118"/>
        <v>0</v>
      </c>
      <c r="AD60" s="7">
        <f t="shared" si="119"/>
        <v>0</v>
      </c>
      <c r="AE60" s="7">
        <f t="shared" si="120"/>
        <v>0</v>
      </c>
    </row>
    <row r="61" spans="1:38">
      <c r="A61" s="11">
        <f t="shared" si="103"/>
        <v>45279</v>
      </c>
      <c r="B61" s="7">
        <f>+生产数据1!D64</f>
        <v>0</v>
      </c>
      <c r="C61" s="7">
        <f t="shared" si="83"/>
        <v>0</v>
      </c>
      <c r="D61" s="7"/>
      <c r="E61" s="7"/>
      <c r="F61" s="7"/>
      <c r="G61" s="7"/>
      <c r="H61" s="7" t="str">
        <f t="shared" si="92"/>
        <v>-</v>
      </c>
      <c r="I61" s="7" t="str">
        <f t="shared" si="104"/>
        <v>-</v>
      </c>
      <c r="J61" s="7" t="str">
        <f t="shared" si="105"/>
        <v>-</v>
      </c>
      <c r="K61" s="7" t="str">
        <f t="shared" si="106"/>
        <v>-</v>
      </c>
      <c r="L61" s="7" t="str">
        <f t="shared" si="107"/>
        <v>-</v>
      </c>
      <c r="M61" s="7">
        <f t="shared" si="97"/>
        <v>0</v>
      </c>
      <c r="N61" s="7"/>
      <c r="O61" s="7"/>
      <c r="P61" s="7"/>
      <c r="Q61" s="7"/>
      <c r="R61" s="24" t="str">
        <f t="shared" si="98"/>
        <v>-</v>
      </c>
      <c r="S61" s="24" t="str">
        <f t="shared" si="85"/>
        <v>-</v>
      </c>
      <c r="T61" s="24" t="str">
        <f t="shared" si="86"/>
        <v>-</v>
      </c>
      <c r="U61" s="24" t="str">
        <f t="shared" si="87"/>
        <v>-</v>
      </c>
      <c r="V61" s="24" t="str">
        <f t="shared" si="88"/>
        <v>-</v>
      </c>
      <c r="W61" s="25">
        <f t="shared" si="108"/>
        <v>0</v>
      </c>
      <c r="X61" s="7"/>
      <c r="Y61" s="7"/>
      <c r="Z61" s="7"/>
      <c r="AA61" s="7"/>
      <c r="AB61" s="7">
        <f t="shared" si="117"/>
        <v>0</v>
      </c>
      <c r="AC61" s="7">
        <f t="shared" si="118"/>
        <v>0</v>
      </c>
      <c r="AD61" s="7">
        <f t="shared" si="119"/>
        <v>0</v>
      </c>
      <c r="AE61" s="7">
        <f t="shared" si="120"/>
        <v>0</v>
      </c>
    </row>
    <row r="62" spans="1:38">
      <c r="A62" s="11">
        <f t="shared" si="103"/>
        <v>45280</v>
      </c>
      <c r="B62" s="7">
        <f>+生产数据1!D67</f>
        <v>0</v>
      </c>
      <c r="C62" s="7">
        <f t="shared" si="83"/>
        <v>0</v>
      </c>
      <c r="D62" s="7"/>
      <c r="E62" s="7"/>
      <c r="F62" s="7"/>
      <c r="G62" s="7"/>
      <c r="H62" s="7" t="str">
        <f t="shared" si="92"/>
        <v>-</v>
      </c>
      <c r="I62" s="7" t="str">
        <f t="shared" si="104"/>
        <v>-</v>
      </c>
      <c r="J62" s="7" t="str">
        <f t="shared" si="105"/>
        <v>-</v>
      </c>
      <c r="K62" s="7" t="str">
        <f t="shared" si="106"/>
        <v>-</v>
      </c>
      <c r="L62" s="7" t="str">
        <f t="shared" si="107"/>
        <v>-</v>
      </c>
      <c r="M62" s="7">
        <f t="shared" si="97"/>
        <v>0</v>
      </c>
      <c r="N62" s="7"/>
      <c r="O62" s="7"/>
      <c r="P62" s="7"/>
      <c r="Q62" s="7"/>
      <c r="R62" s="24" t="str">
        <f t="shared" si="98"/>
        <v>-</v>
      </c>
      <c r="S62" s="24" t="str">
        <f t="shared" si="85"/>
        <v>-</v>
      </c>
      <c r="T62" s="24" t="str">
        <f t="shared" si="86"/>
        <v>-</v>
      </c>
      <c r="U62" s="24" t="str">
        <f t="shared" si="87"/>
        <v>-</v>
      </c>
      <c r="V62" s="24" t="str">
        <f t="shared" si="88"/>
        <v>-</v>
      </c>
      <c r="W62" s="25">
        <f t="shared" si="108"/>
        <v>0</v>
      </c>
      <c r="X62" s="7"/>
      <c r="Y62" s="7"/>
      <c r="Z62" s="7"/>
      <c r="AA62" s="7"/>
      <c r="AB62" s="31">
        <f t="shared" si="117"/>
        <v>0</v>
      </c>
      <c r="AC62" s="31">
        <f t="shared" si="118"/>
        <v>0</v>
      </c>
      <c r="AD62" s="31">
        <f t="shared" si="119"/>
        <v>0</v>
      </c>
      <c r="AE62" s="31">
        <f t="shared" si="120"/>
        <v>0</v>
      </c>
    </row>
    <row r="63" spans="1:38">
      <c r="A63" s="11">
        <f t="shared" si="103"/>
        <v>45281</v>
      </c>
      <c r="B63" s="7">
        <f>+生产数据1!D70</f>
        <v>0</v>
      </c>
      <c r="C63" s="7">
        <f t="shared" si="83"/>
        <v>0</v>
      </c>
      <c r="D63" s="7"/>
      <c r="E63" s="7"/>
      <c r="F63" s="7"/>
      <c r="G63" s="7"/>
      <c r="H63" s="7" t="str">
        <f t="shared" si="92"/>
        <v>-</v>
      </c>
      <c r="I63" s="7" t="str">
        <f t="shared" si="104"/>
        <v>-</v>
      </c>
      <c r="J63" s="7" t="str">
        <f t="shared" si="105"/>
        <v>-</v>
      </c>
      <c r="K63" s="7" t="str">
        <f t="shared" si="106"/>
        <v>-</v>
      </c>
      <c r="L63" s="7" t="str">
        <f t="shared" si="107"/>
        <v>-</v>
      </c>
      <c r="M63" s="7">
        <f t="shared" si="97"/>
        <v>0</v>
      </c>
      <c r="N63" s="7"/>
      <c r="O63" s="7"/>
      <c r="P63" s="7"/>
      <c r="Q63" s="7"/>
      <c r="R63" s="24" t="str">
        <f t="shared" si="98"/>
        <v>-</v>
      </c>
      <c r="S63" s="24" t="str">
        <f t="shared" si="85"/>
        <v>-</v>
      </c>
      <c r="T63" s="24" t="str">
        <f t="shared" si="86"/>
        <v>-</v>
      </c>
      <c r="U63" s="24" t="str">
        <f t="shared" si="87"/>
        <v>-</v>
      </c>
      <c r="V63" s="24" t="str">
        <f t="shared" si="88"/>
        <v>-</v>
      </c>
      <c r="W63" s="25">
        <f t="shared" si="108"/>
        <v>0</v>
      </c>
      <c r="X63" s="7"/>
      <c r="Y63" s="7"/>
      <c r="Z63" s="7"/>
      <c r="AA63" s="7"/>
      <c r="AB63" s="7">
        <f t="shared" si="117"/>
        <v>0</v>
      </c>
      <c r="AC63" s="7">
        <f t="shared" si="118"/>
        <v>0</v>
      </c>
      <c r="AD63" s="7">
        <f t="shared" si="119"/>
        <v>0</v>
      </c>
      <c r="AE63" s="7">
        <f t="shared" si="120"/>
        <v>0</v>
      </c>
    </row>
    <row r="64" spans="1:38">
      <c r="A64" s="11">
        <f t="shared" si="103"/>
        <v>45282</v>
      </c>
      <c r="B64" s="7">
        <f>+生产数据1!D73</f>
        <v>0</v>
      </c>
      <c r="C64" s="7">
        <f t="shared" si="83"/>
        <v>0</v>
      </c>
      <c r="D64" s="7"/>
      <c r="E64" s="7"/>
      <c r="F64" s="7"/>
      <c r="G64" s="7"/>
      <c r="H64" s="7" t="str">
        <f t="shared" si="92"/>
        <v>-</v>
      </c>
      <c r="I64" s="7" t="str">
        <f t="shared" si="104"/>
        <v>-</v>
      </c>
      <c r="J64" s="7" t="str">
        <f t="shared" si="105"/>
        <v>-</v>
      </c>
      <c r="K64" s="7" t="str">
        <f t="shared" si="106"/>
        <v>-</v>
      </c>
      <c r="L64" s="7" t="str">
        <f t="shared" si="107"/>
        <v>-</v>
      </c>
      <c r="M64" s="7">
        <f t="shared" si="97"/>
        <v>0</v>
      </c>
      <c r="N64" s="7"/>
      <c r="O64" s="7"/>
      <c r="P64" s="7"/>
      <c r="Q64" s="7"/>
      <c r="R64" s="24" t="str">
        <f t="shared" si="98"/>
        <v>-</v>
      </c>
      <c r="S64" s="24" t="str">
        <f t="shared" si="85"/>
        <v>-</v>
      </c>
      <c r="T64" s="24" t="str">
        <f t="shared" si="86"/>
        <v>-</v>
      </c>
      <c r="U64" s="24" t="str">
        <f t="shared" si="87"/>
        <v>-</v>
      </c>
      <c r="V64" s="24" t="str">
        <f t="shared" si="88"/>
        <v>-</v>
      </c>
      <c r="W64" s="25">
        <f t="shared" si="108"/>
        <v>0</v>
      </c>
      <c r="X64" s="7"/>
      <c r="Y64" s="7"/>
      <c r="Z64" s="7"/>
      <c r="AA64" s="7"/>
      <c r="AB64" s="7">
        <f t="shared" si="117"/>
        <v>0</v>
      </c>
      <c r="AC64" s="7">
        <f t="shared" si="118"/>
        <v>0</v>
      </c>
      <c r="AD64" s="7">
        <f t="shared" si="119"/>
        <v>0</v>
      </c>
      <c r="AE64" s="7">
        <f t="shared" si="120"/>
        <v>0</v>
      </c>
    </row>
    <row r="65" spans="1:31">
      <c r="A65" s="11">
        <f t="shared" si="103"/>
        <v>45283</v>
      </c>
      <c r="B65" s="7">
        <f>+生产数据1!D76</f>
        <v>0</v>
      </c>
      <c r="C65" s="7">
        <f t="shared" si="83"/>
        <v>0</v>
      </c>
      <c r="D65" s="7"/>
      <c r="E65" s="7"/>
      <c r="F65" s="7"/>
      <c r="G65" s="7"/>
      <c r="H65" s="7" t="str">
        <f t="shared" si="92"/>
        <v>-</v>
      </c>
      <c r="I65" s="7" t="str">
        <f t="shared" si="104"/>
        <v>-</v>
      </c>
      <c r="J65" s="7" t="str">
        <f t="shared" si="105"/>
        <v>-</v>
      </c>
      <c r="K65" s="7" t="str">
        <f t="shared" si="106"/>
        <v>-</v>
      </c>
      <c r="L65" s="7" t="str">
        <f t="shared" si="107"/>
        <v>-</v>
      </c>
      <c r="M65" s="7">
        <f t="shared" si="97"/>
        <v>0</v>
      </c>
      <c r="N65" s="7"/>
      <c r="O65" s="7"/>
      <c r="P65" s="7"/>
      <c r="Q65" s="7"/>
      <c r="R65" s="24" t="str">
        <f t="shared" si="98"/>
        <v>-</v>
      </c>
      <c r="S65" s="24" t="str">
        <f t="shared" si="85"/>
        <v>-</v>
      </c>
      <c r="T65" s="24" t="str">
        <f t="shared" si="86"/>
        <v>-</v>
      </c>
      <c r="U65" s="24" t="str">
        <f t="shared" si="87"/>
        <v>-</v>
      </c>
      <c r="V65" s="24" t="str">
        <f t="shared" si="88"/>
        <v>-</v>
      </c>
      <c r="W65" s="25">
        <f t="shared" si="108"/>
        <v>0</v>
      </c>
      <c r="X65" s="7"/>
      <c r="Y65" s="7"/>
      <c r="Z65" s="7"/>
      <c r="AA65" s="7"/>
      <c r="AB65" s="7">
        <f t="shared" si="117"/>
        <v>0</v>
      </c>
      <c r="AC65" s="7">
        <f t="shared" si="118"/>
        <v>0</v>
      </c>
      <c r="AD65" s="7">
        <f t="shared" si="119"/>
        <v>0</v>
      </c>
      <c r="AE65" s="7">
        <f t="shared" si="120"/>
        <v>0</v>
      </c>
    </row>
    <row r="66" spans="1:31">
      <c r="A66" s="11">
        <f t="shared" si="103"/>
        <v>45284</v>
      </c>
      <c r="B66" s="7">
        <f>+生产数据1!D79</f>
        <v>0</v>
      </c>
      <c r="C66" s="7">
        <f t="shared" si="83"/>
        <v>0</v>
      </c>
      <c r="D66" s="7"/>
      <c r="E66" s="7"/>
      <c r="F66" s="7"/>
      <c r="G66" s="7"/>
      <c r="H66" s="7" t="str">
        <f t="shared" si="92"/>
        <v>-</v>
      </c>
      <c r="I66" s="7" t="str">
        <f t="shared" si="104"/>
        <v>-</v>
      </c>
      <c r="J66" s="7" t="str">
        <f t="shared" si="105"/>
        <v>-</v>
      </c>
      <c r="K66" s="7" t="str">
        <f t="shared" si="106"/>
        <v>-</v>
      </c>
      <c r="L66" s="7" t="str">
        <f t="shared" si="107"/>
        <v>-</v>
      </c>
      <c r="M66" s="7">
        <f t="shared" si="97"/>
        <v>0</v>
      </c>
      <c r="N66" s="7"/>
      <c r="O66" s="7"/>
      <c r="P66" s="7"/>
      <c r="Q66" s="7"/>
      <c r="R66" s="24" t="str">
        <f t="shared" si="98"/>
        <v>-</v>
      </c>
      <c r="S66" s="24" t="str">
        <f t="shared" si="85"/>
        <v>-</v>
      </c>
      <c r="T66" s="24" t="str">
        <f t="shared" si="86"/>
        <v>-</v>
      </c>
      <c r="U66" s="24" t="str">
        <f t="shared" si="87"/>
        <v>-</v>
      </c>
      <c r="V66" s="24" t="str">
        <f t="shared" si="88"/>
        <v>-</v>
      </c>
      <c r="W66" s="25">
        <f t="shared" si="108"/>
        <v>0</v>
      </c>
      <c r="X66" s="7"/>
      <c r="Y66" s="7"/>
      <c r="Z66" s="7"/>
      <c r="AA66" s="7"/>
      <c r="AB66" s="7">
        <f t="shared" si="117"/>
        <v>0</v>
      </c>
      <c r="AC66" s="7">
        <f t="shared" si="118"/>
        <v>0</v>
      </c>
      <c r="AD66" s="7">
        <f t="shared" si="119"/>
        <v>0</v>
      </c>
      <c r="AE66" s="7">
        <f t="shared" si="120"/>
        <v>0</v>
      </c>
    </row>
    <row r="67" spans="1:31">
      <c r="A67" s="11">
        <f t="shared" si="103"/>
        <v>45285</v>
      </c>
      <c r="B67" s="7">
        <f>+生产数据1!D82</f>
        <v>0</v>
      </c>
      <c r="C67" s="7">
        <f t="shared" si="83"/>
        <v>0</v>
      </c>
      <c r="D67" s="7"/>
      <c r="E67" s="7"/>
      <c r="F67" s="7"/>
      <c r="G67" s="7"/>
      <c r="H67" s="7" t="str">
        <f t="shared" si="92"/>
        <v>-</v>
      </c>
      <c r="I67" s="7" t="str">
        <f t="shared" si="104"/>
        <v>-</v>
      </c>
      <c r="J67" s="7" t="str">
        <f t="shared" si="105"/>
        <v>-</v>
      </c>
      <c r="K67" s="7" t="str">
        <f t="shared" si="106"/>
        <v>-</v>
      </c>
      <c r="L67" s="7" t="str">
        <f t="shared" si="107"/>
        <v>-</v>
      </c>
      <c r="M67" s="7">
        <f t="shared" si="97"/>
        <v>0</v>
      </c>
      <c r="N67" s="7"/>
      <c r="O67" s="7"/>
      <c r="P67" s="7"/>
      <c r="Q67" s="7"/>
      <c r="R67" s="24" t="str">
        <f t="shared" si="98"/>
        <v>-</v>
      </c>
      <c r="S67" s="24" t="str">
        <f t="shared" si="85"/>
        <v>-</v>
      </c>
      <c r="T67" s="24" t="str">
        <f t="shared" si="86"/>
        <v>-</v>
      </c>
      <c r="U67" s="24" t="str">
        <f t="shared" si="87"/>
        <v>-</v>
      </c>
      <c r="V67" s="24" t="str">
        <f t="shared" si="88"/>
        <v>-</v>
      </c>
      <c r="W67" s="25">
        <f t="shared" si="108"/>
        <v>0</v>
      </c>
      <c r="X67" s="7"/>
      <c r="Y67" s="7"/>
      <c r="Z67" s="7"/>
      <c r="AA67" s="7"/>
      <c r="AB67" s="7">
        <f t="shared" si="117"/>
        <v>0</v>
      </c>
      <c r="AC67" s="7">
        <f t="shared" si="118"/>
        <v>0</v>
      </c>
      <c r="AD67" s="7">
        <f t="shared" si="119"/>
        <v>0</v>
      </c>
      <c r="AE67" s="7">
        <f t="shared" si="120"/>
        <v>0</v>
      </c>
    </row>
    <row r="68" spans="1:31">
      <c r="A68" s="11">
        <f t="shared" si="103"/>
        <v>45286</v>
      </c>
      <c r="B68" s="7">
        <f>+生产数据1!D85</f>
        <v>0</v>
      </c>
      <c r="C68" s="7">
        <f t="shared" si="83"/>
        <v>0</v>
      </c>
      <c r="D68" s="7"/>
      <c r="E68" s="7"/>
      <c r="F68" s="7"/>
      <c r="G68" s="38"/>
      <c r="H68" s="7" t="str">
        <f t="shared" si="92"/>
        <v>-</v>
      </c>
      <c r="I68" s="7" t="str">
        <f t="shared" si="104"/>
        <v>-</v>
      </c>
      <c r="J68" s="7" t="str">
        <f t="shared" si="105"/>
        <v>-</v>
      </c>
      <c r="K68" s="7" t="str">
        <f t="shared" si="106"/>
        <v>-</v>
      </c>
      <c r="L68" s="7" t="str">
        <f t="shared" si="107"/>
        <v>-</v>
      </c>
      <c r="M68" s="7">
        <f t="shared" si="97"/>
        <v>0</v>
      </c>
      <c r="N68" s="7"/>
      <c r="O68" s="7"/>
      <c r="P68" s="7"/>
      <c r="Q68" s="7"/>
      <c r="R68" s="24" t="str">
        <f t="shared" si="98"/>
        <v>-</v>
      </c>
      <c r="S68" s="24" t="str">
        <f t="shared" si="85"/>
        <v>-</v>
      </c>
      <c r="T68" s="24" t="str">
        <f t="shared" si="86"/>
        <v>-</v>
      </c>
      <c r="U68" s="24" t="str">
        <f t="shared" si="87"/>
        <v>-</v>
      </c>
      <c r="V68" s="24" t="str">
        <f t="shared" si="88"/>
        <v>-</v>
      </c>
      <c r="W68" s="25">
        <f t="shared" si="108"/>
        <v>0</v>
      </c>
      <c r="X68" s="7"/>
      <c r="Y68" s="7"/>
      <c r="Z68" s="7"/>
      <c r="AA68" s="7"/>
      <c r="AB68" s="7">
        <f t="shared" si="117"/>
        <v>0</v>
      </c>
      <c r="AC68" s="7">
        <f t="shared" si="118"/>
        <v>0</v>
      </c>
      <c r="AD68" s="7">
        <f t="shared" si="119"/>
        <v>0</v>
      </c>
      <c r="AE68" s="7">
        <f t="shared" si="120"/>
        <v>0</v>
      </c>
    </row>
    <row r="69" spans="1:31">
      <c r="A69" s="11">
        <f t="shared" si="103"/>
        <v>45287</v>
      </c>
      <c r="B69" s="7">
        <f>+生产数据1!D88</f>
        <v>0</v>
      </c>
      <c r="C69" s="7">
        <f t="shared" si="83"/>
        <v>0</v>
      </c>
      <c r="D69" s="7"/>
      <c r="E69" s="7"/>
      <c r="F69" s="7"/>
      <c r="G69" s="38"/>
      <c r="H69" s="12" t="str">
        <f t="shared" si="92"/>
        <v>-</v>
      </c>
      <c r="I69" s="7" t="str">
        <f t="shared" si="104"/>
        <v>-</v>
      </c>
      <c r="J69" s="7" t="str">
        <f t="shared" si="105"/>
        <v>-</v>
      </c>
      <c r="K69" s="7" t="str">
        <f t="shared" si="106"/>
        <v>-</v>
      </c>
      <c r="L69" s="7" t="str">
        <f t="shared" si="107"/>
        <v>-</v>
      </c>
      <c r="M69" s="7">
        <f t="shared" si="97"/>
        <v>0</v>
      </c>
      <c r="N69" s="7"/>
      <c r="O69" s="7"/>
      <c r="P69" s="7"/>
      <c r="Q69" s="7"/>
      <c r="R69" s="24" t="str">
        <f t="shared" si="98"/>
        <v>-</v>
      </c>
      <c r="S69" s="24" t="str">
        <f t="shared" si="85"/>
        <v>-</v>
      </c>
      <c r="T69" s="24" t="str">
        <f t="shared" si="86"/>
        <v>-</v>
      </c>
      <c r="U69" s="24" t="str">
        <f t="shared" si="87"/>
        <v>-</v>
      </c>
      <c r="V69" s="24" t="str">
        <f t="shared" si="88"/>
        <v>-</v>
      </c>
      <c r="W69" s="25">
        <f t="shared" si="108"/>
        <v>0</v>
      </c>
      <c r="X69" s="7"/>
      <c r="Y69" s="7"/>
      <c r="Z69" s="7"/>
      <c r="AA69" s="7"/>
      <c r="AB69" s="7">
        <f t="shared" si="117"/>
        <v>0</v>
      </c>
      <c r="AC69" s="7">
        <f t="shared" si="118"/>
        <v>0</v>
      </c>
      <c r="AD69" s="7">
        <f t="shared" si="119"/>
        <v>0</v>
      </c>
      <c r="AE69" s="7">
        <f t="shared" si="120"/>
        <v>0</v>
      </c>
    </row>
    <row r="70" spans="1:31">
      <c r="A70" s="11">
        <f t="shared" si="103"/>
        <v>45288</v>
      </c>
      <c r="B70" s="7">
        <f>+生产数据1!D91</f>
        <v>0</v>
      </c>
      <c r="C70" s="7">
        <f t="shared" si="83"/>
        <v>0</v>
      </c>
      <c r="D70" s="7"/>
      <c r="E70" s="7"/>
      <c r="F70" s="7"/>
      <c r="G70" s="7"/>
      <c r="H70" s="7" t="str">
        <f t="shared" si="92"/>
        <v>-</v>
      </c>
      <c r="I70" s="7" t="str">
        <f t="shared" si="104"/>
        <v>-</v>
      </c>
      <c r="J70" s="7" t="str">
        <f t="shared" si="105"/>
        <v>-</v>
      </c>
      <c r="K70" s="7" t="str">
        <f t="shared" si="106"/>
        <v>-</v>
      </c>
      <c r="L70" s="7" t="str">
        <f t="shared" si="107"/>
        <v>-</v>
      </c>
      <c r="M70" s="7">
        <f t="shared" si="97"/>
        <v>0</v>
      </c>
      <c r="N70" s="7"/>
      <c r="O70" s="7"/>
      <c r="P70" s="7"/>
      <c r="Q70" s="7"/>
      <c r="R70" s="24" t="str">
        <f t="shared" si="98"/>
        <v>-</v>
      </c>
      <c r="S70" s="24" t="str">
        <f t="shared" si="85"/>
        <v>-</v>
      </c>
      <c r="T70" s="24" t="str">
        <f t="shared" si="86"/>
        <v>-</v>
      </c>
      <c r="U70" s="24" t="str">
        <f t="shared" si="87"/>
        <v>-</v>
      </c>
      <c r="V70" s="24" t="str">
        <f t="shared" si="88"/>
        <v>-</v>
      </c>
      <c r="W70" s="25">
        <f t="shared" si="108"/>
        <v>0</v>
      </c>
      <c r="X70" s="7"/>
      <c r="Y70" s="7"/>
      <c r="Z70" s="7"/>
      <c r="AA70" s="7"/>
      <c r="AB70" s="7">
        <f t="shared" si="117"/>
        <v>0</v>
      </c>
      <c r="AC70" s="7">
        <f t="shared" si="118"/>
        <v>0</v>
      </c>
      <c r="AD70" s="7">
        <f t="shared" si="119"/>
        <v>0</v>
      </c>
      <c r="AE70" s="7">
        <f t="shared" si="120"/>
        <v>0</v>
      </c>
    </row>
    <row r="71" spans="1:31">
      <c r="A71" s="11">
        <f t="shared" si="103"/>
        <v>45289</v>
      </c>
      <c r="B71" s="7">
        <f>+生产数据1!D94</f>
        <v>0</v>
      </c>
      <c r="C71" s="7">
        <f t="shared" si="83"/>
        <v>0</v>
      </c>
      <c r="D71" s="7"/>
      <c r="E71" s="7"/>
      <c r="F71" s="7"/>
      <c r="G71" s="7"/>
      <c r="H71" s="7" t="str">
        <f t="shared" si="92"/>
        <v>-</v>
      </c>
      <c r="I71" s="7" t="str">
        <f t="shared" si="104"/>
        <v>-</v>
      </c>
      <c r="J71" s="7" t="str">
        <f t="shared" si="105"/>
        <v>-</v>
      </c>
      <c r="K71" s="7" t="str">
        <f t="shared" si="106"/>
        <v>-</v>
      </c>
      <c r="L71" s="7" t="str">
        <f t="shared" si="107"/>
        <v>-</v>
      </c>
      <c r="M71" s="7">
        <f t="shared" si="97"/>
        <v>0</v>
      </c>
      <c r="N71" s="7"/>
      <c r="O71" s="7"/>
      <c r="P71" s="7"/>
      <c r="Q71" s="7"/>
      <c r="R71" s="24" t="str">
        <f t="shared" si="98"/>
        <v>-</v>
      </c>
      <c r="S71" s="24" t="str">
        <f t="shared" si="85"/>
        <v>-</v>
      </c>
      <c r="T71" s="24" t="str">
        <f t="shared" si="86"/>
        <v>-</v>
      </c>
      <c r="U71" s="24" t="str">
        <f t="shared" si="87"/>
        <v>-</v>
      </c>
      <c r="V71" s="24" t="str">
        <f t="shared" si="88"/>
        <v>-</v>
      </c>
      <c r="W71" s="25">
        <f t="shared" si="108"/>
        <v>0</v>
      </c>
      <c r="X71" s="7"/>
      <c r="Y71" s="7"/>
      <c r="Z71" s="7"/>
      <c r="AA71" s="7"/>
      <c r="AB71" s="7">
        <f t="shared" si="117"/>
        <v>0</v>
      </c>
      <c r="AC71" s="7">
        <f t="shared" si="118"/>
        <v>0</v>
      </c>
      <c r="AD71" s="7">
        <f t="shared" si="119"/>
        <v>0</v>
      </c>
      <c r="AE71" s="7">
        <f t="shared" si="120"/>
        <v>0</v>
      </c>
    </row>
    <row r="72" spans="1:31">
      <c r="A72" s="11">
        <f t="shared" si="103"/>
        <v>45290</v>
      </c>
      <c r="B72" s="7">
        <f>+生产数据1!D97</f>
        <v>0</v>
      </c>
      <c r="C72" s="7">
        <f t="shared" si="83"/>
        <v>0</v>
      </c>
      <c r="D72" s="7"/>
      <c r="E72" s="7"/>
      <c r="F72" s="7"/>
      <c r="G72" s="7"/>
      <c r="H72" s="7" t="str">
        <f t="shared" si="92"/>
        <v>-</v>
      </c>
      <c r="I72" s="7" t="str">
        <f t="shared" si="104"/>
        <v>-</v>
      </c>
      <c r="J72" s="7" t="str">
        <f t="shared" si="105"/>
        <v>-</v>
      </c>
      <c r="K72" s="7" t="str">
        <f t="shared" si="106"/>
        <v>-</v>
      </c>
      <c r="L72" s="7" t="str">
        <f t="shared" si="107"/>
        <v>-</v>
      </c>
      <c r="M72" s="7">
        <f t="shared" si="97"/>
        <v>0</v>
      </c>
      <c r="N72" s="7"/>
      <c r="O72" s="7"/>
      <c r="P72" s="7"/>
      <c r="Q72" s="7"/>
      <c r="R72" s="24" t="str">
        <f t="shared" si="98"/>
        <v>-</v>
      </c>
      <c r="S72" s="24" t="str">
        <f t="shared" si="85"/>
        <v>-</v>
      </c>
      <c r="T72" s="24" t="str">
        <f t="shared" si="86"/>
        <v>-</v>
      </c>
      <c r="U72" s="24" t="str">
        <f t="shared" si="87"/>
        <v>-</v>
      </c>
      <c r="V72" s="24" t="str">
        <f t="shared" si="88"/>
        <v>-</v>
      </c>
      <c r="W72" s="25">
        <f t="shared" si="108"/>
        <v>0</v>
      </c>
      <c r="X72" s="7"/>
      <c r="Y72" s="7"/>
      <c r="Z72" s="7"/>
      <c r="AA72" s="7"/>
      <c r="AB72" s="7">
        <f t="shared" si="117"/>
        <v>0</v>
      </c>
      <c r="AC72" s="7">
        <f t="shared" si="118"/>
        <v>0</v>
      </c>
      <c r="AD72" s="7">
        <f t="shared" si="119"/>
        <v>0</v>
      </c>
      <c r="AE72" s="7">
        <f t="shared" si="120"/>
        <v>0</v>
      </c>
    </row>
    <row r="73" spans="1:31">
      <c r="A73" s="11">
        <f t="shared" si="103"/>
        <v>45291</v>
      </c>
      <c r="B73" s="7">
        <f>+生产数据1!D100</f>
        <v>0</v>
      </c>
      <c r="C73" s="7">
        <f t="shared" si="83"/>
        <v>0</v>
      </c>
      <c r="D73" s="7"/>
      <c r="E73" s="7"/>
      <c r="F73" s="7"/>
      <c r="G73" s="7"/>
      <c r="H73" s="7" t="str">
        <f t="shared" si="92"/>
        <v>-</v>
      </c>
      <c r="I73" s="7" t="str">
        <f t="shared" si="104"/>
        <v>-</v>
      </c>
      <c r="J73" s="7" t="str">
        <f t="shared" si="105"/>
        <v>-</v>
      </c>
      <c r="K73" s="7" t="str">
        <f t="shared" si="106"/>
        <v>-</v>
      </c>
      <c r="L73" s="7" t="str">
        <f t="shared" si="107"/>
        <v>-</v>
      </c>
      <c r="M73" s="7">
        <f t="shared" si="97"/>
        <v>0</v>
      </c>
      <c r="N73" s="7"/>
      <c r="O73" s="7"/>
      <c r="P73" s="7"/>
      <c r="Q73" s="7"/>
      <c r="R73" s="24" t="str">
        <f t="shared" si="98"/>
        <v>-</v>
      </c>
      <c r="S73" s="24" t="str">
        <f t="shared" si="85"/>
        <v>-</v>
      </c>
      <c r="T73" s="24" t="str">
        <f t="shared" si="86"/>
        <v>-</v>
      </c>
      <c r="U73" s="24" t="str">
        <f t="shared" si="87"/>
        <v>-</v>
      </c>
      <c r="V73" s="24" t="str">
        <f t="shared" si="88"/>
        <v>-</v>
      </c>
      <c r="W73" s="25">
        <f t="shared" si="108"/>
        <v>0</v>
      </c>
      <c r="X73" s="7"/>
      <c r="Y73" s="7"/>
      <c r="Z73" s="7"/>
      <c r="AA73" s="7"/>
      <c r="AB73" s="7">
        <f t="shared" si="117"/>
        <v>0</v>
      </c>
      <c r="AC73" s="7">
        <f t="shared" si="118"/>
        <v>0</v>
      </c>
      <c r="AD73" s="7">
        <f t="shared" si="119"/>
        <v>0</v>
      </c>
      <c r="AE73" s="7">
        <f t="shared" si="120"/>
        <v>0</v>
      </c>
    </row>
    <row r="74" spans="1:31" s="1" customFormat="1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3"/>
      <c r="X74" s="40"/>
      <c r="Y74" s="40"/>
      <c r="Z74" s="40"/>
      <c r="AA74" s="40"/>
      <c r="AB74" s="40"/>
      <c r="AC74" s="40"/>
      <c r="AD74" s="40"/>
      <c r="AE74" s="40"/>
    </row>
    <row r="75" spans="1:31" s="1" customFormat="1">
      <c r="A75" s="39"/>
      <c r="B75" s="40"/>
      <c r="C75" s="40"/>
      <c r="D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0"/>
      <c r="AE75" s="40"/>
    </row>
    <row r="76" spans="1:31">
      <c r="A76" s="4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4"/>
      <c r="X76" s="42"/>
      <c r="Y76" s="42"/>
      <c r="Z76" s="42"/>
      <c r="AA76" s="42"/>
      <c r="AB76" s="42"/>
      <c r="AC76" s="42"/>
      <c r="AD76" s="42"/>
      <c r="AE76" s="42"/>
    </row>
    <row r="77" spans="1:31">
      <c r="A77" s="13" t="s">
        <v>119</v>
      </c>
      <c r="B77" s="2" t="s">
        <v>13</v>
      </c>
    </row>
    <row r="78" spans="1:31">
      <c r="A78" s="534" t="s">
        <v>9</v>
      </c>
      <c r="B78" s="534" t="s">
        <v>3</v>
      </c>
      <c r="C78" s="526" t="s">
        <v>27</v>
      </c>
      <c r="D78" s="527"/>
      <c r="E78" s="527"/>
      <c r="F78" s="527"/>
      <c r="G78" s="527"/>
      <c r="H78" s="527"/>
      <c r="I78" s="527"/>
      <c r="J78" s="527"/>
      <c r="K78" s="527"/>
      <c r="L78" s="527"/>
      <c r="M78" s="527"/>
      <c r="N78" s="527"/>
      <c r="O78" s="527"/>
      <c r="P78" s="527"/>
      <c r="Q78" s="527"/>
      <c r="R78" s="527"/>
      <c r="S78" s="527"/>
      <c r="T78" s="527"/>
      <c r="U78" s="527"/>
      <c r="V78" s="528"/>
      <c r="W78" s="26"/>
      <c r="X78" s="529" t="s">
        <v>336</v>
      </c>
      <c r="Y78" s="529"/>
      <c r="Z78" s="529"/>
      <c r="AA78" s="529"/>
      <c r="AB78" s="529"/>
      <c r="AC78" s="529"/>
      <c r="AD78" s="529"/>
      <c r="AE78" s="529"/>
    </row>
    <row r="79" spans="1:31">
      <c r="A79" s="534"/>
      <c r="B79" s="534"/>
      <c r="C79" s="530" t="s">
        <v>337</v>
      </c>
      <c r="D79" s="531"/>
      <c r="E79" s="531"/>
      <c r="F79" s="531"/>
      <c r="G79" s="532"/>
      <c r="H79" s="530" t="s">
        <v>338</v>
      </c>
      <c r="I79" s="531"/>
      <c r="J79" s="531"/>
      <c r="K79" s="531"/>
      <c r="L79" s="532"/>
      <c r="M79" s="530" t="s">
        <v>57</v>
      </c>
      <c r="N79" s="531"/>
      <c r="O79" s="531"/>
      <c r="P79" s="531"/>
      <c r="Q79" s="532"/>
      <c r="R79" s="15"/>
      <c r="S79" s="529" t="s">
        <v>339</v>
      </c>
      <c r="T79" s="529"/>
      <c r="U79" s="529"/>
      <c r="V79" s="529"/>
      <c r="W79" s="28"/>
      <c r="X79" s="529" t="s">
        <v>337</v>
      </c>
      <c r="Y79" s="529"/>
      <c r="Z79" s="529"/>
      <c r="AA79" s="529"/>
      <c r="AB79" s="529" t="s">
        <v>28</v>
      </c>
      <c r="AC79" s="529"/>
      <c r="AD79" s="529"/>
      <c r="AE79" s="529"/>
    </row>
    <row r="80" spans="1:31">
      <c r="A80" s="534"/>
      <c r="B80" s="534"/>
      <c r="C80" s="14" t="s">
        <v>109</v>
      </c>
      <c r="D80" s="15" t="s">
        <v>110</v>
      </c>
      <c r="E80" s="15" t="s">
        <v>111</v>
      </c>
      <c r="F80" s="15" t="s">
        <v>112</v>
      </c>
      <c r="G80" s="15" t="s">
        <v>113</v>
      </c>
      <c r="H80" s="15" t="s">
        <v>109</v>
      </c>
      <c r="I80" s="15" t="s">
        <v>110</v>
      </c>
      <c r="J80" s="15" t="s">
        <v>111</v>
      </c>
      <c r="K80" s="15" t="s">
        <v>112</v>
      </c>
      <c r="L80" s="15" t="s">
        <v>113</v>
      </c>
      <c r="M80" s="15" t="s">
        <v>109</v>
      </c>
      <c r="N80" s="15" t="s">
        <v>110</v>
      </c>
      <c r="O80" s="15" t="s">
        <v>111</v>
      </c>
      <c r="P80" s="15" t="s">
        <v>112</v>
      </c>
      <c r="Q80" s="15" t="s">
        <v>113</v>
      </c>
      <c r="R80" s="15" t="s">
        <v>109</v>
      </c>
      <c r="S80" s="15" t="s">
        <v>110</v>
      </c>
      <c r="T80" s="15" t="s">
        <v>111</v>
      </c>
      <c r="U80" s="15" t="s">
        <v>112</v>
      </c>
      <c r="V80" s="15" t="s">
        <v>113</v>
      </c>
      <c r="W80" s="28" t="s">
        <v>109</v>
      </c>
      <c r="X80" s="15" t="s">
        <v>110</v>
      </c>
      <c r="Y80" s="15" t="s">
        <v>111</v>
      </c>
      <c r="Z80" s="15" t="s">
        <v>112</v>
      </c>
      <c r="AA80" s="15" t="s">
        <v>113</v>
      </c>
      <c r="AB80" s="15" t="s">
        <v>110</v>
      </c>
      <c r="AC80" s="15" t="s">
        <v>111</v>
      </c>
      <c r="AD80" s="15" t="s">
        <v>112</v>
      </c>
      <c r="AE80" s="15" t="s">
        <v>113</v>
      </c>
    </row>
    <row r="81" spans="1:31">
      <c r="A81" s="7" t="s">
        <v>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21"/>
      <c r="X81" s="7"/>
      <c r="Y81" s="7"/>
      <c r="Z81" s="7"/>
      <c r="AA81" s="7"/>
      <c r="AB81" s="7"/>
      <c r="AC81" s="7"/>
      <c r="AD81" s="7"/>
      <c r="AE81" s="7"/>
    </row>
    <row r="82" spans="1:31">
      <c r="A82" s="8" t="s">
        <v>109</v>
      </c>
      <c r="B82" s="8">
        <f>SUM(B83:B113)</f>
        <v>9188817</v>
      </c>
      <c r="C82" s="8">
        <f t="shared" ref="C82:C113" si="121">SUM(D82:G82)</f>
        <v>1154616</v>
      </c>
      <c r="D82" s="8">
        <f>SUM(D83:D113)</f>
        <v>83220</v>
      </c>
      <c r="E82" s="8">
        <f>SUM(E83:E113)</f>
        <v>550273</v>
      </c>
      <c r="F82" s="8">
        <f>SUM(F83:F113)</f>
        <v>87211</v>
      </c>
      <c r="G82" s="8">
        <f>SUM(G83:G113)</f>
        <v>433912</v>
      </c>
      <c r="H82" s="10">
        <f>IFERROR(C82/$B82,"-")</f>
        <v>0.12565447761120899</v>
      </c>
      <c r="I82" s="10">
        <f>IFERROR(D82/$B82,"-")</f>
        <v>9.0566609390523301E-3</v>
      </c>
      <c r="J82" s="10">
        <f>IFERROR(E82/$B82,"-")</f>
        <v>5.98850755216912E-2</v>
      </c>
      <c r="K82" s="10">
        <f>IFERROR(F82/$B82,"-")</f>
        <v>9.4909932366701796E-3</v>
      </c>
      <c r="L82" s="10">
        <f>IFERROR(G82/$B82,"-")</f>
        <v>4.72217479137957E-2</v>
      </c>
      <c r="M82" s="10">
        <f t="shared" ref="M82" si="122">SUM(N82:Q82)</f>
        <v>0.125054545454545</v>
      </c>
      <c r="N82" s="10">
        <f t="array" ref="N82">AVERAGE(IF(N83:N113&lt;&gt;0,N83:N113))</f>
        <v>8.9999999999999993E-3</v>
      </c>
      <c r="O82" s="10">
        <f t="array" ref="O82">AVERAGE(IF(O83:O113&lt;&gt;0,O83:O113))</f>
        <v>5.9481818181818198E-2</v>
      </c>
      <c r="P82" s="10">
        <f t="array" ref="P82">AVERAGE(IF(P83:P113&lt;&gt;0,P83:P113))</f>
        <v>9.4272727272727303E-3</v>
      </c>
      <c r="Q82" s="10">
        <f t="array" ref="Q82">AVERAGE(IF(Q83:Q113&lt;&gt;0,Q83:Q113))</f>
        <v>4.7145454545454601E-2</v>
      </c>
      <c r="R82" s="22">
        <f t="shared" ref="R82:R113" si="123">IFERROR((H82-M82)/M82,"-")</f>
        <v>4.7973638581731001E-3</v>
      </c>
      <c r="S82" s="22">
        <f t="shared" ref="S82:S113" si="124">IFERROR((I82-N82)/N82,"-")</f>
        <v>6.2956598947034202E-3</v>
      </c>
      <c r="T82" s="22">
        <f t="shared" ref="T82:T113" si="125">IFERROR((J82-O82)/O82,"-")</f>
        <v>6.7795059431502002E-3</v>
      </c>
      <c r="U82" s="22">
        <f t="shared" ref="U82:U113" si="126">IFERROR((K82-P82)/P82,"-")</f>
        <v>6.7591668599037502E-3</v>
      </c>
      <c r="V82" s="22">
        <f t="shared" ref="V82:V113" si="127">IFERROR((L82-Q82)/Q82,"-")</f>
        <v>1.61825501687637E-3</v>
      </c>
      <c r="W82" s="29">
        <f>SUM(W83:W113)</f>
        <v>96</v>
      </c>
      <c r="X82" s="29">
        <f>SUM(X83:X113)</f>
        <v>19</v>
      </c>
      <c r="Y82" s="29">
        <f>SUM(Y83:Y113)</f>
        <v>41</v>
      </c>
      <c r="Z82" s="29">
        <f>SUM(Z83:Z113)</f>
        <v>16</v>
      </c>
      <c r="AA82" s="29">
        <f>SUM(AA83:AA113)</f>
        <v>20</v>
      </c>
      <c r="AB82" s="9">
        <f>IF(X82=0,B82,B82/X82)</f>
        <v>483621.94736842101</v>
      </c>
      <c r="AC82" s="9">
        <f t="shared" ref="AC82:AC104" si="128">IF(Y82=0,B82,B82/Y82)</f>
        <v>224117.48780487801</v>
      </c>
      <c r="AD82" s="9">
        <f t="shared" ref="AD82:AD104" si="129">IF(Z82=0,B82,B82/Z82)</f>
        <v>574301.0625</v>
      </c>
      <c r="AE82" s="9">
        <f t="shared" ref="AE82:AE104" si="130">IF(AA82=0,B82,B82/AA82)</f>
        <v>459440.85</v>
      </c>
    </row>
    <row r="83" spans="1:31">
      <c r="A83" s="11">
        <f t="shared" ref="A83:A113" si="131">+A6</f>
        <v>45261</v>
      </c>
      <c r="B83" s="7">
        <f>+生产数据1!D11</f>
        <v>852642</v>
      </c>
      <c r="C83" s="7">
        <f t="shared" si="121"/>
        <v>108484</v>
      </c>
      <c r="D83" s="7">
        <v>7641</v>
      </c>
      <c r="E83" s="7">
        <v>52521</v>
      </c>
      <c r="F83" s="7">
        <v>8070</v>
      </c>
      <c r="G83" s="7">
        <v>40252</v>
      </c>
      <c r="H83" s="7">
        <f t="shared" ref="H83:H113" si="132">IFERROR(C83/$B83,"-")</f>
        <v>0.127232765920515</v>
      </c>
      <c r="I83" s="7">
        <f t="shared" ref="I83" si="133">IFERROR(D83/$B83,"-")</f>
        <v>8.9615571365238896E-3</v>
      </c>
      <c r="J83" s="7">
        <f t="shared" ref="J83" si="134">IFERROR(E83/$B83,"-")</f>
        <v>6.1597950839860097E-2</v>
      </c>
      <c r="K83" s="7">
        <f t="shared" ref="K83" si="135">IFERROR(F83/$B83,"-")</f>
        <v>9.4646991351587193E-3</v>
      </c>
      <c r="L83" s="7">
        <f t="shared" ref="L83" si="136">IFERROR(G83/$B83,"-")</f>
        <v>4.7208558808972602E-2</v>
      </c>
      <c r="M83" s="7">
        <f t="shared" ref="M83:M113" si="137">SUM(N83:Q83)</f>
        <v>0.12640000000000001</v>
      </c>
      <c r="N83" s="12">
        <v>8.8999999999999999E-3</v>
      </c>
      <c r="O83" s="12">
        <v>6.1199999999999997E-2</v>
      </c>
      <c r="P83" s="12">
        <v>9.4000000000000004E-3</v>
      </c>
      <c r="Q83" s="12">
        <v>4.6899999999999997E-2</v>
      </c>
      <c r="R83" s="24">
        <f t="shared" si="123"/>
        <v>6.5883379787601897E-3</v>
      </c>
      <c r="S83" s="24">
        <f t="shared" si="124"/>
        <v>6.9165321936954698E-3</v>
      </c>
      <c r="T83" s="24">
        <f t="shared" si="125"/>
        <v>6.5024647035963898E-3</v>
      </c>
      <c r="U83" s="24">
        <f t="shared" si="126"/>
        <v>6.8828867190126502E-3</v>
      </c>
      <c r="V83" s="24">
        <f t="shared" si="127"/>
        <v>6.5790790825715302E-3</v>
      </c>
      <c r="W83" s="25">
        <f>SUM(X83:AA83)</f>
        <v>7</v>
      </c>
      <c r="X83" s="7">
        <v>1</v>
      </c>
      <c r="Y83" s="7">
        <v>2</v>
      </c>
      <c r="Z83" s="7">
        <v>3</v>
      </c>
      <c r="AA83" s="7">
        <v>1</v>
      </c>
      <c r="AB83" s="31">
        <f t="shared" ref="AB83:AB104" si="138">IF(X83=0,B83,B83/X83)</f>
        <v>852642</v>
      </c>
      <c r="AC83" s="31">
        <f t="shared" si="128"/>
        <v>426321</v>
      </c>
      <c r="AD83" s="31">
        <f t="shared" si="129"/>
        <v>284214</v>
      </c>
      <c r="AE83" s="31">
        <f t="shared" si="130"/>
        <v>852642</v>
      </c>
    </row>
    <row r="84" spans="1:31">
      <c r="A84" s="11">
        <f t="shared" si="131"/>
        <v>45262</v>
      </c>
      <c r="B84" s="7">
        <f>+生产数据1!D14</f>
        <v>862301</v>
      </c>
      <c r="C84" s="7">
        <f t="shared" si="121"/>
        <v>109842</v>
      </c>
      <c r="D84" s="7">
        <v>7812</v>
      </c>
      <c r="E84" s="7">
        <v>52972</v>
      </c>
      <c r="F84" s="7">
        <v>8162</v>
      </c>
      <c r="G84" s="7">
        <v>40896</v>
      </c>
      <c r="H84" s="7">
        <f t="shared" si="132"/>
        <v>0.12738243374413299</v>
      </c>
      <c r="I84" s="7">
        <f t="shared" ref="I84:I113" si="139">IFERROR(D84/$B84,"-")</f>
        <v>9.0594815499460205E-3</v>
      </c>
      <c r="J84" s="7">
        <f t="shared" ref="J84:J113" si="140">IFERROR(E84/$B84,"-")</f>
        <v>6.1430985236013903E-2</v>
      </c>
      <c r="K84" s="7">
        <f t="shared" ref="K84:K101" si="141">IFERROR(F84/$B84,"-")</f>
        <v>9.4653723003916296E-3</v>
      </c>
      <c r="L84" s="7">
        <f t="shared" ref="L84:L102" si="142">IFERROR(G84/$B84,"-")</f>
        <v>4.7426594657781901E-2</v>
      </c>
      <c r="M84" s="7">
        <f t="shared" si="137"/>
        <v>0.1265</v>
      </c>
      <c r="N84" s="12">
        <v>8.9999999999999993E-3</v>
      </c>
      <c r="O84" s="12">
        <v>6.0999999999999999E-2</v>
      </c>
      <c r="P84" s="12">
        <v>9.4000000000000004E-3</v>
      </c>
      <c r="Q84" s="12">
        <v>4.7100000000000003E-2</v>
      </c>
      <c r="R84" s="24">
        <f t="shared" si="123"/>
        <v>6.9757608231892296E-3</v>
      </c>
      <c r="S84" s="24">
        <f t="shared" si="124"/>
        <v>6.6090611051130704E-3</v>
      </c>
      <c r="T84" s="24">
        <f t="shared" si="125"/>
        <v>7.0653317379324098E-3</v>
      </c>
      <c r="U84" s="24">
        <f t="shared" si="126"/>
        <v>6.95450004166232E-3</v>
      </c>
      <c r="V84" s="24">
        <f t="shared" si="127"/>
        <v>6.9340691673442003E-3</v>
      </c>
      <c r="W84" s="25">
        <f t="shared" ref="W84:W113" si="143">SUM(X84:AA84)</f>
        <v>6</v>
      </c>
      <c r="X84" s="7"/>
      <c r="Y84" s="7">
        <v>4</v>
      </c>
      <c r="Z84" s="7">
        <v>1</v>
      </c>
      <c r="AA84" s="7">
        <v>1</v>
      </c>
      <c r="AB84" s="31">
        <f t="shared" si="138"/>
        <v>862301</v>
      </c>
      <c r="AC84" s="31">
        <f t="shared" si="128"/>
        <v>215575.25</v>
      </c>
      <c r="AD84" s="31">
        <f t="shared" si="129"/>
        <v>862301</v>
      </c>
      <c r="AE84" s="31">
        <f t="shared" si="130"/>
        <v>862301</v>
      </c>
    </row>
    <row r="85" spans="1:31">
      <c r="A85" s="11">
        <f t="shared" si="131"/>
        <v>45263</v>
      </c>
      <c r="B85" s="7">
        <f>+生产数据1!D17</f>
        <v>795113</v>
      </c>
      <c r="C85" s="7">
        <f t="shared" si="121"/>
        <v>101123</v>
      </c>
      <c r="D85" s="7">
        <v>7123</v>
      </c>
      <c r="E85" s="7">
        <v>48450</v>
      </c>
      <c r="F85" s="7">
        <v>7525</v>
      </c>
      <c r="G85" s="7">
        <v>38025</v>
      </c>
      <c r="H85" s="7">
        <f t="shared" si="132"/>
        <v>0.12718066488662599</v>
      </c>
      <c r="I85" s="7">
        <f t="shared" si="139"/>
        <v>8.9584750846734996E-3</v>
      </c>
      <c r="J85" s="7">
        <f t="shared" si="140"/>
        <v>6.0934735062815E-2</v>
      </c>
      <c r="K85" s="7">
        <f t="shared" si="141"/>
        <v>9.4640635985073808E-3</v>
      </c>
      <c r="L85" s="7">
        <f t="shared" si="142"/>
        <v>4.7823391140630299E-2</v>
      </c>
      <c r="M85" s="7">
        <f t="shared" si="137"/>
        <v>0.1263</v>
      </c>
      <c r="N85" s="12">
        <v>8.8999999999999999E-3</v>
      </c>
      <c r="O85" s="12">
        <v>6.0499999999999998E-2</v>
      </c>
      <c r="P85" s="12">
        <v>9.4000000000000004E-3</v>
      </c>
      <c r="Q85" s="12">
        <v>4.7500000000000001E-2</v>
      </c>
      <c r="R85" s="24">
        <f t="shared" si="123"/>
        <v>6.9728019527012198E-3</v>
      </c>
      <c r="S85" s="24">
        <f t="shared" si="124"/>
        <v>6.57023423297749E-3</v>
      </c>
      <c r="T85" s="24">
        <f t="shared" si="125"/>
        <v>7.1857035176028797E-3</v>
      </c>
      <c r="U85" s="24">
        <f t="shared" si="126"/>
        <v>6.8152764369555502E-3</v>
      </c>
      <c r="V85" s="24">
        <f t="shared" si="127"/>
        <v>6.8082345395858099E-3</v>
      </c>
      <c r="W85" s="25">
        <f t="shared" si="143"/>
        <v>7</v>
      </c>
      <c r="X85" s="7">
        <v>2</v>
      </c>
      <c r="Y85" s="7">
        <v>2</v>
      </c>
      <c r="Z85" s="7">
        <v>1</v>
      </c>
      <c r="AA85" s="7">
        <v>2</v>
      </c>
      <c r="AB85" s="31">
        <f t="shared" si="138"/>
        <v>397556.5</v>
      </c>
      <c r="AC85" s="31">
        <f t="shared" si="128"/>
        <v>397556.5</v>
      </c>
      <c r="AD85" s="31">
        <f t="shared" si="129"/>
        <v>795113</v>
      </c>
      <c r="AE85" s="31">
        <f t="shared" si="130"/>
        <v>397556.5</v>
      </c>
    </row>
    <row r="86" spans="1:31">
      <c r="A86" s="11">
        <f t="shared" si="131"/>
        <v>45264</v>
      </c>
      <c r="B86" s="7">
        <f>+生产数据1!D20</f>
        <v>709460</v>
      </c>
      <c r="C86" s="7">
        <f t="shared" si="121"/>
        <v>89068</v>
      </c>
      <c r="D86" s="7">
        <v>6427</v>
      </c>
      <c r="E86" s="7">
        <v>42500</v>
      </c>
      <c r="F86" s="7">
        <v>6715</v>
      </c>
      <c r="G86" s="7">
        <v>33426</v>
      </c>
      <c r="H86" s="7">
        <f t="shared" si="132"/>
        <v>0.125543371014574</v>
      </c>
      <c r="I86" s="7">
        <f t="shared" si="139"/>
        <v>9.0590026217122893E-3</v>
      </c>
      <c r="J86" s="7">
        <f t="shared" si="140"/>
        <v>5.9904716263073303E-2</v>
      </c>
      <c r="K86" s="7">
        <f t="shared" si="141"/>
        <v>9.4649451695655792E-3</v>
      </c>
      <c r="L86" s="7">
        <f t="shared" si="142"/>
        <v>4.7114706960223303E-2</v>
      </c>
      <c r="M86" s="7">
        <f t="shared" si="137"/>
        <v>0.12470000000000001</v>
      </c>
      <c r="N86" s="12">
        <v>8.9999999999999993E-3</v>
      </c>
      <c r="O86" s="12">
        <v>5.9499999999999997E-2</v>
      </c>
      <c r="P86" s="12">
        <v>9.4000000000000004E-3</v>
      </c>
      <c r="Q86" s="12">
        <v>4.6800000000000001E-2</v>
      </c>
      <c r="R86" s="24">
        <f t="shared" si="123"/>
        <v>6.7631997961063502E-3</v>
      </c>
      <c r="S86" s="24">
        <f t="shared" si="124"/>
        <v>6.5558468569209202E-3</v>
      </c>
      <c r="T86" s="24">
        <f t="shared" si="125"/>
        <v>6.8019540012323803E-3</v>
      </c>
      <c r="U86" s="24">
        <f t="shared" si="126"/>
        <v>6.9090605920834099E-3</v>
      </c>
      <c r="V86" s="24">
        <f t="shared" si="127"/>
        <v>6.7245076970783501E-3</v>
      </c>
      <c r="W86" s="25">
        <f t="shared" si="143"/>
        <v>7</v>
      </c>
      <c r="X86" s="7">
        <v>1</v>
      </c>
      <c r="Y86" s="7">
        <v>3</v>
      </c>
      <c r="Z86" s="7">
        <v>1</v>
      </c>
      <c r="AA86" s="7">
        <v>2</v>
      </c>
      <c r="AB86" s="31">
        <f t="shared" si="138"/>
        <v>709460</v>
      </c>
      <c r="AC86" s="31">
        <f t="shared" si="128"/>
        <v>236486.66666666701</v>
      </c>
      <c r="AD86" s="31">
        <f t="shared" si="129"/>
        <v>709460</v>
      </c>
      <c r="AE86" s="31">
        <f t="shared" si="130"/>
        <v>354730</v>
      </c>
    </row>
    <row r="87" spans="1:31">
      <c r="A87" s="11">
        <f t="shared" si="131"/>
        <v>45265</v>
      </c>
      <c r="B87" s="7">
        <f>+生产数据1!D23</f>
        <v>843802</v>
      </c>
      <c r="C87" s="7">
        <f t="shared" si="121"/>
        <v>103502</v>
      </c>
      <c r="D87" s="7">
        <v>7558</v>
      </c>
      <c r="E87" s="7">
        <v>49861</v>
      </c>
      <c r="F87" s="7">
        <v>7987</v>
      </c>
      <c r="G87" s="7">
        <v>38096</v>
      </c>
      <c r="H87" s="7">
        <f t="shared" si="132"/>
        <v>0.122661477455612</v>
      </c>
      <c r="I87" s="7">
        <f t="shared" si="139"/>
        <v>8.9570776082540694E-3</v>
      </c>
      <c r="J87" s="7">
        <f t="shared" si="140"/>
        <v>5.9090876769668697E-2</v>
      </c>
      <c r="K87" s="7">
        <f t="shared" si="141"/>
        <v>9.4654907193867793E-3</v>
      </c>
      <c r="L87" s="7">
        <f t="shared" si="142"/>
        <v>4.5148032358302101E-2</v>
      </c>
      <c r="M87" s="7">
        <f t="shared" si="137"/>
        <v>0.1242</v>
      </c>
      <c r="N87" s="12">
        <v>8.8999999999999999E-3</v>
      </c>
      <c r="O87" s="12">
        <v>5.8700000000000002E-2</v>
      </c>
      <c r="P87" s="12">
        <v>9.4000000000000004E-3</v>
      </c>
      <c r="Q87" s="12">
        <v>4.7199999999999999E-2</v>
      </c>
      <c r="R87" s="24">
        <f t="shared" si="123"/>
        <v>-1.2387460099745401E-2</v>
      </c>
      <c r="S87" s="24">
        <f t="shared" si="124"/>
        <v>6.41321441056961E-3</v>
      </c>
      <c r="T87" s="24">
        <f t="shared" si="125"/>
        <v>6.6588887507446201E-3</v>
      </c>
      <c r="U87" s="24">
        <f t="shared" si="126"/>
        <v>6.9670978071037799E-3</v>
      </c>
      <c r="V87" s="24">
        <f t="shared" si="127"/>
        <v>-4.3473890713939201E-2</v>
      </c>
      <c r="W87" s="25">
        <f t="shared" si="143"/>
        <v>7</v>
      </c>
      <c r="X87" s="7">
        <v>2</v>
      </c>
      <c r="Y87" s="7">
        <v>2</v>
      </c>
      <c r="Z87" s="7">
        <v>1</v>
      </c>
      <c r="AA87" s="7">
        <v>2</v>
      </c>
      <c r="AB87" s="31">
        <f t="shared" si="138"/>
        <v>421901</v>
      </c>
      <c r="AC87" s="31">
        <f t="shared" si="128"/>
        <v>421901</v>
      </c>
      <c r="AD87" s="31">
        <f t="shared" si="129"/>
        <v>843802</v>
      </c>
      <c r="AE87" s="31">
        <f t="shared" si="130"/>
        <v>421901</v>
      </c>
    </row>
    <row r="88" spans="1:31">
      <c r="A88" s="11">
        <f t="shared" si="131"/>
        <v>45266</v>
      </c>
      <c r="B88" s="7">
        <f>+生产数据1!D26</f>
        <v>813039</v>
      </c>
      <c r="C88" s="7">
        <f t="shared" si="121"/>
        <v>101383</v>
      </c>
      <c r="D88" s="7">
        <v>7363</v>
      </c>
      <c r="E88" s="7">
        <v>48365</v>
      </c>
      <c r="F88" s="7">
        <v>7785</v>
      </c>
      <c r="G88" s="7">
        <v>37870</v>
      </c>
      <c r="H88" s="7">
        <f t="shared" si="132"/>
        <v>0.12469635527939001</v>
      </c>
      <c r="I88" s="7">
        <f t="shared" si="139"/>
        <v>9.0561461381311308E-3</v>
      </c>
      <c r="J88" s="7">
        <f t="shared" si="140"/>
        <v>5.9486691290331697E-2</v>
      </c>
      <c r="K88" s="7">
        <f t="shared" si="141"/>
        <v>9.5751864301712505E-3</v>
      </c>
      <c r="L88" s="7">
        <f t="shared" si="142"/>
        <v>4.6578331420756E-2</v>
      </c>
      <c r="M88" s="7">
        <f t="shared" si="137"/>
        <v>0.1239</v>
      </c>
      <c r="N88" s="7">
        <v>8.9999999999999993E-3</v>
      </c>
      <c r="O88" s="7">
        <v>5.91E-2</v>
      </c>
      <c r="P88" s="7">
        <v>9.4999999999999998E-3</v>
      </c>
      <c r="Q88" s="7">
        <v>4.6300000000000001E-2</v>
      </c>
      <c r="R88" s="24">
        <f t="shared" si="123"/>
        <v>6.4274033849077098E-3</v>
      </c>
      <c r="S88" s="24">
        <f t="shared" si="124"/>
        <v>6.2384597923483302E-3</v>
      </c>
      <c r="T88" s="24">
        <f t="shared" si="125"/>
        <v>6.5429998364078604E-3</v>
      </c>
      <c r="U88" s="24">
        <f t="shared" si="126"/>
        <v>7.9143610706575995E-3</v>
      </c>
      <c r="V88" s="24">
        <f t="shared" si="127"/>
        <v>6.0114777701069204E-3</v>
      </c>
      <c r="W88" s="25">
        <f t="shared" si="143"/>
        <v>12</v>
      </c>
      <c r="X88" s="7">
        <v>3</v>
      </c>
      <c r="Y88" s="7">
        <v>4</v>
      </c>
      <c r="Z88" s="7">
        <v>3</v>
      </c>
      <c r="AA88" s="7">
        <v>2</v>
      </c>
      <c r="AB88" s="31">
        <f t="shared" si="138"/>
        <v>271013</v>
      </c>
      <c r="AC88" s="31">
        <f t="shared" si="128"/>
        <v>203259.75</v>
      </c>
      <c r="AD88" s="31">
        <f t="shared" si="129"/>
        <v>271013</v>
      </c>
      <c r="AE88" s="31">
        <f t="shared" si="130"/>
        <v>406519.5</v>
      </c>
    </row>
    <row r="89" spans="1:31">
      <c r="A89" s="11">
        <f t="shared" si="131"/>
        <v>45267</v>
      </c>
      <c r="B89" s="7">
        <f>+生产数据1!D29</f>
        <v>930734</v>
      </c>
      <c r="C89" s="7">
        <f t="shared" si="121"/>
        <v>116141</v>
      </c>
      <c r="D89" s="7">
        <v>8427</v>
      </c>
      <c r="E89" s="7">
        <v>55179</v>
      </c>
      <c r="F89" s="7">
        <v>8808</v>
      </c>
      <c r="G89" s="7">
        <v>43727</v>
      </c>
      <c r="H89" s="7">
        <f t="shared" si="132"/>
        <v>0.124784310017685</v>
      </c>
      <c r="I89" s="7">
        <f t="shared" si="139"/>
        <v>9.0541443634808705E-3</v>
      </c>
      <c r="J89" s="7">
        <f t="shared" si="140"/>
        <v>5.92854671689226E-2</v>
      </c>
      <c r="K89" s="7">
        <f t="shared" si="141"/>
        <v>9.4634987010252108E-3</v>
      </c>
      <c r="L89" s="7">
        <f t="shared" si="142"/>
        <v>4.69811997842563E-2</v>
      </c>
      <c r="M89" s="7">
        <f t="shared" si="137"/>
        <v>0.124</v>
      </c>
      <c r="N89" s="7">
        <v>8.9999999999999993E-3</v>
      </c>
      <c r="O89" s="7">
        <v>5.8900000000000001E-2</v>
      </c>
      <c r="P89" s="7">
        <v>9.4000000000000004E-3</v>
      </c>
      <c r="Q89" s="7">
        <v>4.6699999999999998E-2</v>
      </c>
      <c r="R89" s="24">
        <f t="shared" si="123"/>
        <v>6.3250807877819398E-3</v>
      </c>
      <c r="S89" s="24">
        <f t="shared" si="124"/>
        <v>6.0160403867628902E-3</v>
      </c>
      <c r="T89" s="24">
        <f t="shared" si="125"/>
        <v>6.54443410734451E-3</v>
      </c>
      <c r="U89" s="24">
        <f t="shared" si="126"/>
        <v>6.7551809601289602E-3</v>
      </c>
      <c r="V89" s="24">
        <f t="shared" si="127"/>
        <v>6.0214086564518501E-3</v>
      </c>
      <c r="W89" s="25">
        <f t="shared" si="143"/>
        <v>14</v>
      </c>
      <c r="X89" s="7">
        <v>4</v>
      </c>
      <c r="Y89" s="7">
        <v>5</v>
      </c>
      <c r="Z89" s="7">
        <v>2</v>
      </c>
      <c r="AA89" s="7">
        <v>3</v>
      </c>
      <c r="AB89" s="31">
        <f t="shared" si="138"/>
        <v>232683.5</v>
      </c>
      <c r="AC89" s="31">
        <f t="shared" si="128"/>
        <v>186146.8</v>
      </c>
      <c r="AD89" s="31">
        <f t="shared" si="129"/>
        <v>465367</v>
      </c>
      <c r="AE89" s="31">
        <f t="shared" si="130"/>
        <v>310244.66666666698</v>
      </c>
    </row>
    <row r="90" spans="1:31">
      <c r="A90" s="11">
        <f t="shared" si="131"/>
        <v>45268</v>
      </c>
      <c r="B90" s="7">
        <f>+生产数据1!D32</f>
        <v>786805</v>
      </c>
      <c r="C90" s="7">
        <f t="shared" si="121"/>
        <v>99133</v>
      </c>
      <c r="D90" s="7">
        <v>7203</v>
      </c>
      <c r="E90" s="7">
        <v>46730</v>
      </c>
      <c r="F90" s="7">
        <v>7445</v>
      </c>
      <c r="G90" s="7">
        <v>37755</v>
      </c>
      <c r="H90" s="7">
        <f t="shared" si="132"/>
        <v>0.125994369634153</v>
      </c>
      <c r="I90" s="7">
        <f t="shared" si="139"/>
        <v>9.1547460933776494E-3</v>
      </c>
      <c r="J90" s="7">
        <f t="shared" si="140"/>
        <v>5.9392098423370503E-2</v>
      </c>
      <c r="K90" s="7">
        <f t="shared" si="141"/>
        <v>9.4623191260858799E-3</v>
      </c>
      <c r="L90" s="7">
        <f t="shared" si="142"/>
        <v>4.79852059913193E-2</v>
      </c>
      <c r="M90" s="7">
        <f t="shared" si="137"/>
        <v>0.12520000000000001</v>
      </c>
      <c r="N90" s="7">
        <v>9.1000000000000004E-3</v>
      </c>
      <c r="O90" s="7">
        <v>5.8999999999999997E-2</v>
      </c>
      <c r="P90" s="7">
        <v>9.4000000000000004E-3</v>
      </c>
      <c r="Q90" s="7">
        <v>4.7699999999999999E-2</v>
      </c>
      <c r="R90" s="24">
        <f t="shared" si="123"/>
        <v>6.3448053846110403E-3</v>
      </c>
      <c r="S90" s="24">
        <f t="shared" si="124"/>
        <v>6.0160542173238697E-3</v>
      </c>
      <c r="T90" s="24">
        <f t="shared" si="125"/>
        <v>6.6457359893300197E-3</v>
      </c>
      <c r="U90" s="24">
        <f t="shared" si="126"/>
        <v>6.6296942644550796E-3</v>
      </c>
      <c r="V90" s="24">
        <f t="shared" si="127"/>
        <v>5.9791612435916497E-3</v>
      </c>
      <c r="W90" s="25">
        <f t="shared" si="143"/>
        <v>5</v>
      </c>
      <c r="X90" s="7">
        <v>1</v>
      </c>
      <c r="Y90" s="7">
        <v>2</v>
      </c>
      <c r="Z90" s="7">
        <v>1</v>
      </c>
      <c r="AA90" s="7">
        <v>1</v>
      </c>
      <c r="AB90" s="31">
        <f t="shared" si="138"/>
        <v>786805</v>
      </c>
      <c r="AC90" s="31">
        <f t="shared" si="128"/>
        <v>393402.5</v>
      </c>
      <c r="AD90" s="31">
        <f t="shared" si="129"/>
        <v>786805</v>
      </c>
      <c r="AE90" s="31">
        <f t="shared" si="130"/>
        <v>786805</v>
      </c>
    </row>
    <row r="91" spans="1:31">
      <c r="A91" s="11">
        <f t="shared" si="131"/>
        <v>45269</v>
      </c>
      <c r="B91" s="7">
        <f>+生产数据1!D35</f>
        <v>764416</v>
      </c>
      <c r="C91" s="7">
        <f t="shared" si="121"/>
        <v>95460</v>
      </c>
      <c r="D91" s="7">
        <v>6998</v>
      </c>
      <c r="E91" s="7">
        <v>44705</v>
      </c>
      <c r="F91" s="7">
        <v>7309</v>
      </c>
      <c r="G91" s="7">
        <v>36448</v>
      </c>
      <c r="H91" s="7">
        <f t="shared" si="132"/>
        <v>0.124879646684528</v>
      </c>
      <c r="I91" s="7">
        <f t="shared" si="139"/>
        <v>9.1547011051573996E-3</v>
      </c>
      <c r="J91" s="7">
        <f t="shared" si="140"/>
        <v>5.8482554002009399E-2</v>
      </c>
      <c r="K91" s="7">
        <f t="shared" si="141"/>
        <v>9.5615476389819196E-3</v>
      </c>
      <c r="L91" s="7">
        <f t="shared" si="142"/>
        <v>4.7680843938379097E-2</v>
      </c>
      <c r="M91" s="7">
        <f t="shared" si="137"/>
        <v>0.1241</v>
      </c>
      <c r="N91" s="7">
        <v>9.1000000000000004E-3</v>
      </c>
      <c r="O91" s="7">
        <v>5.8099999999999999E-2</v>
      </c>
      <c r="P91" s="7">
        <v>9.4999999999999998E-3</v>
      </c>
      <c r="Q91" s="7">
        <v>4.7399999999999998E-2</v>
      </c>
      <c r="R91" s="24">
        <f t="shared" si="123"/>
        <v>6.2824068052200199E-3</v>
      </c>
      <c r="S91" s="24">
        <f t="shared" si="124"/>
        <v>6.0111104568572396E-3</v>
      </c>
      <c r="T91" s="24">
        <f t="shared" si="125"/>
        <v>6.58440623079826E-3</v>
      </c>
      <c r="U91" s="24">
        <f t="shared" si="126"/>
        <v>6.4786988402017196E-3</v>
      </c>
      <c r="V91" s="24">
        <f t="shared" si="127"/>
        <v>5.9249776029347296E-3</v>
      </c>
      <c r="W91" s="25">
        <f t="shared" si="143"/>
        <v>9</v>
      </c>
      <c r="X91" s="7">
        <v>2</v>
      </c>
      <c r="Y91" s="7">
        <v>4</v>
      </c>
      <c r="Z91" s="7">
        <v>1</v>
      </c>
      <c r="AA91" s="7">
        <v>2</v>
      </c>
      <c r="AB91" s="31">
        <f t="shared" si="138"/>
        <v>382208</v>
      </c>
      <c r="AC91" s="31">
        <f t="shared" si="128"/>
        <v>191104</v>
      </c>
      <c r="AD91" s="31">
        <f t="shared" si="129"/>
        <v>764416</v>
      </c>
      <c r="AE91" s="31">
        <f t="shared" si="130"/>
        <v>382208</v>
      </c>
    </row>
    <row r="92" spans="1:31">
      <c r="A92" s="11">
        <f t="shared" si="131"/>
        <v>45270</v>
      </c>
      <c r="B92" s="7">
        <f>+生产数据1!D38</f>
        <v>902014</v>
      </c>
      <c r="C92" s="7">
        <f t="shared" si="121"/>
        <v>114723</v>
      </c>
      <c r="D92" s="7">
        <v>8260</v>
      </c>
      <c r="E92" s="7">
        <v>53840</v>
      </c>
      <c r="F92" s="7">
        <v>8623</v>
      </c>
      <c r="G92" s="7">
        <v>44000</v>
      </c>
      <c r="H92" s="7">
        <f t="shared" si="132"/>
        <v>0.12718538736649301</v>
      </c>
      <c r="I92" s="7">
        <f t="shared" si="139"/>
        <v>9.1572858070938998E-3</v>
      </c>
      <c r="J92" s="7">
        <f t="shared" si="140"/>
        <v>5.9688652282558798E-2</v>
      </c>
      <c r="K92" s="7">
        <f t="shared" si="141"/>
        <v>9.55971858529912E-3</v>
      </c>
      <c r="L92" s="7">
        <f t="shared" si="142"/>
        <v>4.8779730691541401E-2</v>
      </c>
      <c r="M92" s="7">
        <f t="shared" si="137"/>
        <v>0.12640000000000001</v>
      </c>
      <c r="N92" s="7">
        <v>9.1000000000000004E-3</v>
      </c>
      <c r="O92" s="7">
        <v>5.9299999999999999E-2</v>
      </c>
      <c r="P92" s="7">
        <v>9.4999999999999998E-3</v>
      </c>
      <c r="Q92" s="7">
        <v>4.8500000000000001E-2</v>
      </c>
      <c r="R92" s="24">
        <f t="shared" si="123"/>
        <v>6.2135076463069204E-3</v>
      </c>
      <c r="S92" s="24">
        <f t="shared" si="124"/>
        <v>6.2951436366926097E-3</v>
      </c>
      <c r="T92" s="24">
        <f t="shared" si="125"/>
        <v>6.5540013922226999E-3</v>
      </c>
      <c r="U92" s="24">
        <f t="shared" si="126"/>
        <v>6.2861668735916003E-3</v>
      </c>
      <c r="V92" s="24">
        <f t="shared" si="127"/>
        <v>5.7676431245643599E-3</v>
      </c>
      <c r="W92" s="25">
        <f t="shared" si="143"/>
        <v>17</v>
      </c>
      <c r="X92" s="7">
        <v>2</v>
      </c>
      <c r="Y92" s="7">
        <v>9</v>
      </c>
      <c r="Z92" s="7">
        <v>2</v>
      </c>
      <c r="AA92" s="7">
        <v>4</v>
      </c>
      <c r="AB92" s="31">
        <f t="shared" si="138"/>
        <v>451007</v>
      </c>
      <c r="AC92" s="31">
        <f t="shared" si="128"/>
        <v>100223.777777778</v>
      </c>
      <c r="AD92" s="31">
        <f t="shared" si="129"/>
        <v>451007</v>
      </c>
      <c r="AE92" s="31">
        <f t="shared" si="130"/>
        <v>225503.5</v>
      </c>
    </row>
    <row r="93" spans="1:31">
      <c r="A93" s="11">
        <f t="shared" si="131"/>
        <v>45271</v>
      </c>
      <c r="B93" s="7">
        <f>+生产数据1!D41</f>
        <v>928491</v>
      </c>
      <c r="C93" s="7">
        <f t="shared" si="121"/>
        <v>115757</v>
      </c>
      <c r="D93" s="7">
        <v>8408</v>
      </c>
      <c r="E93" s="7">
        <v>55150</v>
      </c>
      <c r="F93" s="7">
        <v>8782</v>
      </c>
      <c r="G93" s="7">
        <v>43417</v>
      </c>
      <c r="H93" s="7">
        <f t="shared" si="132"/>
        <v>0.124672183144479</v>
      </c>
      <c r="I93" s="7">
        <f t="shared" si="139"/>
        <v>9.0555535810255602E-3</v>
      </c>
      <c r="J93" s="7">
        <f t="shared" si="140"/>
        <v>5.9397452425494698E-2</v>
      </c>
      <c r="K93" s="7">
        <f t="shared" si="141"/>
        <v>9.4583577008285503E-3</v>
      </c>
      <c r="L93" s="7">
        <f t="shared" si="142"/>
        <v>4.6760819437129703E-2</v>
      </c>
      <c r="M93" s="7">
        <f t="shared" si="137"/>
        <v>0.1239</v>
      </c>
      <c r="N93" s="7">
        <v>8.9999999999999993E-3</v>
      </c>
      <c r="O93" s="7">
        <v>5.8999999999999997E-2</v>
      </c>
      <c r="P93" s="7">
        <v>9.4000000000000004E-3</v>
      </c>
      <c r="Q93" s="7">
        <v>4.65E-2</v>
      </c>
      <c r="R93" s="24">
        <f t="shared" si="123"/>
        <v>6.2323094792455401E-3</v>
      </c>
      <c r="S93" s="24">
        <f t="shared" si="124"/>
        <v>6.1726201139508203E-3</v>
      </c>
      <c r="T93" s="24">
        <f t="shared" si="125"/>
        <v>6.73648178804579E-3</v>
      </c>
      <c r="U93" s="24">
        <f t="shared" si="126"/>
        <v>6.20826604559023E-3</v>
      </c>
      <c r="V93" s="24">
        <f t="shared" si="127"/>
        <v>5.6090201533270899E-3</v>
      </c>
      <c r="W93" s="25">
        <f t="shared" si="143"/>
        <v>5</v>
      </c>
      <c r="X93" s="7">
        <v>1</v>
      </c>
      <c r="Y93" s="7">
        <v>4</v>
      </c>
      <c r="Z93" s="7">
        <v>0</v>
      </c>
      <c r="AA93" s="7">
        <v>0</v>
      </c>
      <c r="AB93" s="31">
        <f t="shared" si="138"/>
        <v>928491</v>
      </c>
      <c r="AC93" s="31">
        <f t="shared" si="128"/>
        <v>232122.75</v>
      </c>
      <c r="AD93" s="31">
        <f t="shared" si="129"/>
        <v>928491</v>
      </c>
      <c r="AE93" s="31">
        <f t="shared" si="130"/>
        <v>928491</v>
      </c>
    </row>
    <row r="94" spans="1:31">
      <c r="A94" s="11">
        <f t="shared" si="131"/>
        <v>45272</v>
      </c>
      <c r="B94" s="7">
        <f>+生产数据1!D44</f>
        <v>0</v>
      </c>
      <c r="C94" s="7">
        <f t="shared" si="121"/>
        <v>0</v>
      </c>
      <c r="D94" s="7"/>
      <c r="E94" s="7"/>
      <c r="F94" s="7"/>
      <c r="G94" s="7"/>
      <c r="H94" s="7" t="str">
        <f t="shared" si="132"/>
        <v>-</v>
      </c>
      <c r="I94" s="7" t="str">
        <f t="shared" si="139"/>
        <v>-</v>
      </c>
      <c r="J94" s="7" t="str">
        <f t="shared" si="140"/>
        <v>-</v>
      </c>
      <c r="K94" s="7" t="str">
        <f t="shared" si="141"/>
        <v>-</v>
      </c>
      <c r="L94" s="7" t="str">
        <f t="shared" si="142"/>
        <v>-</v>
      </c>
      <c r="M94" s="7">
        <f t="shared" si="137"/>
        <v>0</v>
      </c>
      <c r="N94" s="7"/>
      <c r="O94" s="7"/>
      <c r="P94" s="7"/>
      <c r="Q94" s="7"/>
      <c r="R94" s="24" t="str">
        <f t="shared" si="123"/>
        <v>-</v>
      </c>
      <c r="S94" s="24" t="str">
        <f t="shared" si="124"/>
        <v>-</v>
      </c>
      <c r="T94" s="24" t="str">
        <f t="shared" si="125"/>
        <v>-</v>
      </c>
      <c r="U94" s="24" t="str">
        <f t="shared" si="126"/>
        <v>-</v>
      </c>
      <c r="V94" s="24" t="str">
        <f t="shared" si="127"/>
        <v>-</v>
      </c>
      <c r="W94" s="25">
        <f t="shared" si="143"/>
        <v>0</v>
      </c>
      <c r="X94" s="7"/>
      <c r="Y94" s="7"/>
      <c r="Z94" s="7"/>
      <c r="AA94" s="7"/>
      <c r="AB94" s="31">
        <f t="shared" si="138"/>
        <v>0</v>
      </c>
      <c r="AC94" s="31">
        <f t="shared" si="128"/>
        <v>0</v>
      </c>
      <c r="AD94" s="31">
        <f t="shared" si="129"/>
        <v>0</v>
      </c>
      <c r="AE94" s="31">
        <f t="shared" si="130"/>
        <v>0</v>
      </c>
    </row>
    <row r="95" spans="1:31">
      <c r="A95" s="11">
        <f t="shared" si="131"/>
        <v>45273</v>
      </c>
      <c r="B95" s="7">
        <f>+生产数据1!D47</f>
        <v>0</v>
      </c>
      <c r="C95" s="7">
        <f t="shared" si="121"/>
        <v>0</v>
      </c>
      <c r="D95" s="7"/>
      <c r="E95" s="7"/>
      <c r="F95" s="7"/>
      <c r="G95" s="7"/>
      <c r="H95" s="7" t="str">
        <f t="shared" si="132"/>
        <v>-</v>
      </c>
      <c r="I95" s="7" t="str">
        <f t="shared" si="139"/>
        <v>-</v>
      </c>
      <c r="J95" s="7" t="str">
        <f t="shared" si="140"/>
        <v>-</v>
      </c>
      <c r="K95" s="7" t="str">
        <f t="shared" si="141"/>
        <v>-</v>
      </c>
      <c r="L95" s="7" t="str">
        <f t="shared" si="142"/>
        <v>-</v>
      </c>
      <c r="M95" s="7">
        <f t="shared" si="137"/>
        <v>0</v>
      </c>
      <c r="N95" s="7"/>
      <c r="O95" s="7"/>
      <c r="P95" s="7"/>
      <c r="Q95" s="7"/>
      <c r="R95" s="24" t="str">
        <f t="shared" si="123"/>
        <v>-</v>
      </c>
      <c r="S95" s="24" t="str">
        <f t="shared" si="124"/>
        <v>-</v>
      </c>
      <c r="T95" s="24" t="str">
        <f t="shared" si="125"/>
        <v>-</v>
      </c>
      <c r="U95" s="24" t="str">
        <f t="shared" si="126"/>
        <v>-</v>
      </c>
      <c r="V95" s="24" t="str">
        <f t="shared" si="127"/>
        <v>-</v>
      </c>
      <c r="W95" s="25">
        <f t="shared" si="143"/>
        <v>0</v>
      </c>
      <c r="X95" s="7"/>
      <c r="Y95" s="7"/>
      <c r="Z95" s="7"/>
      <c r="AA95" s="7"/>
      <c r="AB95" s="31">
        <f t="shared" si="138"/>
        <v>0</v>
      </c>
      <c r="AC95" s="31">
        <f t="shared" si="128"/>
        <v>0</v>
      </c>
      <c r="AD95" s="31">
        <f t="shared" si="129"/>
        <v>0</v>
      </c>
      <c r="AE95" s="31">
        <f t="shared" si="130"/>
        <v>0</v>
      </c>
    </row>
    <row r="96" spans="1:31">
      <c r="A96" s="11">
        <f t="shared" si="131"/>
        <v>45274</v>
      </c>
      <c r="B96" s="7">
        <f>+生产数据1!D50</f>
        <v>0</v>
      </c>
      <c r="C96" s="7">
        <f t="shared" si="121"/>
        <v>0</v>
      </c>
      <c r="D96" s="7"/>
      <c r="E96" s="7"/>
      <c r="F96" s="7"/>
      <c r="G96" s="7"/>
      <c r="H96" s="7" t="str">
        <f t="shared" si="132"/>
        <v>-</v>
      </c>
      <c r="I96" s="7" t="str">
        <f t="shared" si="139"/>
        <v>-</v>
      </c>
      <c r="J96" s="7" t="str">
        <f t="shared" si="140"/>
        <v>-</v>
      </c>
      <c r="K96" s="7" t="str">
        <f t="shared" si="141"/>
        <v>-</v>
      </c>
      <c r="L96" s="7" t="str">
        <f t="shared" si="142"/>
        <v>-</v>
      </c>
      <c r="M96" s="7">
        <f t="shared" si="137"/>
        <v>0</v>
      </c>
      <c r="N96" s="7"/>
      <c r="O96" s="7"/>
      <c r="P96" s="7"/>
      <c r="Q96" s="7"/>
      <c r="R96" s="24" t="str">
        <f t="shared" si="123"/>
        <v>-</v>
      </c>
      <c r="S96" s="24" t="str">
        <f t="shared" si="124"/>
        <v>-</v>
      </c>
      <c r="T96" s="24" t="str">
        <f t="shared" si="125"/>
        <v>-</v>
      </c>
      <c r="U96" s="24" t="str">
        <f t="shared" si="126"/>
        <v>-</v>
      </c>
      <c r="V96" s="24" t="str">
        <f t="shared" si="127"/>
        <v>-</v>
      </c>
      <c r="W96" s="25">
        <f t="shared" si="143"/>
        <v>0</v>
      </c>
      <c r="X96" s="7"/>
      <c r="Y96" s="7"/>
      <c r="Z96" s="7"/>
      <c r="AA96" s="7"/>
      <c r="AB96" s="31">
        <f t="shared" si="138"/>
        <v>0</v>
      </c>
      <c r="AC96" s="31">
        <f t="shared" si="128"/>
        <v>0</v>
      </c>
      <c r="AD96" s="31">
        <f t="shared" si="129"/>
        <v>0</v>
      </c>
      <c r="AE96" s="31">
        <f t="shared" si="130"/>
        <v>0</v>
      </c>
    </row>
    <row r="97" spans="1:31">
      <c r="A97" s="11">
        <f t="shared" si="131"/>
        <v>45275</v>
      </c>
      <c r="B97" s="7">
        <f>+生产数据1!D53</f>
        <v>0</v>
      </c>
      <c r="C97" s="7">
        <f t="shared" si="121"/>
        <v>0</v>
      </c>
      <c r="D97" s="7"/>
      <c r="E97" s="7"/>
      <c r="F97" s="7"/>
      <c r="G97" s="7"/>
      <c r="H97" s="7" t="str">
        <f t="shared" si="132"/>
        <v>-</v>
      </c>
      <c r="I97" s="7" t="str">
        <f t="shared" si="139"/>
        <v>-</v>
      </c>
      <c r="J97" s="7" t="str">
        <f t="shared" si="140"/>
        <v>-</v>
      </c>
      <c r="K97" s="7" t="str">
        <f t="shared" si="141"/>
        <v>-</v>
      </c>
      <c r="L97" s="7" t="str">
        <f t="shared" si="142"/>
        <v>-</v>
      </c>
      <c r="M97" s="7">
        <f t="shared" si="137"/>
        <v>0</v>
      </c>
      <c r="N97" s="7"/>
      <c r="O97" s="7"/>
      <c r="P97" s="7"/>
      <c r="Q97" s="7"/>
      <c r="R97" s="24" t="str">
        <f t="shared" si="123"/>
        <v>-</v>
      </c>
      <c r="S97" s="24" t="str">
        <f t="shared" si="124"/>
        <v>-</v>
      </c>
      <c r="T97" s="24" t="str">
        <f t="shared" si="125"/>
        <v>-</v>
      </c>
      <c r="U97" s="24" t="str">
        <f t="shared" si="126"/>
        <v>-</v>
      </c>
      <c r="V97" s="24" t="str">
        <f t="shared" si="127"/>
        <v>-</v>
      </c>
      <c r="W97" s="25">
        <f t="shared" si="143"/>
        <v>0</v>
      </c>
      <c r="X97" s="7"/>
      <c r="Y97" s="7"/>
      <c r="Z97" s="7"/>
      <c r="AA97" s="7"/>
      <c r="AB97" s="31">
        <f t="shared" si="138"/>
        <v>0</v>
      </c>
      <c r="AC97" s="31">
        <f t="shared" si="128"/>
        <v>0</v>
      </c>
      <c r="AD97" s="31">
        <f t="shared" si="129"/>
        <v>0</v>
      </c>
      <c r="AE97" s="31">
        <f t="shared" si="130"/>
        <v>0</v>
      </c>
    </row>
    <row r="98" spans="1:31">
      <c r="A98" s="11">
        <f t="shared" si="131"/>
        <v>45276</v>
      </c>
      <c r="B98" s="7">
        <f>+生产数据1!D56</f>
        <v>0</v>
      </c>
      <c r="C98" s="7">
        <f t="shared" si="121"/>
        <v>0</v>
      </c>
      <c r="D98" s="7"/>
      <c r="E98" s="7"/>
      <c r="F98" s="7"/>
      <c r="G98" s="7"/>
      <c r="H98" s="7" t="str">
        <f t="shared" si="132"/>
        <v>-</v>
      </c>
      <c r="I98" s="7" t="str">
        <f t="shared" si="139"/>
        <v>-</v>
      </c>
      <c r="J98" s="7" t="str">
        <f t="shared" si="140"/>
        <v>-</v>
      </c>
      <c r="K98" s="7" t="str">
        <f t="shared" si="141"/>
        <v>-</v>
      </c>
      <c r="L98" s="7" t="str">
        <f t="shared" si="142"/>
        <v>-</v>
      </c>
      <c r="M98" s="7">
        <f t="shared" si="137"/>
        <v>0</v>
      </c>
      <c r="N98" s="7"/>
      <c r="O98" s="7"/>
      <c r="P98" s="7"/>
      <c r="Q98" s="7"/>
      <c r="R98" s="24" t="str">
        <f t="shared" si="123"/>
        <v>-</v>
      </c>
      <c r="S98" s="24" t="str">
        <f t="shared" si="124"/>
        <v>-</v>
      </c>
      <c r="T98" s="24" t="str">
        <f t="shared" si="125"/>
        <v>-</v>
      </c>
      <c r="U98" s="24" t="str">
        <f t="shared" si="126"/>
        <v>-</v>
      </c>
      <c r="V98" s="24" t="str">
        <f t="shared" si="127"/>
        <v>-</v>
      </c>
      <c r="W98" s="25">
        <f t="shared" si="143"/>
        <v>0</v>
      </c>
      <c r="X98" s="7"/>
      <c r="Y98" s="7"/>
      <c r="Z98" s="7"/>
      <c r="AA98" s="7"/>
      <c r="AB98" s="31">
        <f t="shared" si="138"/>
        <v>0</v>
      </c>
      <c r="AC98" s="31">
        <f t="shared" si="128"/>
        <v>0</v>
      </c>
      <c r="AD98" s="31">
        <f t="shared" si="129"/>
        <v>0</v>
      </c>
      <c r="AE98" s="31">
        <f t="shared" si="130"/>
        <v>0</v>
      </c>
    </row>
    <row r="99" spans="1:31">
      <c r="A99" s="11">
        <f t="shared" si="131"/>
        <v>45277</v>
      </c>
      <c r="B99" s="7">
        <f>+生产数据1!D59</f>
        <v>0</v>
      </c>
      <c r="C99" s="7">
        <f t="shared" si="121"/>
        <v>0</v>
      </c>
      <c r="D99" s="7"/>
      <c r="E99" s="7"/>
      <c r="F99" s="7"/>
      <c r="G99" s="7"/>
      <c r="H99" s="7" t="str">
        <f t="shared" si="132"/>
        <v>-</v>
      </c>
      <c r="I99" s="7" t="str">
        <f t="shared" si="139"/>
        <v>-</v>
      </c>
      <c r="J99" s="7" t="str">
        <f t="shared" si="140"/>
        <v>-</v>
      </c>
      <c r="K99" s="7" t="str">
        <f t="shared" si="141"/>
        <v>-</v>
      </c>
      <c r="L99" s="7" t="str">
        <f t="shared" si="142"/>
        <v>-</v>
      </c>
      <c r="M99" s="7">
        <f t="shared" si="137"/>
        <v>0</v>
      </c>
      <c r="N99" s="7"/>
      <c r="O99" s="7"/>
      <c r="P99" s="7"/>
      <c r="Q99" s="7"/>
      <c r="R99" s="24" t="str">
        <f t="shared" si="123"/>
        <v>-</v>
      </c>
      <c r="S99" s="24" t="str">
        <f t="shared" si="124"/>
        <v>-</v>
      </c>
      <c r="T99" s="24" t="str">
        <f t="shared" si="125"/>
        <v>-</v>
      </c>
      <c r="U99" s="24" t="str">
        <f t="shared" si="126"/>
        <v>-</v>
      </c>
      <c r="V99" s="24" t="str">
        <f t="shared" si="127"/>
        <v>-</v>
      </c>
      <c r="W99" s="25">
        <f t="shared" si="143"/>
        <v>0</v>
      </c>
      <c r="X99" s="7"/>
      <c r="Y99" s="7"/>
      <c r="Z99" s="7"/>
      <c r="AA99" s="7"/>
      <c r="AB99" s="31">
        <f t="shared" si="138"/>
        <v>0</v>
      </c>
      <c r="AC99" s="31">
        <f t="shared" si="128"/>
        <v>0</v>
      </c>
      <c r="AD99" s="31">
        <f t="shared" si="129"/>
        <v>0</v>
      </c>
      <c r="AE99" s="31">
        <f t="shared" si="130"/>
        <v>0</v>
      </c>
    </row>
    <row r="100" spans="1:31">
      <c r="A100" s="11">
        <f t="shared" si="131"/>
        <v>45278</v>
      </c>
      <c r="B100" s="7">
        <f>+生产数据1!D62</f>
        <v>0</v>
      </c>
      <c r="C100" s="7">
        <f t="shared" si="121"/>
        <v>0</v>
      </c>
      <c r="D100" s="7"/>
      <c r="E100" s="7"/>
      <c r="F100" s="7"/>
      <c r="G100" s="7"/>
      <c r="H100" s="7" t="str">
        <f t="shared" si="132"/>
        <v>-</v>
      </c>
      <c r="I100" s="7" t="str">
        <f t="shared" si="139"/>
        <v>-</v>
      </c>
      <c r="J100" s="7" t="str">
        <f t="shared" si="140"/>
        <v>-</v>
      </c>
      <c r="K100" s="7" t="str">
        <f t="shared" si="141"/>
        <v>-</v>
      </c>
      <c r="L100" s="7" t="str">
        <f t="shared" si="142"/>
        <v>-</v>
      </c>
      <c r="M100" s="7">
        <f t="shared" si="137"/>
        <v>0</v>
      </c>
      <c r="N100" s="7"/>
      <c r="O100" s="7"/>
      <c r="P100" s="7"/>
      <c r="Q100" s="7"/>
      <c r="R100" s="24" t="str">
        <f t="shared" si="123"/>
        <v>-</v>
      </c>
      <c r="S100" s="24" t="str">
        <f t="shared" si="124"/>
        <v>-</v>
      </c>
      <c r="T100" s="24" t="str">
        <f t="shared" si="125"/>
        <v>-</v>
      </c>
      <c r="U100" s="24" t="str">
        <f t="shared" si="126"/>
        <v>-</v>
      </c>
      <c r="V100" s="24" t="str">
        <f t="shared" si="127"/>
        <v>-</v>
      </c>
      <c r="W100" s="25">
        <f t="shared" si="143"/>
        <v>0</v>
      </c>
      <c r="X100" s="7"/>
      <c r="Y100" s="45"/>
      <c r="Z100" s="7"/>
      <c r="AA100" s="7"/>
      <c r="AB100" s="31">
        <f t="shared" si="138"/>
        <v>0</v>
      </c>
      <c r="AC100" s="31">
        <f t="shared" si="128"/>
        <v>0</v>
      </c>
      <c r="AD100" s="31">
        <f t="shared" si="129"/>
        <v>0</v>
      </c>
      <c r="AE100" s="31">
        <f t="shared" si="130"/>
        <v>0</v>
      </c>
    </row>
    <row r="101" spans="1:31">
      <c r="A101" s="11">
        <f t="shared" si="131"/>
        <v>45279</v>
      </c>
      <c r="B101" s="7">
        <f>+生产数据1!D65</f>
        <v>0</v>
      </c>
      <c r="C101" s="7">
        <f t="shared" si="121"/>
        <v>0</v>
      </c>
      <c r="D101" s="7"/>
      <c r="E101" s="7"/>
      <c r="F101" s="7"/>
      <c r="G101" s="7"/>
      <c r="H101" s="7" t="str">
        <f t="shared" si="132"/>
        <v>-</v>
      </c>
      <c r="I101" s="7" t="str">
        <f t="shared" si="139"/>
        <v>-</v>
      </c>
      <c r="J101" s="7" t="str">
        <f t="shared" si="140"/>
        <v>-</v>
      </c>
      <c r="K101" s="7" t="str">
        <f t="shared" si="141"/>
        <v>-</v>
      </c>
      <c r="L101" s="7" t="str">
        <f t="shared" si="142"/>
        <v>-</v>
      </c>
      <c r="M101" s="7">
        <f t="shared" si="137"/>
        <v>0</v>
      </c>
      <c r="N101" s="7"/>
      <c r="O101" s="7"/>
      <c r="P101" s="7"/>
      <c r="Q101" s="7"/>
      <c r="R101" s="24" t="str">
        <f t="shared" si="123"/>
        <v>-</v>
      </c>
      <c r="S101" s="24" t="str">
        <f t="shared" si="124"/>
        <v>-</v>
      </c>
      <c r="T101" s="24" t="str">
        <f t="shared" si="125"/>
        <v>-</v>
      </c>
      <c r="U101" s="24" t="str">
        <f t="shared" si="126"/>
        <v>-</v>
      </c>
      <c r="V101" s="24" t="str">
        <f t="shared" si="127"/>
        <v>-</v>
      </c>
      <c r="W101" s="25">
        <f t="shared" si="143"/>
        <v>0</v>
      </c>
      <c r="X101" s="7"/>
      <c r="Y101" s="45"/>
      <c r="Z101" s="7"/>
      <c r="AA101" s="7"/>
      <c r="AB101" s="31">
        <f t="shared" si="138"/>
        <v>0</v>
      </c>
      <c r="AC101" s="31">
        <f t="shared" si="128"/>
        <v>0</v>
      </c>
      <c r="AD101" s="31">
        <f t="shared" si="129"/>
        <v>0</v>
      </c>
      <c r="AE101" s="31">
        <f t="shared" si="130"/>
        <v>0</v>
      </c>
    </row>
    <row r="102" spans="1:31">
      <c r="A102" s="11">
        <f t="shared" si="131"/>
        <v>45280</v>
      </c>
      <c r="B102" s="7">
        <f>+生产数据1!D68</f>
        <v>0</v>
      </c>
      <c r="C102" s="7">
        <f t="shared" si="121"/>
        <v>0</v>
      </c>
      <c r="D102" s="7"/>
      <c r="E102" s="7"/>
      <c r="F102" s="7"/>
      <c r="G102" s="7"/>
      <c r="H102" s="12" t="str">
        <f t="shared" si="132"/>
        <v>-</v>
      </c>
      <c r="I102" s="7" t="str">
        <f t="shared" si="139"/>
        <v>-</v>
      </c>
      <c r="J102" s="7" t="str">
        <f t="shared" si="140"/>
        <v>-</v>
      </c>
      <c r="K102" s="7" t="str">
        <f t="shared" ref="K102:K113" si="144">IFERROR(F102/$B102,"-")</f>
        <v>-</v>
      </c>
      <c r="L102" s="7" t="str">
        <f t="shared" si="142"/>
        <v>-</v>
      </c>
      <c r="M102" s="7">
        <f t="shared" si="137"/>
        <v>0</v>
      </c>
      <c r="N102" s="7"/>
      <c r="O102" s="7"/>
      <c r="P102" s="7"/>
      <c r="Q102" s="7"/>
      <c r="R102" s="24" t="str">
        <f t="shared" si="123"/>
        <v>-</v>
      </c>
      <c r="S102" s="24" t="str">
        <f t="shared" si="124"/>
        <v>-</v>
      </c>
      <c r="T102" s="24" t="str">
        <f t="shared" si="125"/>
        <v>-</v>
      </c>
      <c r="U102" s="24" t="str">
        <f t="shared" si="126"/>
        <v>-</v>
      </c>
      <c r="V102" s="24" t="str">
        <f t="shared" si="127"/>
        <v>-</v>
      </c>
      <c r="W102" s="25">
        <f t="shared" si="143"/>
        <v>0</v>
      </c>
      <c r="X102" s="7"/>
      <c r="Y102" s="7"/>
      <c r="Z102" s="7"/>
      <c r="AA102" s="7"/>
      <c r="AB102" s="31">
        <f t="shared" si="138"/>
        <v>0</v>
      </c>
      <c r="AC102" s="31">
        <f t="shared" si="128"/>
        <v>0</v>
      </c>
      <c r="AD102" s="31">
        <f t="shared" si="129"/>
        <v>0</v>
      </c>
      <c r="AE102" s="31">
        <f t="shared" si="130"/>
        <v>0</v>
      </c>
    </row>
    <row r="103" spans="1:31">
      <c r="A103" s="11">
        <f t="shared" si="131"/>
        <v>45281</v>
      </c>
      <c r="B103" s="7">
        <f>+生产数据1!D71</f>
        <v>0</v>
      </c>
      <c r="C103" s="7">
        <f t="shared" si="121"/>
        <v>0</v>
      </c>
      <c r="D103" s="7"/>
      <c r="E103" s="7"/>
      <c r="F103" s="7"/>
      <c r="H103" s="7" t="str">
        <f t="shared" si="132"/>
        <v>-</v>
      </c>
      <c r="I103" s="7" t="str">
        <f t="shared" si="139"/>
        <v>-</v>
      </c>
      <c r="J103" s="7" t="str">
        <f t="shared" si="140"/>
        <v>-</v>
      </c>
      <c r="K103" s="7" t="str">
        <f t="shared" si="144"/>
        <v>-</v>
      </c>
      <c r="L103" s="7" t="str">
        <f t="shared" ref="L103:L113" si="145">IFERROR(G103/$B103,"-")</f>
        <v>-</v>
      </c>
      <c r="M103" s="7">
        <f t="shared" si="137"/>
        <v>0</v>
      </c>
      <c r="N103" s="7"/>
      <c r="O103" s="7"/>
      <c r="P103" s="7"/>
      <c r="Q103" s="7"/>
      <c r="R103" s="24" t="str">
        <f t="shared" si="123"/>
        <v>-</v>
      </c>
      <c r="S103" s="24" t="str">
        <f t="shared" si="124"/>
        <v>-</v>
      </c>
      <c r="T103" s="24" t="str">
        <f t="shared" si="125"/>
        <v>-</v>
      </c>
      <c r="U103" s="24" t="str">
        <f t="shared" si="126"/>
        <v>-</v>
      </c>
      <c r="V103" s="24" t="str">
        <f t="shared" si="127"/>
        <v>-</v>
      </c>
      <c r="W103" s="25">
        <f t="shared" si="143"/>
        <v>0</v>
      </c>
      <c r="X103" s="7"/>
      <c r="Y103" s="7"/>
      <c r="Z103" s="7"/>
      <c r="AA103" s="7"/>
      <c r="AB103" s="31">
        <f t="shared" si="138"/>
        <v>0</v>
      </c>
      <c r="AC103" s="31">
        <f t="shared" si="128"/>
        <v>0</v>
      </c>
      <c r="AD103" s="31">
        <f t="shared" si="129"/>
        <v>0</v>
      </c>
      <c r="AE103" s="31">
        <f t="shared" si="130"/>
        <v>0</v>
      </c>
    </row>
    <row r="104" spans="1:31">
      <c r="A104" s="11">
        <f t="shared" si="131"/>
        <v>45282</v>
      </c>
      <c r="B104" s="7">
        <f>+生产数据1!D74</f>
        <v>0</v>
      </c>
      <c r="C104" s="7">
        <f t="shared" si="121"/>
        <v>0</v>
      </c>
      <c r="D104" s="7"/>
      <c r="E104" s="7"/>
      <c r="F104" s="7"/>
      <c r="G104" s="7"/>
      <c r="H104" s="7" t="str">
        <f t="shared" si="132"/>
        <v>-</v>
      </c>
      <c r="I104" s="7" t="str">
        <f t="shared" si="139"/>
        <v>-</v>
      </c>
      <c r="J104" s="7" t="str">
        <f t="shared" si="140"/>
        <v>-</v>
      </c>
      <c r="K104" s="7" t="str">
        <f t="shared" si="144"/>
        <v>-</v>
      </c>
      <c r="L104" s="7" t="str">
        <f t="shared" si="145"/>
        <v>-</v>
      </c>
      <c r="M104" s="7">
        <f t="shared" si="137"/>
        <v>0</v>
      </c>
      <c r="N104" s="7"/>
      <c r="O104" s="7"/>
      <c r="P104" s="7"/>
      <c r="Q104" s="7"/>
      <c r="R104" s="24" t="str">
        <f t="shared" si="123"/>
        <v>-</v>
      </c>
      <c r="S104" s="24" t="str">
        <f t="shared" si="124"/>
        <v>-</v>
      </c>
      <c r="T104" s="24" t="str">
        <f t="shared" si="125"/>
        <v>-</v>
      </c>
      <c r="U104" s="24" t="str">
        <f t="shared" si="126"/>
        <v>-</v>
      </c>
      <c r="V104" s="24" t="str">
        <f t="shared" si="127"/>
        <v>-</v>
      </c>
      <c r="W104" s="25">
        <f t="shared" si="143"/>
        <v>0</v>
      </c>
      <c r="X104" s="7"/>
      <c r="Y104" s="7"/>
      <c r="Z104" s="7"/>
      <c r="AA104" s="7"/>
      <c r="AB104" s="31">
        <f t="shared" si="138"/>
        <v>0</v>
      </c>
      <c r="AC104" s="31">
        <f t="shared" si="128"/>
        <v>0</v>
      </c>
      <c r="AD104" s="31">
        <f t="shared" si="129"/>
        <v>0</v>
      </c>
      <c r="AE104" s="31">
        <f t="shared" si="130"/>
        <v>0</v>
      </c>
    </row>
    <row r="105" spans="1:31">
      <c r="A105" s="11">
        <f t="shared" si="131"/>
        <v>45283</v>
      </c>
      <c r="B105" s="7">
        <f>+生产数据1!D77</f>
        <v>0</v>
      </c>
      <c r="C105" s="7">
        <f t="shared" si="121"/>
        <v>0</v>
      </c>
      <c r="D105" s="7"/>
      <c r="E105" s="7"/>
      <c r="F105" s="7"/>
      <c r="G105" s="7"/>
      <c r="H105" s="7" t="str">
        <f t="shared" si="132"/>
        <v>-</v>
      </c>
      <c r="I105" s="7" t="str">
        <f t="shared" si="139"/>
        <v>-</v>
      </c>
      <c r="J105" s="7" t="str">
        <f t="shared" si="140"/>
        <v>-</v>
      </c>
      <c r="K105" s="7" t="str">
        <f t="shared" si="144"/>
        <v>-</v>
      </c>
      <c r="L105" s="7" t="str">
        <f t="shared" si="145"/>
        <v>-</v>
      </c>
      <c r="M105" s="7">
        <f t="shared" si="137"/>
        <v>0</v>
      </c>
      <c r="N105" s="7"/>
      <c r="O105" s="7"/>
      <c r="P105" s="7"/>
      <c r="Q105" s="7"/>
      <c r="R105" s="24" t="str">
        <f t="shared" si="123"/>
        <v>-</v>
      </c>
      <c r="S105" s="24" t="str">
        <f t="shared" si="124"/>
        <v>-</v>
      </c>
      <c r="T105" s="24" t="str">
        <f t="shared" si="125"/>
        <v>-</v>
      </c>
      <c r="U105" s="24" t="str">
        <f t="shared" si="126"/>
        <v>-</v>
      </c>
      <c r="V105" s="24" t="str">
        <f t="shared" si="127"/>
        <v>-</v>
      </c>
      <c r="W105" s="25">
        <f t="shared" si="143"/>
        <v>0</v>
      </c>
      <c r="X105" s="7"/>
      <c r="Y105" s="7"/>
      <c r="Z105" s="7"/>
      <c r="AA105" s="7"/>
      <c r="AB105" s="31">
        <f t="shared" ref="AB105:AB113" si="146">IF(X105=0,B105,B105/X105)</f>
        <v>0</v>
      </c>
      <c r="AC105" s="31">
        <f t="shared" ref="AC105:AC113" si="147">IF(Y105=0,B105,B105/Y105)</f>
        <v>0</v>
      </c>
      <c r="AD105" s="31">
        <f t="shared" ref="AD105:AD113" si="148">IF(Z105=0,B105,B105/Z105)</f>
        <v>0</v>
      </c>
      <c r="AE105" s="31">
        <f t="shared" ref="AE105:AE113" si="149">IF(AA105=0,B105,B105/AA105)</f>
        <v>0</v>
      </c>
    </row>
    <row r="106" spans="1:31">
      <c r="A106" s="11">
        <f t="shared" si="131"/>
        <v>45284</v>
      </c>
      <c r="B106" s="7">
        <f>+生产数据1!D80</f>
        <v>0</v>
      </c>
      <c r="C106" s="7">
        <f t="shared" si="121"/>
        <v>0</v>
      </c>
      <c r="D106" s="7"/>
      <c r="E106" s="7"/>
      <c r="F106" s="7"/>
      <c r="G106" s="7"/>
      <c r="H106" s="7" t="str">
        <f t="shared" si="132"/>
        <v>-</v>
      </c>
      <c r="I106" s="7" t="str">
        <f t="shared" si="139"/>
        <v>-</v>
      </c>
      <c r="J106" s="7" t="str">
        <f t="shared" si="140"/>
        <v>-</v>
      </c>
      <c r="K106" s="7" t="str">
        <f t="shared" si="144"/>
        <v>-</v>
      </c>
      <c r="L106" s="7" t="str">
        <f t="shared" si="145"/>
        <v>-</v>
      </c>
      <c r="M106" s="7">
        <f t="shared" si="137"/>
        <v>0</v>
      </c>
      <c r="N106" s="7"/>
      <c r="O106" s="7"/>
      <c r="P106" s="7"/>
      <c r="Q106" s="7"/>
      <c r="R106" s="24" t="str">
        <f t="shared" si="123"/>
        <v>-</v>
      </c>
      <c r="S106" s="24" t="str">
        <f t="shared" si="124"/>
        <v>-</v>
      </c>
      <c r="T106" s="24" t="str">
        <f t="shared" si="125"/>
        <v>-</v>
      </c>
      <c r="U106" s="24" t="str">
        <f t="shared" si="126"/>
        <v>-</v>
      </c>
      <c r="V106" s="24" t="str">
        <f t="shared" si="127"/>
        <v>-</v>
      </c>
      <c r="W106" s="25">
        <f t="shared" si="143"/>
        <v>0</v>
      </c>
      <c r="X106" s="7"/>
      <c r="Y106" s="7"/>
      <c r="Z106" s="7"/>
      <c r="AA106" s="7"/>
      <c r="AB106" s="31">
        <f t="shared" si="146"/>
        <v>0</v>
      </c>
      <c r="AC106" s="31">
        <f t="shared" si="147"/>
        <v>0</v>
      </c>
      <c r="AD106" s="31">
        <f t="shared" si="148"/>
        <v>0</v>
      </c>
      <c r="AE106" s="31">
        <f t="shared" si="149"/>
        <v>0</v>
      </c>
    </row>
    <row r="107" spans="1:31">
      <c r="A107" s="11">
        <f t="shared" si="131"/>
        <v>45285</v>
      </c>
      <c r="B107" s="7">
        <f>+生产数据1!D83</f>
        <v>0</v>
      </c>
      <c r="C107" s="7">
        <f t="shared" si="121"/>
        <v>0</v>
      </c>
      <c r="D107" s="7"/>
      <c r="E107" s="7"/>
      <c r="F107" s="7"/>
      <c r="G107" s="7"/>
      <c r="H107" s="7" t="str">
        <f t="shared" si="132"/>
        <v>-</v>
      </c>
      <c r="I107" s="7" t="str">
        <f t="shared" si="139"/>
        <v>-</v>
      </c>
      <c r="J107" s="7" t="str">
        <f t="shared" si="140"/>
        <v>-</v>
      </c>
      <c r="K107" s="7" t="str">
        <f t="shared" si="144"/>
        <v>-</v>
      </c>
      <c r="L107" s="7" t="str">
        <f t="shared" si="145"/>
        <v>-</v>
      </c>
      <c r="M107" s="7">
        <f t="shared" si="137"/>
        <v>0</v>
      </c>
      <c r="N107" s="7"/>
      <c r="O107" s="7"/>
      <c r="P107" s="7"/>
      <c r="Q107" s="7"/>
      <c r="R107" s="24" t="str">
        <f t="shared" si="123"/>
        <v>-</v>
      </c>
      <c r="S107" s="24" t="str">
        <f t="shared" si="124"/>
        <v>-</v>
      </c>
      <c r="T107" s="24" t="str">
        <f t="shared" si="125"/>
        <v>-</v>
      </c>
      <c r="U107" s="24" t="str">
        <f t="shared" si="126"/>
        <v>-</v>
      </c>
      <c r="V107" s="24" t="str">
        <f t="shared" si="127"/>
        <v>-</v>
      </c>
      <c r="W107" s="25">
        <f t="shared" si="143"/>
        <v>0</v>
      </c>
      <c r="X107" s="7"/>
      <c r="Y107" s="7"/>
      <c r="Z107" s="7"/>
      <c r="AA107" s="7"/>
      <c r="AB107" s="31">
        <f t="shared" si="146"/>
        <v>0</v>
      </c>
      <c r="AC107" s="31">
        <f t="shared" si="147"/>
        <v>0</v>
      </c>
      <c r="AD107" s="31">
        <f t="shared" si="148"/>
        <v>0</v>
      </c>
      <c r="AE107" s="31">
        <f t="shared" si="149"/>
        <v>0</v>
      </c>
    </row>
    <row r="108" spans="1:31">
      <c r="A108" s="11">
        <f t="shared" si="131"/>
        <v>45286</v>
      </c>
      <c r="B108" s="7">
        <f>+生产数据1!D86</f>
        <v>0</v>
      </c>
      <c r="C108" s="7">
        <f t="shared" si="121"/>
        <v>0</v>
      </c>
      <c r="D108" s="7"/>
      <c r="E108" s="7"/>
      <c r="F108" s="7"/>
      <c r="G108" s="7"/>
      <c r="H108" s="12" t="str">
        <f t="shared" si="132"/>
        <v>-</v>
      </c>
      <c r="I108" s="7" t="str">
        <f t="shared" si="139"/>
        <v>-</v>
      </c>
      <c r="J108" s="7" t="str">
        <f t="shared" si="140"/>
        <v>-</v>
      </c>
      <c r="K108" s="7" t="str">
        <f t="shared" si="144"/>
        <v>-</v>
      </c>
      <c r="L108" s="7" t="str">
        <f t="shared" si="145"/>
        <v>-</v>
      </c>
      <c r="M108" s="7">
        <f t="shared" si="137"/>
        <v>0</v>
      </c>
      <c r="N108" s="7"/>
      <c r="O108" s="7"/>
      <c r="P108" s="7"/>
      <c r="Q108" s="12"/>
      <c r="R108" s="24" t="str">
        <f t="shared" si="123"/>
        <v>-</v>
      </c>
      <c r="S108" s="24" t="str">
        <f t="shared" si="124"/>
        <v>-</v>
      </c>
      <c r="T108" s="24" t="str">
        <f t="shared" si="125"/>
        <v>-</v>
      </c>
      <c r="U108" s="24" t="str">
        <f t="shared" si="126"/>
        <v>-</v>
      </c>
      <c r="V108" s="24" t="str">
        <f t="shared" si="127"/>
        <v>-</v>
      </c>
      <c r="W108" s="25">
        <f t="shared" si="143"/>
        <v>0</v>
      </c>
      <c r="X108" s="7"/>
      <c r="Y108" s="7"/>
      <c r="AA108" s="7"/>
      <c r="AB108" s="31">
        <f t="shared" si="146"/>
        <v>0</v>
      </c>
      <c r="AC108" s="31">
        <f t="shared" si="147"/>
        <v>0</v>
      </c>
      <c r="AD108" s="31">
        <f t="shared" si="148"/>
        <v>0</v>
      </c>
      <c r="AE108" s="31">
        <f t="shared" si="149"/>
        <v>0</v>
      </c>
    </row>
    <row r="109" spans="1:31" ht="13" customHeight="1">
      <c r="A109" s="11">
        <f t="shared" si="131"/>
        <v>45287</v>
      </c>
      <c r="B109" s="7">
        <f>+生产数据1!D89</f>
        <v>0</v>
      </c>
      <c r="C109" s="7">
        <f t="shared" si="121"/>
        <v>0</v>
      </c>
      <c r="D109" s="7"/>
      <c r="E109" s="7"/>
      <c r="F109" s="7"/>
      <c r="G109" s="7"/>
      <c r="H109" s="7" t="str">
        <f t="shared" si="132"/>
        <v>-</v>
      </c>
      <c r="I109" s="7" t="str">
        <f t="shared" si="139"/>
        <v>-</v>
      </c>
      <c r="J109" s="7" t="str">
        <f t="shared" si="140"/>
        <v>-</v>
      </c>
      <c r="K109" s="7" t="str">
        <f t="shared" si="144"/>
        <v>-</v>
      </c>
      <c r="L109" s="7" t="str">
        <f t="shared" si="145"/>
        <v>-</v>
      </c>
      <c r="M109" s="7">
        <f t="shared" si="137"/>
        <v>0</v>
      </c>
      <c r="N109" s="7"/>
      <c r="O109" s="7"/>
      <c r="P109" s="7"/>
      <c r="Q109" s="7"/>
      <c r="R109" s="24" t="str">
        <f t="shared" si="123"/>
        <v>-</v>
      </c>
      <c r="S109" s="24" t="str">
        <f t="shared" si="124"/>
        <v>-</v>
      </c>
      <c r="T109" s="24" t="str">
        <f t="shared" si="125"/>
        <v>-</v>
      </c>
      <c r="U109" s="24" t="str">
        <f t="shared" si="126"/>
        <v>-</v>
      </c>
      <c r="V109" s="24" t="str">
        <f t="shared" si="127"/>
        <v>-</v>
      </c>
      <c r="W109" s="25">
        <f t="shared" si="143"/>
        <v>0</v>
      </c>
      <c r="X109" s="7"/>
      <c r="Y109" s="7"/>
      <c r="Z109" s="7"/>
      <c r="AA109" s="7"/>
      <c r="AB109" s="31">
        <f t="shared" si="146"/>
        <v>0</v>
      </c>
      <c r="AC109" s="31">
        <f t="shared" si="147"/>
        <v>0</v>
      </c>
      <c r="AD109" s="31">
        <f t="shared" si="148"/>
        <v>0</v>
      </c>
      <c r="AE109" s="31">
        <f t="shared" si="149"/>
        <v>0</v>
      </c>
    </row>
    <row r="110" spans="1:31">
      <c r="A110" s="11">
        <f t="shared" si="131"/>
        <v>45288</v>
      </c>
      <c r="B110" s="7">
        <f>+生产数据1!D92</f>
        <v>0</v>
      </c>
      <c r="C110" s="7">
        <f t="shared" si="121"/>
        <v>0</v>
      </c>
      <c r="D110" s="7"/>
      <c r="E110" s="7"/>
      <c r="F110" s="7"/>
      <c r="G110" s="7"/>
      <c r="H110" s="7" t="str">
        <f t="shared" si="132"/>
        <v>-</v>
      </c>
      <c r="I110" s="7" t="str">
        <f t="shared" si="139"/>
        <v>-</v>
      </c>
      <c r="J110" s="7" t="str">
        <f t="shared" si="140"/>
        <v>-</v>
      </c>
      <c r="K110" s="7" t="str">
        <f t="shared" si="144"/>
        <v>-</v>
      </c>
      <c r="L110" s="7" t="str">
        <f t="shared" si="145"/>
        <v>-</v>
      </c>
      <c r="M110" s="7">
        <f t="shared" si="137"/>
        <v>0</v>
      </c>
      <c r="N110" s="7"/>
      <c r="O110" s="7"/>
      <c r="P110" s="7"/>
      <c r="Q110" s="7"/>
      <c r="R110" s="24" t="str">
        <f t="shared" si="123"/>
        <v>-</v>
      </c>
      <c r="S110" s="24" t="str">
        <f t="shared" si="124"/>
        <v>-</v>
      </c>
      <c r="T110" s="24" t="str">
        <f t="shared" si="125"/>
        <v>-</v>
      </c>
      <c r="U110" s="24" t="str">
        <f t="shared" si="126"/>
        <v>-</v>
      </c>
      <c r="V110" s="24" t="str">
        <f t="shared" si="127"/>
        <v>-</v>
      </c>
      <c r="W110" s="25">
        <f t="shared" si="143"/>
        <v>0</v>
      </c>
      <c r="X110" s="7"/>
      <c r="Y110" s="7"/>
      <c r="Z110" s="7"/>
      <c r="AA110" s="7"/>
      <c r="AB110" s="31">
        <f t="shared" si="146"/>
        <v>0</v>
      </c>
      <c r="AC110" s="31">
        <f t="shared" si="147"/>
        <v>0</v>
      </c>
      <c r="AD110" s="31">
        <f t="shared" si="148"/>
        <v>0</v>
      </c>
      <c r="AE110" s="31">
        <f t="shared" si="149"/>
        <v>0</v>
      </c>
    </row>
    <row r="111" spans="1:31">
      <c r="A111" s="11">
        <f t="shared" si="131"/>
        <v>45289</v>
      </c>
      <c r="B111" s="7">
        <f>+生产数据1!D95</f>
        <v>0</v>
      </c>
      <c r="C111" s="7">
        <f t="shared" si="121"/>
        <v>0</v>
      </c>
      <c r="D111" s="7"/>
      <c r="E111" s="7"/>
      <c r="F111" s="7"/>
      <c r="G111" s="7"/>
      <c r="H111" s="7" t="str">
        <f t="shared" si="132"/>
        <v>-</v>
      </c>
      <c r="I111" s="7" t="str">
        <f t="shared" si="139"/>
        <v>-</v>
      </c>
      <c r="J111" s="7" t="str">
        <f t="shared" si="140"/>
        <v>-</v>
      </c>
      <c r="K111" s="7" t="str">
        <f t="shared" si="144"/>
        <v>-</v>
      </c>
      <c r="L111" s="7" t="str">
        <f t="shared" si="145"/>
        <v>-</v>
      </c>
      <c r="M111" s="7">
        <f t="shared" si="137"/>
        <v>0</v>
      </c>
      <c r="N111" s="7"/>
      <c r="O111" s="7"/>
      <c r="P111" s="7"/>
      <c r="Q111" s="7"/>
      <c r="R111" s="24" t="str">
        <f t="shared" si="123"/>
        <v>-</v>
      </c>
      <c r="S111" s="24" t="str">
        <f t="shared" si="124"/>
        <v>-</v>
      </c>
      <c r="T111" s="24" t="str">
        <f t="shared" si="125"/>
        <v>-</v>
      </c>
      <c r="U111" s="24" t="str">
        <f t="shared" si="126"/>
        <v>-</v>
      </c>
      <c r="V111" s="24" t="str">
        <f t="shared" si="127"/>
        <v>-</v>
      </c>
      <c r="W111" s="25">
        <f t="shared" si="143"/>
        <v>0</v>
      </c>
      <c r="X111" s="7"/>
      <c r="Y111" s="7"/>
      <c r="Z111" s="7"/>
      <c r="AA111" s="7"/>
      <c r="AB111" s="31">
        <f t="shared" si="146"/>
        <v>0</v>
      </c>
      <c r="AC111" s="31">
        <f t="shared" si="147"/>
        <v>0</v>
      </c>
      <c r="AD111" s="31">
        <f t="shared" si="148"/>
        <v>0</v>
      </c>
      <c r="AE111" s="31">
        <f t="shared" si="149"/>
        <v>0</v>
      </c>
    </row>
    <row r="112" spans="1:31">
      <c r="A112" s="11">
        <f t="shared" si="131"/>
        <v>45290</v>
      </c>
      <c r="B112" s="7">
        <f>+生产数据1!D98</f>
        <v>0</v>
      </c>
      <c r="C112" s="7">
        <f t="shared" si="121"/>
        <v>0</v>
      </c>
      <c r="D112" s="7"/>
      <c r="E112" s="7"/>
      <c r="F112" s="7"/>
      <c r="G112" s="7"/>
      <c r="H112" s="7" t="str">
        <f t="shared" si="132"/>
        <v>-</v>
      </c>
      <c r="I112" s="7" t="str">
        <f t="shared" si="139"/>
        <v>-</v>
      </c>
      <c r="J112" s="7" t="str">
        <f t="shared" si="140"/>
        <v>-</v>
      </c>
      <c r="K112" s="7" t="str">
        <f t="shared" si="144"/>
        <v>-</v>
      </c>
      <c r="L112" s="7" t="str">
        <f t="shared" si="145"/>
        <v>-</v>
      </c>
      <c r="M112" s="7">
        <f t="shared" si="137"/>
        <v>0</v>
      </c>
      <c r="N112" s="7"/>
      <c r="O112" s="7"/>
      <c r="P112" s="7"/>
      <c r="Q112" s="7"/>
      <c r="R112" s="24" t="str">
        <f t="shared" si="123"/>
        <v>-</v>
      </c>
      <c r="S112" s="24" t="str">
        <f t="shared" si="124"/>
        <v>-</v>
      </c>
      <c r="T112" s="24" t="str">
        <f t="shared" si="125"/>
        <v>-</v>
      </c>
      <c r="U112" s="24" t="str">
        <f t="shared" si="126"/>
        <v>-</v>
      </c>
      <c r="V112" s="24" t="str">
        <f t="shared" si="127"/>
        <v>-</v>
      </c>
      <c r="W112" s="25">
        <f t="shared" si="143"/>
        <v>0</v>
      </c>
      <c r="X112" s="7"/>
      <c r="Y112" s="7"/>
      <c r="Z112" s="7"/>
      <c r="AA112" s="7"/>
      <c r="AB112" s="31">
        <f t="shared" si="146"/>
        <v>0</v>
      </c>
      <c r="AC112" s="31">
        <f t="shared" si="147"/>
        <v>0</v>
      </c>
      <c r="AD112" s="31">
        <f t="shared" si="148"/>
        <v>0</v>
      </c>
      <c r="AE112" s="31">
        <f t="shared" si="149"/>
        <v>0</v>
      </c>
    </row>
    <row r="113" spans="1:31">
      <c r="A113" s="11">
        <f t="shared" si="131"/>
        <v>45291</v>
      </c>
      <c r="B113" s="7">
        <f>+生产数据1!D101</f>
        <v>0</v>
      </c>
      <c r="C113" s="7">
        <f t="shared" si="121"/>
        <v>0</v>
      </c>
      <c r="D113" s="7"/>
      <c r="E113" s="7"/>
      <c r="F113" s="7"/>
      <c r="G113" s="7"/>
      <c r="H113" s="7" t="str">
        <f t="shared" si="132"/>
        <v>-</v>
      </c>
      <c r="I113" s="7" t="str">
        <f t="shared" si="139"/>
        <v>-</v>
      </c>
      <c r="J113" s="7" t="str">
        <f t="shared" si="140"/>
        <v>-</v>
      </c>
      <c r="K113" s="7" t="str">
        <f t="shared" si="144"/>
        <v>-</v>
      </c>
      <c r="L113" s="7" t="str">
        <f t="shared" si="145"/>
        <v>-</v>
      </c>
      <c r="M113" s="7">
        <f t="shared" si="137"/>
        <v>0</v>
      </c>
      <c r="N113" s="7"/>
      <c r="O113" s="7"/>
      <c r="P113" s="7"/>
      <c r="Q113" s="7"/>
      <c r="R113" s="24" t="str">
        <f t="shared" si="123"/>
        <v>-</v>
      </c>
      <c r="S113" s="24" t="str">
        <f t="shared" si="124"/>
        <v>-</v>
      </c>
      <c r="T113" s="24" t="str">
        <f t="shared" si="125"/>
        <v>-</v>
      </c>
      <c r="U113" s="24" t="str">
        <f t="shared" si="126"/>
        <v>-</v>
      </c>
      <c r="V113" s="24" t="str">
        <f t="shared" si="127"/>
        <v>-</v>
      </c>
      <c r="W113" s="25">
        <f t="shared" si="143"/>
        <v>0</v>
      </c>
      <c r="X113" s="7"/>
      <c r="Y113" s="7"/>
      <c r="Z113" s="7"/>
      <c r="AA113" s="7"/>
      <c r="AB113" s="31">
        <f t="shared" si="146"/>
        <v>0</v>
      </c>
      <c r="AC113" s="31">
        <f t="shared" si="147"/>
        <v>0</v>
      </c>
      <c r="AD113" s="31">
        <f t="shared" si="148"/>
        <v>0</v>
      </c>
      <c r="AE113" s="31">
        <f t="shared" si="149"/>
        <v>0</v>
      </c>
    </row>
  </sheetData>
  <mergeCells count="30">
    <mergeCell ref="A1:A3"/>
    <mergeCell ref="A38:A40"/>
    <mergeCell ref="A78:A80"/>
    <mergeCell ref="B1:B3"/>
    <mergeCell ref="B38:B40"/>
    <mergeCell ref="B78:B80"/>
    <mergeCell ref="C78:V78"/>
    <mergeCell ref="X78:AE78"/>
    <mergeCell ref="C79:G79"/>
    <mergeCell ref="H79:L79"/>
    <mergeCell ref="M79:Q79"/>
    <mergeCell ref="S79:V79"/>
    <mergeCell ref="X79:AA79"/>
    <mergeCell ref="AB79:AE79"/>
    <mergeCell ref="C38:V38"/>
    <mergeCell ref="X38:AE38"/>
    <mergeCell ref="C39:G39"/>
    <mergeCell ref="H39:L39"/>
    <mergeCell ref="M39:Q39"/>
    <mergeCell ref="R39:V39"/>
    <mergeCell ref="X39:AA39"/>
    <mergeCell ref="AB39:AE39"/>
    <mergeCell ref="C1:V1"/>
    <mergeCell ref="X1:AE1"/>
    <mergeCell ref="C2:G2"/>
    <mergeCell ref="H2:L2"/>
    <mergeCell ref="M2:Q2"/>
    <mergeCell ref="R2:V2"/>
    <mergeCell ref="X2:AA2"/>
    <mergeCell ref="AB2:AE2"/>
  </mergeCells>
  <phoneticPr fontId="56" type="noConversion"/>
  <pageMargins left="0.7" right="0.7" top="0.75" bottom="0.75" header="0.3" footer="0.3"/>
  <pageSetup paperSize="9" orientation="portrait"/>
  <ignoredErrors>
    <ignoredError sqref="C6:C19 C21:C36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/>
  <rangeList sheetStid="2" master="">
    <arrUserId title="责任人" rangeCreator="" othersAccessPermission="edit"/>
  </rangeList>
  <rangeList sheetStid="12" master=""/>
  <rangeList sheetStid="7" master=""/>
  <rangeList sheetStid="1" master=""/>
  <rangeList sheetStid="15" master=""/>
  <rangeList sheetStid="8" master=""/>
  <rangeList sheetStid="9" master=""/>
  <rangeList sheetStid="10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S1</vt:lpstr>
      <vt:lpstr>成测数据</vt:lpstr>
      <vt:lpstr>工序盘点数据</vt:lpstr>
      <vt:lpstr>在制</vt:lpstr>
      <vt:lpstr>生产数据1</vt:lpstr>
      <vt:lpstr>生产数据2</vt:lpstr>
      <vt:lpstr>浆料&amp;网版</vt:lpstr>
      <vt:lpstr>工序盘点数据!Print_Area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qhw</dc:creator>
  <cp:lastModifiedBy>Administrator</cp:lastModifiedBy>
  <cp:lastPrinted>2023-08-17T00:08:00Z</cp:lastPrinted>
  <dcterms:created xsi:type="dcterms:W3CDTF">2018-12-18T06:19:00Z</dcterms:created>
  <dcterms:modified xsi:type="dcterms:W3CDTF">2025-03-18T06:12:19Z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46EA6AF4A6C1489C9BD0E358D300788A_13</vt:lpwstr>
  </property>
  <property fmtid="{D5CDD505-2E9C-101B-9397-08002B2CF9AE}" pid="4" name="KSOReadingLayout">
    <vt:bool>false</vt:bool>
  </property>
</Properties>
</file>