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Oscar\Desktop\Construccion de software\"/>
    </mc:Choice>
  </mc:AlternateContent>
  <xr:revisionPtr revIDLastSave="0" documentId="13_ncr:1_{6559FB73-AEA1-4013-9F2B-3D9E1160822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1" l="1"/>
  <c r="M30" i="1"/>
  <c r="M29" i="1"/>
  <c r="M28" i="1"/>
  <c r="M27" i="1"/>
  <c r="M25" i="1"/>
  <c r="M24" i="1"/>
  <c r="M23" i="1"/>
  <c r="M22" i="1"/>
  <c r="M19" i="1"/>
  <c r="M20" i="1"/>
  <c r="M17" i="1"/>
  <c r="M18" i="1"/>
  <c r="M16" i="1"/>
  <c r="M15" i="1"/>
  <c r="M13" i="1"/>
  <c r="M12" i="1"/>
  <c r="M11" i="1"/>
  <c r="M10" i="1"/>
  <c r="M9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<sst xmlns="http://schemas.openxmlformats.org/spreadsheetml/2006/main" count="85" uniqueCount="82">
  <si>
    <t>Oscar Cañon</t>
  </si>
  <si>
    <t xml:space="preserve">Desarrollador Junior </t>
  </si>
  <si>
    <t>Jessica Gutierrez</t>
  </si>
  <si>
    <t xml:space="preserve">Juan Lozano </t>
  </si>
  <si>
    <t>Monica Parra</t>
  </si>
  <si>
    <t>Consultor</t>
  </si>
  <si>
    <t>Auditor</t>
  </si>
  <si>
    <t>Leonardo Infante</t>
  </si>
  <si>
    <t>Tester</t>
  </si>
  <si>
    <t>Tiempo completo</t>
  </si>
  <si>
    <t>Recurso</t>
  </si>
  <si>
    <t>Nombre</t>
  </si>
  <si>
    <t>Cargo</t>
  </si>
  <si>
    <t>Valor</t>
  </si>
  <si>
    <t>Disponobilidad</t>
  </si>
  <si>
    <t xml:space="preserve">Sandra amaya </t>
  </si>
  <si>
    <t>auxiliar de soporte</t>
  </si>
  <si>
    <t xml:space="preserve">tiempo completo </t>
  </si>
  <si>
    <t>Tareas</t>
  </si>
  <si>
    <t xml:space="preserve">Desarrollador senior </t>
  </si>
  <si>
    <t>8 II</t>
  </si>
  <si>
    <t>Tiempo en dias</t>
  </si>
  <si>
    <t>Predecesoras</t>
  </si>
  <si>
    <t>11 F I</t>
  </si>
  <si>
    <t>13 10 F I</t>
  </si>
  <si>
    <t>16 F I</t>
  </si>
  <si>
    <t>Horas</t>
  </si>
  <si>
    <t xml:space="preserve">Tiempo Completo </t>
  </si>
  <si>
    <t>Teimpo completo</t>
  </si>
  <si>
    <t>Dias</t>
  </si>
  <si>
    <t>3 FI</t>
  </si>
  <si>
    <t>13 F I +1</t>
  </si>
  <si>
    <t>TAREAS</t>
  </si>
  <si>
    <t>20II</t>
  </si>
  <si>
    <t>1II</t>
  </si>
  <si>
    <t>2FI+1</t>
  </si>
  <si>
    <t>6FI+1</t>
  </si>
  <si>
    <t>9II</t>
  </si>
  <si>
    <t>10 F I+2</t>
  </si>
  <si>
    <t xml:space="preserve">Capacitacion al cliente </t>
  </si>
  <si>
    <t>Levantar requerimientos</t>
  </si>
  <si>
    <t xml:space="preserve">    Creacion de formatos de requerimientos</t>
  </si>
  <si>
    <t xml:space="preserve">    Tomar Requerimirntos</t>
  </si>
  <si>
    <t xml:space="preserve">    Creacion de Roles</t>
  </si>
  <si>
    <t xml:space="preserve">    Analisis de requerimientos Funcionales </t>
  </si>
  <si>
    <t xml:space="preserve">    Analisis de requerimientos  no Funcionales </t>
  </si>
  <si>
    <t xml:space="preserve">    Creacion de casos de uso</t>
  </si>
  <si>
    <t xml:space="preserve">Hacer el diseño del software </t>
  </si>
  <si>
    <t xml:space="preserve">    Implementacion de mockups</t>
  </si>
  <si>
    <t xml:space="preserve">    Definicion de las tecnologias a usar </t>
  </si>
  <si>
    <t xml:space="preserve">Realizar la programación con respecto a los requerimientos del cliente </t>
  </si>
  <si>
    <t xml:space="preserve">    Creacion de la base de datos </t>
  </si>
  <si>
    <t xml:space="preserve">    Desarrollo de interfaz de login </t>
  </si>
  <si>
    <t xml:space="preserve">    Desarrollo de interfaz de adminsitrador  </t>
  </si>
  <si>
    <t xml:space="preserve">    Desarrollo de interfaz de usuario</t>
  </si>
  <si>
    <t>Pruebas al software</t>
  </si>
  <si>
    <t xml:space="preserve">    Aplicar controlador para digitalizar</t>
  </si>
  <si>
    <t xml:space="preserve">    Enlazar la base de datos con la plataforma</t>
  </si>
  <si>
    <t xml:space="preserve">    Pruebas de digitacion</t>
  </si>
  <si>
    <t xml:space="preserve">    Pruebas da interfaz de usuario</t>
  </si>
  <si>
    <t xml:space="preserve">    Pruebas unitarias</t>
  </si>
  <si>
    <t xml:space="preserve">    Pruebas dinamicas</t>
  </si>
  <si>
    <t xml:space="preserve">    Diseño modelo entidad relacion</t>
  </si>
  <si>
    <t xml:space="preserve">    Diseño diagrama de actividades</t>
  </si>
  <si>
    <t>Crear la documentación y soporte</t>
  </si>
  <si>
    <t xml:space="preserve">    Actualizaciones</t>
  </si>
  <si>
    <t xml:space="preserve">    Soporte al proyecto</t>
  </si>
  <si>
    <t xml:space="preserve">    Creacion de los manuales</t>
  </si>
  <si>
    <t>4 II</t>
  </si>
  <si>
    <t>5 FI</t>
  </si>
  <si>
    <t>7FI-1</t>
  </si>
  <si>
    <t>8FI</t>
  </si>
  <si>
    <t>21FI+1</t>
  </si>
  <si>
    <t>12 F I</t>
  </si>
  <si>
    <t>17 F I</t>
  </si>
  <si>
    <t>18 II</t>
  </si>
  <si>
    <t>18 FI</t>
  </si>
  <si>
    <t>22FI</t>
  </si>
  <si>
    <t>23 FI-1</t>
  </si>
  <si>
    <t>24FI</t>
  </si>
  <si>
    <t>Presupuesto</t>
  </si>
  <si>
    <t>TOTAL 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</si>
</sst>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E293C"/>
        <bgColor indexed="64"/>
      </patternFill>
    </fill>
    <fill>
      <patternFill patternType="solid">
        <fgColor rgb="FF00999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slantDashDot">
        <color rgb="FF009999"/>
      </left>
      <right style="slantDashDot">
        <color rgb="FF009999"/>
      </right>
      <top style="slantDashDot">
        <color rgb="FF009999"/>
      </top>
      <bottom style="slantDashDot">
        <color rgb="FF009999"/>
      </bottom>
      <diagonal/>
    </border>
    <border>
      <left style="slantDashDot">
        <color rgb="FF009999"/>
      </left>
      <right style="slantDashDot">
        <color rgb="FF009999"/>
      </right>
      <top style="slantDashDot">
        <color rgb="FF009999"/>
      </top>
      <bottom/>
      <diagonal/>
    </border>
    <border>
      <left style="medium">
        <color rgb="FF009999"/>
      </left>
      <right style="medium">
        <color rgb="FF009999"/>
      </right>
      <top style="medium">
        <color rgb="FF009999"/>
      </top>
      <bottom style="medium">
        <color rgb="FF009999"/>
      </bottom>
      <diagonal/>
    </border>
    <border>
      <left style="slantDashDot">
        <color rgb="FF009999"/>
      </left>
      <right/>
      <top style="slantDashDot">
        <color rgb="FF009999"/>
      </top>
      <bottom style="slantDashDot">
        <color rgb="FF009999"/>
      </bottom>
      <diagonal/>
    </border>
    <border>
      <left style="slantDashDot">
        <color rgb="FF009999"/>
      </left>
      <right/>
      <top style="slantDashDot">
        <color rgb="FF009999"/>
      </top>
      <bottom/>
      <diagonal/>
    </border>
    <border>
      <left/>
      <right/>
      <top style="slantDashDot">
        <color rgb="FF009999"/>
      </top>
      <bottom style="slantDashDot">
        <color rgb="FF009999"/>
      </bottom>
      <diagonal/>
    </border>
    <border>
      <left/>
      <right style="slantDashDot">
        <color rgb="FF009999"/>
      </right>
      <top style="slantDashDot">
        <color rgb="FF009999"/>
      </top>
      <bottom style="slantDashDot">
        <color rgb="FF00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 applyAlignment="1"/>
    <xf numFmtId="0" fontId="2" fillId="0" borderId="0" xfId="0" applyFont="1" applyBorder="1" applyAlignment="1">
      <alignment wrapText="1"/>
    </xf>
    <xf numFmtId="0" fontId="3" fillId="0" borderId="10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0" fillId="0" borderId="12" xfId="0" applyFill="1" applyBorder="1"/>
    <xf numFmtId="0" fontId="0" fillId="0" borderId="0" xfId="0" applyBorder="1" applyAlignment="1">
      <alignment horizontal="center" vertical="center"/>
    </xf>
    <xf numFmtId="0" fontId="5" fillId="4" borderId="2" xfId="0" applyFont="1" applyFill="1" applyBorder="1"/>
    <xf numFmtId="0" fontId="5" fillId="4" borderId="3" xfId="0" applyFont="1" applyFill="1" applyBorder="1"/>
    <xf numFmtId="0" fontId="5" fillId="4" borderId="4" xfId="0" applyFont="1" applyFill="1" applyBorder="1"/>
    <xf numFmtId="0" fontId="5" fillId="4" borderId="5" xfId="0" applyFont="1" applyFill="1" applyBorder="1"/>
    <xf numFmtId="0" fontId="5" fillId="4" borderId="1" xfId="0" applyFont="1" applyFill="1" applyBorder="1"/>
    <xf numFmtId="164" fontId="5" fillId="4" borderId="1" xfId="1" applyNumberFormat="1" applyFont="1" applyFill="1" applyBorder="1"/>
    <xf numFmtId="0" fontId="5" fillId="4" borderId="6" xfId="0" applyFont="1" applyFill="1" applyBorder="1"/>
    <xf numFmtId="0" fontId="5" fillId="4" borderId="7" xfId="0" applyFont="1" applyFill="1" applyBorder="1"/>
    <xf numFmtId="0" fontId="5" fillId="4" borderId="8" xfId="0" applyFont="1" applyFill="1" applyBorder="1"/>
    <xf numFmtId="164" fontId="5" fillId="4" borderId="8" xfId="1" applyNumberFormat="1" applyFont="1" applyFill="1" applyBorder="1"/>
    <xf numFmtId="0" fontId="5" fillId="4" borderId="9" xfId="0" applyFont="1" applyFill="1" applyBorder="1"/>
    <xf numFmtId="0" fontId="6" fillId="0" borderId="0" xfId="0" applyFont="1" applyFill="1" applyBorder="1" applyAlignment="1">
      <alignment vertical="center" wrapText="1"/>
    </xf>
    <xf numFmtId="0" fontId="6" fillId="4" borderId="13" xfId="0" applyFont="1" applyFill="1" applyBorder="1" applyAlignment="1">
      <alignment wrapText="1"/>
    </xf>
    <xf numFmtId="0" fontId="6" fillId="4" borderId="13" xfId="0" applyFont="1" applyFill="1" applyBorder="1" applyAlignment="1">
      <alignment horizontal="right" wrapText="1"/>
    </xf>
    <xf numFmtId="0" fontId="5" fillId="4" borderId="13" xfId="0" applyFont="1" applyFill="1" applyBorder="1"/>
    <xf numFmtId="0" fontId="6" fillId="4" borderId="13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right" wrapText="1"/>
    </xf>
    <xf numFmtId="0" fontId="6" fillId="4" borderId="14" xfId="0" applyFont="1" applyFill="1" applyBorder="1" applyAlignment="1">
      <alignment wrapText="1"/>
    </xf>
    <xf numFmtId="0" fontId="5" fillId="0" borderId="0" xfId="0" applyFont="1" applyFill="1" applyBorder="1"/>
    <xf numFmtId="0" fontId="5" fillId="4" borderId="15" xfId="0" applyFont="1" applyFill="1" applyBorder="1"/>
    <xf numFmtId="0" fontId="5" fillId="5" borderId="15" xfId="0" applyFont="1" applyFill="1" applyBorder="1"/>
    <xf numFmtId="0" fontId="5" fillId="5" borderId="15" xfId="0" applyFont="1" applyFill="1" applyBorder="1" applyAlignment="1"/>
    <xf numFmtId="0" fontId="5" fillId="4" borderId="15" xfId="0" applyFont="1" applyFill="1" applyBorder="1" applyAlignment="1"/>
    <xf numFmtId="0" fontId="5" fillId="4" borderId="15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textRotation="255" wrapText="1"/>
    </xf>
    <xf numFmtId="0" fontId="6" fillId="4" borderId="16" xfId="0" applyFont="1" applyFill="1" applyBorder="1" applyAlignment="1">
      <alignment wrapText="1"/>
    </xf>
    <xf numFmtId="0" fontId="6" fillId="4" borderId="17" xfId="0" applyFont="1" applyFill="1" applyBorder="1" applyAlignment="1">
      <alignment wrapText="1"/>
    </xf>
    <xf numFmtId="164" fontId="6" fillId="4" borderId="13" xfId="1" applyNumberFormat="1" applyFont="1" applyFill="1" applyBorder="1" applyAlignment="1">
      <alignment wrapText="1"/>
    </xf>
    <xf numFmtId="164" fontId="5" fillId="4" borderId="13" xfId="1" applyNumberFormat="1" applyFont="1" applyFill="1" applyBorder="1"/>
    <xf numFmtId="0" fontId="6" fillId="4" borderId="14" xfId="0" applyFont="1" applyFill="1" applyBorder="1" applyAlignment="1">
      <alignment vertical="center" wrapText="1"/>
    </xf>
    <xf numFmtId="0" fontId="5" fillId="4" borderId="14" xfId="0" applyFont="1" applyFill="1" applyBorder="1"/>
    <xf numFmtId="0" fontId="6" fillId="4" borderId="18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E293C"/>
      <color rgb="FF009999"/>
      <color rgb="FF1524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4"/>
  <sheetViews>
    <sheetView tabSelected="1" zoomScaleNormal="100" workbookViewId="0">
      <selection activeCell="F16" sqref="F16"/>
    </sheetView>
  </sheetViews>
  <sheetFormatPr baseColWidth="10" defaultRowHeight="15" x14ac:dyDescent="0.25"/>
  <cols>
    <col min="1" max="1" width="11.42578125" customWidth="1"/>
    <col min="2" max="2" width="15.7109375" bestFit="1" customWidth="1"/>
    <col min="3" max="3" width="19.42578125" bestFit="1" customWidth="1"/>
    <col min="4" max="4" width="12" bestFit="1" customWidth="1"/>
    <col min="5" max="5" width="16.7109375" bestFit="1" customWidth="1"/>
    <col min="6" max="6" width="19.5703125" customWidth="1"/>
    <col min="7" max="7" width="4.28515625" customWidth="1"/>
    <col min="8" max="8" width="40.5703125" bestFit="1" customWidth="1"/>
    <col min="9" max="9" width="13.5703125" bestFit="1" customWidth="1"/>
    <col min="10" max="11" width="13.5703125" customWidth="1"/>
    <col min="12" max="12" width="12.85546875" bestFit="1" customWidth="1"/>
    <col min="13" max="15" width="12.85546875" customWidth="1"/>
    <col min="16" max="16" width="3.85546875" bestFit="1" customWidth="1"/>
    <col min="17" max="17" width="2.5703125" bestFit="1" customWidth="1"/>
    <col min="18" max="18" width="2.5703125" customWidth="1"/>
    <col min="19" max="25" width="2.5703125" bestFit="1" customWidth="1"/>
    <col min="26" max="35" width="3" bestFit="1" customWidth="1"/>
    <col min="36" max="36" width="3.85546875" bestFit="1" customWidth="1"/>
    <col min="37" max="37" width="3" bestFit="1" customWidth="1"/>
    <col min="38" max="46" width="3.85546875" bestFit="1" customWidth="1"/>
    <col min="47" max="47" width="3" bestFit="1" customWidth="1"/>
    <col min="48" max="50" width="3.85546875" bestFit="1" customWidth="1"/>
    <col min="51" max="53" width="3" bestFit="1" customWidth="1"/>
  </cols>
  <sheetData>
    <row r="1" spans="1:53" ht="15.75" customHeight="1" thickBot="1" x14ac:dyDescent="0.3">
      <c r="A1" s="12" t="s">
        <v>10</v>
      </c>
      <c r="B1" s="13" t="s">
        <v>11</v>
      </c>
      <c r="C1" s="13" t="s">
        <v>12</v>
      </c>
      <c r="D1" s="13" t="s">
        <v>13</v>
      </c>
      <c r="E1" s="14" t="s">
        <v>14</v>
      </c>
      <c r="G1" s="24"/>
      <c r="H1" s="24" t="s">
        <v>18</v>
      </c>
      <c r="I1" s="24" t="s">
        <v>21</v>
      </c>
      <c r="J1" s="24" t="s">
        <v>10</v>
      </c>
      <c r="K1" s="24" t="s">
        <v>26</v>
      </c>
      <c r="L1" s="38" t="s">
        <v>22</v>
      </c>
      <c r="M1" s="24" t="s">
        <v>80</v>
      </c>
      <c r="N1" s="5"/>
      <c r="O1" s="37" t="s">
        <v>32</v>
      </c>
      <c r="P1" s="36" t="s">
        <v>29</v>
      </c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6"/>
      <c r="AZ1" s="6"/>
      <c r="BA1" s="7"/>
    </row>
    <row r="2" spans="1:53" ht="35.25" customHeight="1" thickBot="1" x14ac:dyDescent="0.3">
      <c r="A2" s="15">
        <v>1</v>
      </c>
      <c r="B2" s="16" t="s">
        <v>0</v>
      </c>
      <c r="C2" s="16" t="s">
        <v>1</v>
      </c>
      <c r="D2" s="17">
        <v>30000</v>
      </c>
      <c r="E2" s="18" t="s">
        <v>9</v>
      </c>
      <c r="G2" s="25">
        <v>1</v>
      </c>
      <c r="H2" s="24" t="s">
        <v>40</v>
      </c>
      <c r="I2" s="25">
        <v>1</v>
      </c>
      <c r="J2" s="26">
        <v>1</v>
      </c>
      <c r="K2" s="26">
        <v>8</v>
      </c>
      <c r="L2" s="38"/>
      <c r="M2" s="40">
        <f>K2*30000</f>
        <v>240000</v>
      </c>
      <c r="N2" s="5"/>
      <c r="O2" s="37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8"/>
      <c r="AZ2" s="8"/>
      <c r="BA2" s="9"/>
    </row>
    <row r="3" spans="1:53" ht="15.75" thickBot="1" x14ac:dyDescent="0.3">
      <c r="A3" s="15">
        <v>2</v>
      </c>
      <c r="B3" s="16" t="s">
        <v>2</v>
      </c>
      <c r="C3" s="16" t="s">
        <v>19</v>
      </c>
      <c r="D3" s="17">
        <v>30000</v>
      </c>
      <c r="E3" s="18" t="s">
        <v>9</v>
      </c>
      <c r="G3" s="25">
        <v>2</v>
      </c>
      <c r="H3" s="24" t="s">
        <v>41</v>
      </c>
      <c r="I3" s="25">
        <v>1</v>
      </c>
      <c r="J3" s="26">
        <v>4</v>
      </c>
      <c r="K3" s="26">
        <v>8</v>
      </c>
      <c r="L3" s="38" t="s">
        <v>34</v>
      </c>
      <c r="M3" s="40">
        <f>K3*20000</f>
        <v>160000</v>
      </c>
      <c r="N3" s="5"/>
      <c r="O3" s="37"/>
      <c r="P3" s="31"/>
      <c r="Q3" s="31">
        <v>1</v>
      </c>
      <c r="R3" s="31">
        <v>2</v>
      </c>
      <c r="S3" s="31">
        <v>3</v>
      </c>
      <c r="T3" s="31">
        <v>4</v>
      </c>
      <c r="U3" s="31">
        <v>5</v>
      </c>
      <c r="V3" s="31">
        <v>6</v>
      </c>
      <c r="W3" s="31">
        <v>7</v>
      </c>
      <c r="X3" s="31">
        <v>8</v>
      </c>
      <c r="Y3" s="31">
        <v>9</v>
      </c>
      <c r="Z3" s="31">
        <v>10</v>
      </c>
      <c r="AA3" s="31">
        <v>11</v>
      </c>
      <c r="AB3" s="31">
        <v>12</v>
      </c>
      <c r="AC3" s="31">
        <v>13</v>
      </c>
      <c r="AD3" s="31">
        <v>14</v>
      </c>
      <c r="AE3" s="31">
        <v>15</v>
      </c>
      <c r="AF3" s="31">
        <v>16</v>
      </c>
      <c r="AG3" s="31">
        <v>17</v>
      </c>
      <c r="AH3" s="31">
        <v>18</v>
      </c>
      <c r="AI3" s="31">
        <v>19</v>
      </c>
      <c r="AJ3" s="31">
        <v>20</v>
      </c>
      <c r="AK3" s="31">
        <v>21</v>
      </c>
      <c r="AL3" s="31">
        <v>22</v>
      </c>
      <c r="AM3" s="31">
        <v>23</v>
      </c>
      <c r="AN3" s="31">
        <v>24</v>
      </c>
      <c r="AO3" s="31">
        <v>25</v>
      </c>
      <c r="AP3" s="31">
        <v>26</v>
      </c>
      <c r="AQ3" s="31">
        <v>27</v>
      </c>
      <c r="AR3" s="31">
        <v>28</v>
      </c>
      <c r="AS3" s="31">
        <v>29</v>
      </c>
      <c r="AT3" s="31">
        <v>30</v>
      </c>
      <c r="AU3" s="31">
        <v>31</v>
      </c>
      <c r="AV3" s="31">
        <v>32</v>
      </c>
      <c r="AW3" s="31">
        <v>33</v>
      </c>
      <c r="AX3" s="31">
        <v>34</v>
      </c>
      <c r="AY3" s="3"/>
      <c r="AZ3" s="3"/>
      <c r="BA3" s="10"/>
    </row>
    <row r="4" spans="1:53" ht="15.75" thickBot="1" x14ac:dyDescent="0.3">
      <c r="A4" s="15">
        <v>3</v>
      </c>
      <c r="B4" s="16" t="s">
        <v>3</v>
      </c>
      <c r="C4" s="16" t="s">
        <v>5</v>
      </c>
      <c r="D4" s="17">
        <v>45000</v>
      </c>
      <c r="E4" s="18" t="s">
        <v>28</v>
      </c>
      <c r="G4" s="25">
        <v>3</v>
      </c>
      <c r="H4" s="24" t="s">
        <v>42</v>
      </c>
      <c r="I4" s="25">
        <v>4</v>
      </c>
      <c r="J4" s="26">
        <v>4</v>
      </c>
      <c r="K4" s="26">
        <v>32</v>
      </c>
      <c r="L4" s="38" t="s">
        <v>35</v>
      </c>
      <c r="M4" s="40">
        <f>K4*20000</f>
        <v>640000</v>
      </c>
      <c r="N4" s="5"/>
      <c r="O4" s="37"/>
      <c r="P4" s="31">
        <v>1</v>
      </c>
      <c r="Q4" s="32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"/>
      <c r="AZ4" s="3"/>
      <c r="BA4" s="3"/>
    </row>
    <row r="5" spans="1:53" ht="15.75" thickBot="1" x14ac:dyDescent="0.3">
      <c r="A5" s="15">
        <v>4</v>
      </c>
      <c r="B5" s="16" t="s">
        <v>4</v>
      </c>
      <c r="C5" s="16" t="s">
        <v>6</v>
      </c>
      <c r="D5" s="17">
        <v>20000</v>
      </c>
      <c r="E5" s="18" t="s">
        <v>27</v>
      </c>
      <c r="G5" s="25">
        <v>4</v>
      </c>
      <c r="H5" s="24" t="s">
        <v>44</v>
      </c>
      <c r="I5" s="25">
        <v>1</v>
      </c>
      <c r="J5" s="26">
        <v>3</v>
      </c>
      <c r="K5" s="26">
        <v>8</v>
      </c>
      <c r="L5" s="38" t="s">
        <v>30</v>
      </c>
      <c r="M5" s="40">
        <f>K5*45000</f>
        <v>360000</v>
      </c>
      <c r="N5" s="5"/>
      <c r="O5" s="37"/>
      <c r="P5" s="31">
        <v>2</v>
      </c>
      <c r="Q5" s="32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"/>
      <c r="AZ5" s="3"/>
      <c r="BA5" s="3"/>
    </row>
    <row r="6" spans="1:53" ht="15.75" thickBot="1" x14ac:dyDescent="0.3">
      <c r="A6" s="15">
        <v>5</v>
      </c>
      <c r="B6" s="16" t="s">
        <v>7</v>
      </c>
      <c r="C6" s="16" t="s">
        <v>8</v>
      </c>
      <c r="D6" s="17">
        <v>25000</v>
      </c>
      <c r="E6" s="18" t="s">
        <v>9</v>
      </c>
      <c r="G6" s="25">
        <v>5</v>
      </c>
      <c r="H6" s="24" t="s">
        <v>45</v>
      </c>
      <c r="I6" s="25">
        <v>1</v>
      </c>
      <c r="J6" s="26">
        <v>2</v>
      </c>
      <c r="K6" s="26">
        <v>8</v>
      </c>
      <c r="L6" s="38" t="s">
        <v>68</v>
      </c>
      <c r="M6" s="40">
        <f>K6*30000</f>
        <v>240000</v>
      </c>
      <c r="N6" s="5"/>
      <c r="O6" s="37"/>
      <c r="P6" s="31">
        <v>3</v>
      </c>
      <c r="Q6" s="31"/>
      <c r="R6" s="31"/>
      <c r="S6" s="33"/>
      <c r="T6" s="33"/>
      <c r="U6" s="33"/>
      <c r="V6" s="33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"/>
      <c r="AZ6" s="3"/>
      <c r="BA6" s="3"/>
    </row>
    <row r="7" spans="1:53" ht="15.75" thickBot="1" x14ac:dyDescent="0.3">
      <c r="A7" s="19">
        <v>6</v>
      </c>
      <c r="B7" s="20" t="s">
        <v>15</v>
      </c>
      <c r="C7" s="20" t="s">
        <v>16</v>
      </c>
      <c r="D7" s="21">
        <v>20000</v>
      </c>
      <c r="E7" s="22" t="s">
        <v>17</v>
      </c>
      <c r="G7" s="25">
        <v>6</v>
      </c>
      <c r="H7" s="24" t="s">
        <v>46</v>
      </c>
      <c r="I7" s="25">
        <v>2</v>
      </c>
      <c r="J7" s="26">
        <v>6</v>
      </c>
      <c r="K7" s="26">
        <v>16</v>
      </c>
      <c r="L7" s="38" t="s">
        <v>69</v>
      </c>
      <c r="M7" s="40">
        <f>K7*20000</f>
        <v>320000</v>
      </c>
      <c r="N7" s="5"/>
      <c r="O7" s="37"/>
      <c r="P7" s="31">
        <v>4</v>
      </c>
      <c r="Q7" s="31"/>
      <c r="R7" s="31"/>
      <c r="S7" s="31"/>
      <c r="T7" s="31"/>
      <c r="U7" s="31"/>
      <c r="V7" s="31"/>
      <c r="W7" s="32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"/>
      <c r="AZ7" s="3"/>
      <c r="BA7" s="3"/>
    </row>
    <row r="8" spans="1:53" ht="15.75" thickBot="1" x14ac:dyDescent="0.3">
      <c r="G8" s="25"/>
      <c r="H8" s="24" t="s">
        <v>47</v>
      </c>
      <c r="I8" s="25"/>
      <c r="J8" s="26"/>
      <c r="K8" s="26"/>
      <c r="L8" s="38"/>
      <c r="M8" s="40"/>
      <c r="N8" s="5"/>
      <c r="O8" s="37"/>
      <c r="P8" s="31">
        <v>5</v>
      </c>
      <c r="Q8" s="31"/>
      <c r="R8" s="31"/>
      <c r="S8" s="31"/>
      <c r="T8" s="31"/>
      <c r="U8" s="31"/>
      <c r="V8" s="31"/>
      <c r="W8" s="32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"/>
      <c r="AZ8" s="3"/>
      <c r="BA8" s="3"/>
    </row>
    <row r="9" spans="1:53" ht="15.75" thickBot="1" x14ac:dyDescent="0.3">
      <c r="G9" s="27">
        <v>7</v>
      </c>
      <c r="H9" s="24" t="s">
        <v>43</v>
      </c>
      <c r="I9" s="25">
        <v>1</v>
      </c>
      <c r="J9" s="26">
        <v>2</v>
      </c>
      <c r="K9" s="26">
        <v>8</v>
      </c>
      <c r="L9" s="38" t="s">
        <v>36</v>
      </c>
      <c r="M9" s="40">
        <f>K9*30000</f>
        <v>240000</v>
      </c>
      <c r="N9" s="5"/>
      <c r="O9" s="37"/>
      <c r="P9" s="31">
        <v>6</v>
      </c>
      <c r="Q9" s="31"/>
      <c r="R9" s="31"/>
      <c r="S9" s="31"/>
      <c r="T9" s="31"/>
      <c r="U9" s="31"/>
      <c r="V9" s="31"/>
      <c r="W9" s="31"/>
      <c r="X9" s="32"/>
      <c r="Y9" s="33"/>
      <c r="Z9" s="34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"/>
      <c r="AZ9" s="3"/>
      <c r="BA9" s="3"/>
    </row>
    <row r="10" spans="1:53" ht="15.75" thickBot="1" x14ac:dyDescent="0.3">
      <c r="G10" s="27">
        <v>8</v>
      </c>
      <c r="H10" s="27" t="s">
        <v>48</v>
      </c>
      <c r="I10" s="27">
        <v>2</v>
      </c>
      <c r="J10" s="26">
        <v>1</v>
      </c>
      <c r="K10" s="26">
        <v>8</v>
      </c>
      <c r="L10" s="38" t="s">
        <v>70</v>
      </c>
      <c r="M10" s="40">
        <f>K10*30000</f>
        <v>240000</v>
      </c>
      <c r="N10" s="5"/>
      <c r="O10" s="37"/>
      <c r="P10" s="31">
        <v>7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3"/>
      <c r="AB10" s="33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"/>
      <c r="AZ10" s="3"/>
      <c r="BA10" s="3"/>
    </row>
    <row r="11" spans="1:53" ht="15.75" thickBot="1" x14ac:dyDescent="0.3">
      <c r="A11" s="1"/>
      <c r="B11" s="1"/>
      <c r="C11" s="1"/>
      <c r="D11" s="1"/>
      <c r="E11" s="1"/>
      <c r="G11" s="27">
        <v>9</v>
      </c>
      <c r="H11" s="27" t="s">
        <v>62</v>
      </c>
      <c r="I11" s="27">
        <v>3</v>
      </c>
      <c r="J11" s="25">
        <v>2</v>
      </c>
      <c r="K11" s="25">
        <v>8</v>
      </c>
      <c r="L11" s="38" t="s">
        <v>71</v>
      </c>
      <c r="M11" s="40">
        <f>K11*30000</f>
        <v>240000</v>
      </c>
      <c r="N11" s="5"/>
      <c r="O11" s="37"/>
      <c r="P11" s="31">
        <v>8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2"/>
      <c r="AC11" s="33"/>
      <c r="AD11" s="34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"/>
      <c r="AZ11" s="3"/>
      <c r="BA11" s="3"/>
    </row>
    <row r="12" spans="1:53" ht="15.75" thickBot="1" x14ac:dyDescent="0.3">
      <c r="A12" s="1"/>
      <c r="B12" s="1"/>
      <c r="C12" s="1"/>
      <c r="D12" s="1"/>
      <c r="E12" s="1"/>
      <c r="G12" s="27">
        <v>10</v>
      </c>
      <c r="H12" s="27" t="s">
        <v>63</v>
      </c>
      <c r="I12" s="25">
        <v>2</v>
      </c>
      <c r="J12" s="25">
        <v>3</v>
      </c>
      <c r="K12" s="25">
        <v>16</v>
      </c>
      <c r="L12" s="38" t="s">
        <v>20</v>
      </c>
      <c r="M12" s="40">
        <f>K12*45000</f>
        <v>720000</v>
      </c>
      <c r="N12" s="5"/>
      <c r="O12" s="37"/>
      <c r="P12" s="31">
        <v>9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4"/>
      <c r="AD12" s="33"/>
      <c r="AE12" s="32"/>
      <c r="AF12" s="32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"/>
      <c r="AZ12" s="3"/>
      <c r="BA12" s="3"/>
    </row>
    <row r="13" spans="1:53" ht="15.75" thickBot="1" x14ac:dyDescent="0.3">
      <c r="A13" s="1"/>
      <c r="B13" s="1"/>
      <c r="C13" s="1"/>
      <c r="D13" s="1"/>
      <c r="E13" s="1"/>
      <c r="G13" s="27">
        <v>11</v>
      </c>
      <c r="H13" s="27" t="s">
        <v>49</v>
      </c>
      <c r="I13" s="25">
        <v>4</v>
      </c>
      <c r="J13" s="25">
        <v>1</v>
      </c>
      <c r="K13" s="25">
        <v>32</v>
      </c>
      <c r="L13" s="38" t="s">
        <v>37</v>
      </c>
      <c r="M13" s="40">
        <f>K13*30000</f>
        <v>960000</v>
      </c>
      <c r="N13" s="5"/>
      <c r="O13" s="37"/>
      <c r="P13" s="31">
        <v>10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2"/>
      <c r="AC13" s="33"/>
      <c r="AD13" s="34"/>
      <c r="AE13" s="34"/>
      <c r="AF13" s="34"/>
      <c r="AG13" s="34"/>
      <c r="AH13" s="34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"/>
      <c r="AZ13" s="3"/>
      <c r="BA13" s="3"/>
    </row>
    <row r="14" spans="1:53" ht="16.5" customHeight="1" thickBot="1" x14ac:dyDescent="0.3">
      <c r="A14" s="3"/>
      <c r="B14" s="1"/>
      <c r="C14" s="1"/>
      <c r="D14" s="1"/>
      <c r="E14" s="1"/>
      <c r="G14" s="27"/>
      <c r="H14" s="24" t="s">
        <v>50</v>
      </c>
      <c r="I14" s="25"/>
      <c r="J14" s="25"/>
      <c r="K14" s="25"/>
      <c r="L14" s="38"/>
      <c r="M14" s="40"/>
      <c r="N14" s="5"/>
      <c r="O14" s="37"/>
      <c r="P14" s="31">
        <v>11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2"/>
      <c r="AE14" s="32"/>
      <c r="AF14" s="32"/>
      <c r="AG14" s="32"/>
      <c r="AH14" s="31"/>
      <c r="AI14" s="34"/>
      <c r="AJ14" s="34"/>
      <c r="AK14" s="34"/>
      <c r="AL14" s="34"/>
      <c r="AM14" s="34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"/>
      <c r="AZ14" s="3"/>
      <c r="BA14" s="3"/>
    </row>
    <row r="15" spans="1:53" ht="15.75" thickBot="1" x14ac:dyDescent="0.3">
      <c r="A15" s="1"/>
      <c r="B15" s="1"/>
      <c r="C15" s="1"/>
      <c r="D15" s="1"/>
      <c r="E15" s="1"/>
      <c r="G15" s="27">
        <v>12</v>
      </c>
      <c r="H15" s="24" t="s">
        <v>51</v>
      </c>
      <c r="I15" s="25">
        <v>5</v>
      </c>
      <c r="J15" s="25">
        <v>1</v>
      </c>
      <c r="K15" s="25">
        <v>40</v>
      </c>
      <c r="L15" s="38" t="s">
        <v>38</v>
      </c>
      <c r="M15" s="40">
        <f>K15*30000</f>
        <v>1200000</v>
      </c>
      <c r="N15" s="5"/>
      <c r="O15" s="37"/>
      <c r="P15" s="31">
        <v>12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2"/>
      <c r="AH15" s="32"/>
      <c r="AI15" s="32"/>
      <c r="AJ15" s="32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"/>
      <c r="AZ15" s="3"/>
      <c r="BA15" s="3"/>
    </row>
    <row r="16" spans="1:53" ht="15.75" thickBot="1" x14ac:dyDescent="0.3">
      <c r="A16" s="1"/>
      <c r="B16" s="1"/>
      <c r="C16" s="1"/>
      <c r="D16" s="1"/>
      <c r="E16" s="1"/>
      <c r="G16" s="27">
        <v>13</v>
      </c>
      <c r="H16" s="24" t="s">
        <v>52</v>
      </c>
      <c r="I16" s="25">
        <v>1</v>
      </c>
      <c r="J16" s="25">
        <v>2</v>
      </c>
      <c r="K16" s="25">
        <v>8</v>
      </c>
      <c r="L16" s="38" t="s">
        <v>23</v>
      </c>
      <c r="M16" s="40">
        <f>K16*30000</f>
        <v>240000</v>
      </c>
      <c r="N16" s="5"/>
      <c r="O16" s="37"/>
      <c r="P16" s="31">
        <v>13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2"/>
      <c r="AI16" s="31"/>
      <c r="AJ16" s="31"/>
      <c r="AK16" s="31"/>
      <c r="AL16" s="31"/>
      <c r="AM16" s="31"/>
      <c r="AN16" s="31"/>
      <c r="AO16" s="31"/>
      <c r="AP16" s="34"/>
      <c r="AQ16" s="34"/>
      <c r="AR16" s="34"/>
      <c r="AS16" s="31"/>
      <c r="AT16" s="31"/>
      <c r="AU16" s="31"/>
      <c r="AV16" s="31"/>
      <c r="AW16" s="31"/>
      <c r="AX16" s="31"/>
      <c r="AY16" s="3"/>
      <c r="AZ16" s="3"/>
      <c r="BA16" s="3"/>
    </row>
    <row r="17" spans="1:53" ht="15.75" thickBot="1" x14ac:dyDescent="0.3">
      <c r="A17" s="1"/>
      <c r="B17" s="1"/>
      <c r="C17" s="1"/>
      <c r="D17" s="1"/>
      <c r="E17" s="1"/>
      <c r="G17" s="27">
        <v>14</v>
      </c>
      <c r="H17" s="24" t="s">
        <v>53</v>
      </c>
      <c r="I17" s="25">
        <v>3</v>
      </c>
      <c r="J17" s="25">
        <v>2</v>
      </c>
      <c r="K17" s="25">
        <v>24</v>
      </c>
      <c r="L17" s="38" t="s">
        <v>31</v>
      </c>
      <c r="M17" s="40">
        <f t="shared" ref="M17:M20" si="0">K17*30000</f>
        <v>720000</v>
      </c>
      <c r="N17" s="5"/>
      <c r="O17" s="37"/>
      <c r="P17" s="31">
        <v>14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2"/>
      <c r="AK17" s="31"/>
      <c r="AL17" s="31"/>
      <c r="AM17" s="31"/>
      <c r="AN17" s="34"/>
      <c r="AO17" s="34"/>
      <c r="AP17" s="31"/>
      <c r="AQ17" s="31"/>
      <c r="AR17" s="31"/>
      <c r="AS17" s="31"/>
      <c r="AT17" s="31"/>
      <c r="AU17" s="31"/>
      <c r="AV17" s="31"/>
      <c r="AW17" s="31"/>
      <c r="AX17" s="31"/>
      <c r="AY17" s="3"/>
      <c r="AZ17" s="3"/>
      <c r="BA17" s="3"/>
    </row>
    <row r="18" spans="1:53" ht="15.75" thickBot="1" x14ac:dyDescent="0.3">
      <c r="A18" s="1"/>
      <c r="B18" s="1"/>
      <c r="C18" s="1"/>
      <c r="D18" s="1"/>
      <c r="E18" s="1"/>
      <c r="G18" s="27">
        <v>15</v>
      </c>
      <c r="H18" s="24" t="s">
        <v>54</v>
      </c>
      <c r="I18" s="25">
        <v>2</v>
      </c>
      <c r="J18" s="25">
        <v>2</v>
      </c>
      <c r="K18" s="25">
        <v>16</v>
      </c>
      <c r="L18" s="38" t="s">
        <v>24</v>
      </c>
      <c r="M18" s="40">
        <f t="shared" si="0"/>
        <v>480000</v>
      </c>
      <c r="N18" s="5"/>
      <c r="O18" s="37"/>
      <c r="P18" s="31">
        <v>15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2"/>
      <c r="AJ18" s="31"/>
      <c r="AK18" s="31"/>
      <c r="AL18" s="31"/>
      <c r="AM18" s="31"/>
      <c r="AN18" s="34"/>
      <c r="AO18" s="34"/>
      <c r="AP18" s="34"/>
      <c r="AQ18" s="31"/>
      <c r="AR18" s="31"/>
      <c r="AS18" s="31"/>
      <c r="AT18" s="31"/>
      <c r="AU18" s="31"/>
      <c r="AV18" s="31"/>
      <c r="AW18" s="31"/>
      <c r="AX18" s="31"/>
      <c r="AY18" s="3"/>
      <c r="AZ18" s="3"/>
      <c r="BA18" s="3"/>
    </row>
    <row r="19" spans="1:53" ht="15.75" thickBot="1" x14ac:dyDescent="0.3">
      <c r="A19" s="11"/>
      <c r="B19" s="11"/>
      <c r="C19" s="4"/>
      <c r="D19" s="1"/>
      <c r="E19" s="1"/>
      <c r="G19" s="27">
        <v>16</v>
      </c>
      <c r="H19" s="24" t="s">
        <v>57</v>
      </c>
      <c r="I19" s="25">
        <v>3</v>
      </c>
      <c r="J19" s="25">
        <v>1</v>
      </c>
      <c r="K19" s="25">
        <v>24</v>
      </c>
      <c r="L19" s="38" t="s">
        <v>73</v>
      </c>
      <c r="M19" s="40">
        <f>K19*30000</f>
        <v>720000</v>
      </c>
      <c r="N19" s="5">
        <v>16</v>
      </c>
      <c r="O19" s="37"/>
      <c r="P19" s="31">
        <v>16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2"/>
      <c r="AL19" s="31"/>
      <c r="AM19" s="31"/>
      <c r="AN19" s="31"/>
      <c r="AO19" s="31"/>
      <c r="AP19" s="31"/>
      <c r="AQ19" s="34"/>
      <c r="AR19" s="34"/>
      <c r="AS19" s="31"/>
      <c r="AT19" s="31"/>
      <c r="AU19" s="31"/>
      <c r="AV19" s="31"/>
      <c r="AW19" s="31"/>
      <c r="AX19" s="31"/>
      <c r="AY19" s="3"/>
      <c r="AZ19" s="3"/>
      <c r="BA19" s="3"/>
    </row>
    <row r="20" spans="1:53" ht="15.75" thickBot="1" x14ac:dyDescent="0.3">
      <c r="A20" s="11"/>
      <c r="B20" s="11"/>
      <c r="C20" s="4"/>
      <c r="D20" s="1"/>
      <c r="E20" s="1"/>
      <c r="G20" s="27">
        <v>17</v>
      </c>
      <c r="H20" s="24" t="s">
        <v>56</v>
      </c>
      <c r="I20" s="25">
        <v>2</v>
      </c>
      <c r="J20" s="25">
        <v>1</v>
      </c>
      <c r="K20" s="25">
        <v>16</v>
      </c>
      <c r="L20" s="38" t="s">
        <v>25</v>
      </c>
      <c r="M20" s="40">
        <f t="shared" si="0"/>
        <v>480000</v>
      </c>
      <c r="N20" s="5">
        <v>17</v>
      </c>
      <c r="O20" s="37"/>
      <c r="P20" s="31">
        <v>17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2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"/>
      <c r="AZ20" s="3"/>
      <c r="BA20" s="3"/>
    </row>
    <row r="21" spans="1:53" ht="15.75" thickBot="1" x14ac:dyDescent="0.3">
      <c r="A21" s="1"/>
      <c r="B21" s="1"/>
      <c r="C21" s="2"/>
      <c r="D21" s="2"/>
      <c r="E21" s="1"/>
      <c r="G21" s="27"/>
      <c r="H21" s="24" t="s">
        <v>55</v>
      </c>
      <c r="I21" s="25"/>
      <c r="J21" s="25"/>
      <c r="K21" s="25"/>
      <c r="L21" s="38"/>
      <c r="M21" s="40"/>
      <c r="N21" s="5"/>
      <c r="O21" s="37"/>
      <c r="P21" s="31">
        <v>18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2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"/>
      <c r="AZ21" s="3"/>
      <c r="BA21" s="3"/>
    </row>
    <row r="22" spans="1:53" ht="15.75" thickBot="1" x14ac:dyDescent="0.3">
      <c r="A22" s="1"/>
      <c r="B22" s="1"/>
      <c r="C22" s="1"/>
      <c r="D22" s="1"/>
      <c r="E22" s="1"/>
      <c r="G22" s="27">
        <v>18</v>
      </c>
      <c r="H22" s="24" t="s">
        <v>58</v>
      </c>
      <c r="I22" s="25">
        <v>1</v>
      </c>
      <c r="J22" s="25">
        <v>5</v>
      </c>
      <c r="K22" s="25">
        <v>8</v>
      </c>
      <c r="L22" s="38" t="s">
        <v>74</v>
      </c>
      <c r="M22" s="40">
        <f>K22*25000</f>
        <v>200000</v>
      </c>
      <c r="N22" s="5">
        <v>18</v>
      </c>
      <c r="O22" s="37"/>
      <c r="P22" s="31">
        <v>19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2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"/>
      <c r="AZ22" s="3"/>
      <c r="BA22" s="3"/>
    </row>
    <row r="23" spans="1:53" ht="15.75" thickBot="1" x14ac:dyDescent="0.3">
      <c r="A23" s="1"/>
      <c r="B23" s="1"/>
      <c r="C23" s="1"/>
      <c r="D23" s="1"/>
      <c r="E23" s="1"/>
      <c r="G23" s="27">
        <v>19</v>
      </c>
      <c r="H23" s="24" t="s">
        <v>59</v>
      </c>
      <c r="I23" s="25">
        <v>1</v>
      </c>
      <c r="J23" s="25">
        <v>6</v>
      </c>
      <c r="K23" s="25">
        <v>8</v>
      </c>
      <c r="L23" s="38" t="s">
        <v>75</v>
      </c>
      <c r="M23" s="40">
        <f>K23*20000</f>
        <v>160000</v>
      </c>
      <c r="N23" s="5">
        <v>19</v>
      </c>
      <c r="O23" s="37"/>
      <c r="P23" s="31">
        <v>20</v>
      </c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2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"/>
      <c r="AZ23" s="3"/>
      <c r="BA23" s="3"/>
    </row>
    <row r="24" spans="1:53" ht="15.75" thickBot="1" x14ac:dyDescent="0.3">
      <c r="G24" s="27">
        <v>20</v>
      </c>
      <c r="H24" s="24" t="s">
        <v>60</v>
      </c>
      <c r="I24" s="25">
        <v>1</v>
      </c>
      <c r="J24" s="25">
        <v>5</v>
      </c>
      <c r="K24" s="25">
        <v>8</v>
      </c>
      <c r="L24" s="38" t="s">
        <v>76</v>
      </c>
      <c r="M24" s="40">
        <f>K24*25000</f>
        <v>200000</v>
      </c>
      <c r="N24" s="5">
        <v>20</v>
      </c>
      <c r="O24" s="37"/>
      <c r="P24" s="31">
        <v>21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5"/>
      <c r="AL24" s="31"/>
      <c r="AM24" s="31"/>
      <c r="AN24" s="32"/>
      <c r="AO24" s="31"/>
      <c r="AP24" s="31"/>
      <c r="AQ24" s="31"/>
      <c r="AR24" s="31"/>
      <c r="AS24" s="31"/>
      <c r="AT24" s="34"/>
      <c r="AU24" s="34"/>
      <c r="AV24" s="34"/>
      <c r="AW24" s="31"/>
      <c r="AX24" s="31"/>
      <c r="AY24" s="3"/>
      <c r="AZ24" s="3"/>
      <c r="BA24" s="3"/>
    </row>
    <row r="25" spans="1:53" ht="22.5" customHeight="1" thickBot="1" x14ac:dyDescent="0.3">
      <c r="G25" s="27">
        <v>21</v>
      </c>
      <c r="H25" s="24" t="s">
        <v>61</v>
      </c>
      <c r="I25" s="25">
        <v>1</v>
      </c>
      <c r="J25" s="25">
        <v>4</v>
      </c>
      <c r="K25" s="25">
        <v>8</v>
      </c>
      <c r="L25" s="38" t="s">
        <v>33</v>
      </c>
      <c r="M25" s="40">
        <f>K25*20000</f>
        <v>160000</v>
      </c>
      <c r="N25" s="5">
        <v>21</v>
      </c>
      <c r="O25" s="37"/>
      <c r="P25" s="31">
        <v>22</v>
      </c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2"/>
      <c r="AQ25" s="32"/>
      <c r="AR25" s="31"/>
      <c r="AS25" s="31"/>
      <c r="AT25" s="31"/>
      <c r="AU25" s="31"/>
      <c r="AV25" s="34"/>
      <c r="AW25" s="34"/>
      <c r="AX25" s="34"/>
      <c r="AY25" s="3"/>
      <c r="AZ25" s="3"/>
      <c r="BA25" s="3"/>
    </row>
    <row r="26" spans="1:53" ht="15.75" thickBot="1" x14ac:dyDescent="0.3">
      <c r="G26" s="27"/>
      <c r="H26" s="24" t="s">
        <v>64</v>
      </c>
      <c r="I26" s="25"/>
      <c r="J26" s="25"/>
      <c r="K26" s="25"/>
      <c r="L26" s="38"/>
      <c r="M26" s="40"/>
      <c r="N26" s="5"/>
      <c r="O26" s="37"/>
      <c r="P26" s="31">
        <v>23</v>
      </c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2"/>
      <c r="AS26" s="33"/>
      <c r="AT26" s="34"/>
      <c r="AU26" s="31"/>
      <c r="AV26" s="31"/>
      <c r="AW26" s="31"/>
      <c r="AX26" s="34"/>
      <c r="AY26" s="2"/>
      <c r="AZ26" s="2"/>
      <c r="BA26" s="2"/>
    </row>
    <row r="27" spans="1:53" ht="15.75" thickBot="1" x14ac:dyDescent="0.3">
      <c r="G27" s="27">
        <v>22</v>
      </c>
      <c r="H27" s="24" t="s">
        <v>65</v>
      </c>
      <c r="I27" s="25">
        <v>2</v>
      </c>
      <c r="J27" s="25">
        <v>6</v>
      </c>
      <c r="K27" s="25">
        <v>16</v>
      </c>
      <c r="L27" s="38" t="s">
        <v>72</v>
      </c>
      <c r="M27" s="40">
        <f>K27*20000</f>
        <v>320000</v>
      </c>
      <c r="N27" s="5">
        <v>22</v>
      </c>
      <c r="O27" s="37"/>
      <c r="P27" s="31">
        <v>24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2"/>
      <c r="AT27" s="32"/>
      <c r="AU27" s="31"/>
      <c r="AV27" s="31"/>
      <c r="AW27" s="31"/>
      <c r="AX27" s="34"/>
      <c r="AY27" s="2"/>
      <c r="AZ27" s="2"/>
      <c r="BA27" s="2"/>
    </row>
    <row r="28" spans="1:53" ht="15.75" thickBot="1" x14ac:dyDescent="0.3">
      <c r="G28" s="27">
        <v>23</v>
      </c>
      <c r="H28" s="24" t="s">
        <v>66</v>
      </c>
      <c r="I28" s="24">
        <v>2</v>
      </c>
      <c r="J28" s="24">
        <v>6</v>
      </c>
      <c r="K28" s="24">
        <v>16</v>
      </c>
      <c r="L28" s="38" t="s">
        <v>77</v>
      </c>
      <c r="M28" s="40">
        <f>K28*20000</f>
        <v>320000</v>
      </c>
      <c r="N28" s="5">
        <v>23</v>
      </c>
      <c r="O28" s="37"/>
      <c r="P28" s="31">
        <v>25</v>
      </c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2"/>
      <c r="AV28" s="32"/>
      <c r="AW28" s="32"/>
      <c r="AX28" s="34"/>
      <c r="AY28" s="2"/>
      <c r="AZ28" s="2"/>
      <c r="BA28" s="2"/>
    </row>
    <row r="29" spans="1:53" ht="15.75" thickBot="1" x14ac:dyDescent="0.3">
      <c r="G29" s="27">
        <v>24</v>
      </c>
      <c r="H29" s="24" t="s">
        <v>67</v>
      </c>
      <c r="I29" s="25">
        <v>2</v>
      </c>
      <c r="J29" s="24">
        <v>1</v>
      </c>
      <c r="K29" s="24">
        <v>16</v>
      </c>
      <c r="L29" s="38" t="s">
        <v>78</v>
      </c>
      <c r="M29" s="40">
        <f>K29*30000</f>
        <v>480000</v>
      </c>
      <c r="N29" s="5">
        <v>24</v>
      </c>
    </row>
    <row r="30" spans="1:53" ht="15.75" thickBot="1" x14ac:dyDescent="0.3">
      <c r="G30" s="42">
        <v>25</v>
      </c>
      <c r="H30" s="43" t="s">
        <v>39</v>
      </c>
      <c r="I30" s="28">
        <v>3</v>
      </c>
      <c r="J30" s="29">
        <v>3</v>
      </c>
      <c r="K30" s="29">
        <v>8</v>
      </c>
      <c r="L30" s="39" t="s">
        <v>79</v>
      </c>
      <c r="M30" s="40">
        <f>K30*45000</f>
        <v>360000</v>
      </c>
      <c r="N30" s="5">
        <v>25</v>
      </c>
    </row>
    <row r="31" spans="1:53" ht="15.75" thickBot="1" x14ac:dyDescent="0.3">
      <c r="G31" s="46" t="s">
        <v>81</v>
      </c>
      <c r="H31" s="44"/>
      <c r="I31" s="44"/>
      <c r="J31" s="44"/>
      <c r="K31" s="44"/>
      <c r="L31" s="45"/>
      <c r="M31" s="41">
        <f>SUM(M2:M30)</f>
        <v>10400000</v>
      </c>
      <c r="N31" s="5">
        <v>26</v>
      </c>
    </row>
    <row r="32" spans="1:53" x14ac:dyDescent="0.25">
      <c r="G32" s="23"/>
      <c r="H32" s="1"/>
      <c r="I32" s="3"/>
      <c r="J32" s="3"/>
      <c r="K32" s="3"/>
      <c r="L32" s="3"/>
      <c r="M32" s="3"/>
    </row>
    <row r="33" spans="7:13" x14ac:dyDescent="0.25">
      <c r="G33" s="3"/>
      <c r="H33" s="1"/>
      <c r="I33" s="3"/>
      <c r="J33" s="3"/>
      <c r="K33" s="3"/>
      <c r="L33" s="3"/>
      <c r="M33" s="3"/>
    </row>
    <row r="34" spans="7:13" x14ac:dyDescent="0.25">
      <c r="I34" s="3"/>
      <c r="J34" s="30"/>
      <c r="K34" s="30"/>
      <c r="L34" s="30"/>
      <c r="M34" s="30"/>
    </row>
  </sheetData>
  <mergeCells count="5">
    <mergeCell ref="G31:L31"/>
    <mergeCell ref="A19:A20"/>
    <mergeCell ref="B19:B20"/>
    <mergeCell ref="O1:O28"/>
    <mergeCell ref="P1:AX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2020-08-27T19:06:32Z</dcterms:created>
  <dcterms:modified xsi:type="dcterms:W3CDTF">2020-09-15T22:52:08Z</dcterms:modified>
</cp:coreProperties>
</file>