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john/Desktop/"/>
    </mc:Choice>
  </mc:AlternateContent>
  <xr:revisionPtr revIDLastSave="0" documentId="13_ncr:1_{2DC20DB6-7F66-D742-BF41-034BFF10E7FE}" xr6:coauthVersionLast="45" xr6:coauthVersionMax="45" xr10:uidLastSave="{00000000-0000-0000-0000-000000000000}"/>
  <bookViews>
    <workbookView xWindow="8700" yWindow="0" windowWidth="24900" windowHeight="21000" xr2:uid="{329A8B06-5601-3F44-8323-04223D5D2F63}"/>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1" i="1" l="1"/>
  <c r="E106" i="1" l="1"/>
  <c r="D106" i="1"/>
  <c r="C106" i="1"/>
  <c r="E105" i="1"/>
  <c r="D105" i="1"/>
  <c r="C105" i="1"/>
  <c r="E104" i="1"/>
  <c r="D104" i="1"/>
  <c r="C104" i="1"/>
  <c r="E89" i="1"/>
  <c r="D89" i="1"/>
  <c r="C89" i="1"/>
  <c r="E88" i="1"/>
  <c r="D88" i="1"/>
  <c r="C88" i="1"/>
  <c r="E87" i="1"/>
  <c r="D87" i="1"/>
  <c r="C87" i="1"/>
  <c r="E72" i="1"/>
  <c r="D72" i="1"/>
  <c r="C72" i="1"/>
  <c r="E71" i="1"/>
  <c r="D71" i="1"/>
  <c r="C71" i="1"/>
  <c r="E70" i="1"/>
  <c r="D70" i="1"/>
  <c r="C70" i="1"/>
  <c r="E52" i="1"/>
  <c r="D52" i="1"/>
  <c r="C52" i="1"/>
  <c r="E51" i="1"/>
  <c r="D51" i="1"/>
  <c r="C51" i="1"/>
  <c r="E50" i="1"/>
  <c r="D50" i="1"/>
  <c r="C50" i="1"/>
  <c r="E33" i="1"/>
  <c r="D33" i="1"/>
  <c r="C35" i="1"/>
  <c r="C34" i="1"/>
  <c r="C33" i="1"/>
  <c r="E35" i="1"/>
  <c r="D35" i="1"/>
  <c r="E34" i="1"/>
  <c r="D34" i="1"/>
  <c r="E18" i="1"/>
  <c r="D18" i="1"/>
  <c r="C18" i="1"/>
  <c r="E17" i="1"/>
  <c r="D17" i="1"/>
  <c r="C17" i="1"/>
  <c r="E16" i="1"/>
  <c r="D16" i="1"/>
  <c r="C16" i="1"/>
  <c r="C103" i="1"/>
  <c r="J36" i="1"/>
  <c r="J35" i="1"/>
  <c r="J34" i="1"/>
  <c r="J33" i="1"/>
  <c r="J32" i="1"/>
  <c r="J31" i="1"/>
  <c r="J22" i="1"/>
  <c r="J21" i="1"/>
  <c r="J20" i="1"/>
  <c r="J19" i="1"/>
  <c r="J18" i="1"/>
  <c r="J17" i="1"/>
  <c r="J6" i="1"/>
  <c r="J7" i="1"/>
  <c r="J8" i="1"/>
  <c r="J9" i="1"/>
  <c r="J10" i="1"/>
  <c r="C15" i="1"/>
  <c r="D15" i="1"/>
  <c r="E15" i="1"/>
  <c r="E32" i="1"/>
  <c r="E49" i="1"/>
  <c r="E69" i="1"/>
  <c r="E86" i="1"/>
  <c r="E103" i="1"/>
  <c r="D103" i="1"/>
  <c r="D86" i="1"/>
  <c r="C86" i="1"/>
  <c r="D69" i="1"/>
  <c r="C69" i="1"/>
  <c r="D49" i="1" l="1"/>
  <c r="C49" i="1"/>
  <c r="D32" i="1"/>
  <c r="C32" i="1"/>
</calcChain>
</file>

<file path=xl/sharedStrings.xml><?xml version="1.0" encoding="utf-8"?>
<sst xmlns="http://schemas.openxmlformats.org/spreadsheetml/2006/main" count="141" uniqueCount="42">
  <si>
    <t>8-Puzzle</t>
  </si>
  <si>
    <t>Misplaced Tile Heuristic</t>
  </si>
  <si>
    <t>Manhattan Distance</t>
  </si>
  <si>
    <t>Max of Misplaced Tile Heuristic and Manhattan Distance Heuristic</t>
  </si>
  <si>
    <t>Total number of nodes removed from Frontier</t>
  </si>
  <si>
    <t>Length of tiles move</t>
  </si>
  <si>
    <t>Total running time (s)</t>
  </si>
  <si>
    <t>Run #1</t>
  </si>
  <si>
    <t>Run #2</t>
  </si>
  <si>
    <t>Run #3</t>
  </si>
  <si>
    <t>Run #4</t>
  </si>
  <si>
    <t>Run #5</t>
  </si>
  <si>
    <t>Run #6</t>
  </si>
  <si>
    <t>Run #7</t>
  </si>
  <si>
    <t>Run #8</t>
  </si>
  <si>
    <t>Run #9</t>
  </si>
  <si>
    <t>Run #10</t>
  </si>
  <si>
    <t>Discussion:</t>
  </si>
  <si>
    <t>Average:</t>
  </si>
  <si>
    <t xml:space="preserve">Average: </t>
  </si>
  <si>
    <t>Duck Puzzle</t>
  </si>
  <si>
    <t>Average Running Time (s)</t>
  </si>
  <si>
    <t>Misplaced Tile Heuristic (8-puzzle)</t>
  </si>
  <si>
    <t>Manhattan Distance (8-puzzle)</t>
  </si>
  <si>
    <t>Max of Both Heuristics (8-puzzle)</t>
  </si>
  <si>
    <t>Misplaced Tile Heuristic (DuckPuzzle)</t>
  </si>
  <si>
    <t>Manhattan Distance (DuckPuzzle)</t>
  </si>
  <si>
    <t>Max of Both Heuristics (DuckPuzzle)</t>
  </si>
  <si>
    <t>Length of tiles moved (#)</t>
  </si>
  <si>
    <t>Total number of nodes removed from Frontier (#)</t>
  </si>
  <si>
    <t>1  2</t>
  </si>
  <si>
    <t xml:space="preserve"> </t>
  </si>
  <si>
    <t xml:space="preserve">    3 4 5 6</t>
  </si>
  <si>
    <t xml:space="preserve">       7 8 *</t>
  </si>
  <si>
    <t>1 2 3</t>
  </si>
  <si>
    <t>4 5 6</t>
  </si>
  <si>
    <t>7 8 9</t>
  </si>
  <si>
    <t xml:space="preserve">It is difficult to say that the DuckPuzzle is easier just based on the results as the method of randomization used was different. However, the possible steps are limited compared to the 8-puzzle due to the given board shape. For example, in index state(1) - which is the value 2 in the solved solution of the DuckPuzzle, the possible steps are Left or Down. On the other hand, for the 8-puzzle, looking at the same index the possible steps are Left, Right or Down. Overall, there are more possible steps in the 8-puzzle compared to the DuckPuzzle.  </t>
  </si>
  <si>
    <t xml:space="preserve">Min: </t>
  </si>
  <si>
    <t>Max:</t>
  </si>
  <si>
    <t>Median:</t>
  </si>
  <si>
    <t>Overall comparing the three algorithms, it is clear that the misplaced tile heuristic is not the best algorithm. Comparing the misplaced tile heuristiic search method to the manhattan distance search method, the manhattan distance algorithm is closer to calculating the correct cost. The manhattan distance heuristic also takes into account the actual distance of where the misplaced tiles are which will give a better estimate on the cost. This means that the actual time it takes to complete the search is also lower (more optimal). A correctly implemented manhattan distance heuristic should be admissible (not overestimate the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</si>
</sst>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sz val="12"/>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top"/>
    </xf>
    <xf numFmtId="0" fontId="0" fillId="0" borderId="0" xfId="0" applyAlignment="1">
      <alignment horizontal="center"/>
    </xf>
    <xf numFmtId="0" fontId="0" fillId="0" borderId="0" xfId="0" applyAlignment="1">
      <alignment wrapText="1"/>
    </xf>
    <xf numFmtId="0" fontId="0" fillId="0" borderId="0" xfId="0" applyAlignment="1">
      <alignment horizontal="left"/>
    </xf>
    <xf numFmtId="0" fontId="1" fillId="2" borderId="0" xfId="0" applyFont="1" applyFill="1"/>
    <xf numFmtId="0" fontId="0" fillId="0" borderId="0" xfId="0" applyAlignment="1">
      <alignment horizontal="center"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Sheet1!$J$4:$J$5</c:f>
              <c:strCache>
                <c:ptCount val="2"/>
                <c:pt idx="0">
                  <c:v>Average Running Time (s)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Sheet1!$I$6:$I$11</c:f>
              <c:strCache>
                <c:ptCount val="6"/>
                <c:pt idx="0">
                  <c:v>Misplaced Tile Heuristic (8-puzzle)</c:v>
                </c:pt>
                <c:pt idx="1">
                  <c:v>Manhattan Distance (8-puzzle)</c:v>
                </c:pt>
                <c:pt idx="2">
                  <c:v>Max of Both Heuristics (8-puzzle)</c:v>
                </c:pt>
                <c:pt idx="3">
                  <c:v>Misplaced Tile Heuristic (DuckPuzzle)</c:v>
                </c:pt>
                <c:pt idx="4">
                  <c:v>Manhattan Distance (DuckPuzzle)</c:v>
                </c:pt>
                <c:pt idx="5">
                  <c:v>Max of Both Heuristics (DuckPuzzle)</c:v>
                </c:pt>
              </c:strCache>
            </c:strRef>
          </c:cat>
          <c:val>
            <c:numRef>
              <c:f>Sheet1!$J$6:$J$11</c:f>
              <c:numCache>
                <c:formatCode>General</c:formatCode>
                <c:ptCount val="6"/>
                <c:pt idx="0">
                  <c:v>240.88829448223026</c:v>
                </c:pt>
                <c:pt idx="1">
                  <c:v>0.43442504405975235</c:v>
                </c:pt>
                <c:pt idx="2">
                  <c:v>0.44744417667388775</c:v>
                </c:pt>
                <c:pt idx="3">
                  <c:v>74.501403498649509</c:v>
                </c:pt>
                <c:pt idx="4">
                  <c:v>2.7365186214446964</c:v>
                </c:pt>
                <c:pt idx="5">
                  <c:v>2.7514851570129375</c:v>
                </c:pt>
              </c:numCache>
            </c:numRef>
          </c:val>
          <c:extLst>
            <c:ext xmlns:c16="http://schemas.microsoft.com/office/drawing/2014/chart" uri="{C3380CC4-5D6E-409C-BE32-E72D297353CC}">
              <c16:uniqueId val="{00000000-3032-3346-B28C-ACA84CDBBF79}"/>
            </c:ext>
          </c:extLst>
        </c:ser>
        <c:dLbls>
          <c:dLblPos val="inEnd"/>
          <c:showLegendKey val="0"/>
          <c:showVal val="1"/>
          <c:showCatName val="0"/>
          <c:showSerName val="0"/>
          <c:showPercent val="0"/>
          <c:showBubbleSize val="0"/>
        </c:dLbls>
        <c:gapWidth val="41"/>
        <c:axId val="125974799"/>
        <c:axId val="133734463"/>
      </c:barChart>
      <c:catAx>
        <c:axId val="125974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3734463"/>
        <c:crosses val="autoZero"/>
        <c:auto val="1"/>
        <c:lblAlgn val="ctr"/>
        <c:lblOffset val="100"/>
        <c:noMultiLvlLbl val="0"/>
      </c:catAx>
      <c:valAx>
        <c:axId val="133734463"/>
        <c:scaling>
          <c:orientation val="minMax"/>
        </c:scaling>
        <c:delete val="1"/>
        <c:axPos val="l"/>
        <c:numFmt formatCode="General" sourceLinked="1"/>
        <c:majorTickMark val="none"/>
        <c:minorTickMark val="none"/>
        <c:tickLblPos val="nextTo"/>
        <c:crossAx val="125974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Sheet1!$J$16</c:f>
              <c:strCache>
                <c:ptCount val="1"/>
                <c:pt idx="0">
                  <c:v>Length of tiles moved (#)</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Sheet1!$I$17:$I$22</c:f>
              <c:strCache>
                <c:ptCount val="6"/>
                <c:pt idx="0">
                  <c:v>Misplaced Tile Heuristic (8-puzzle)</c:v>
                </c:pt>
                <c:pt idx="1">
                  <c:v>Manhattan Distance (8-puzzle)</c:v>
                </c:pt>
                <c:pt idx="2">
                  <c:v>Max of Both Heuristics (8-puzzle)</c:v>
                </c:pt>
                <c:pt idx="3">
                  <c:v>Misplaced Tile Heuristic (DuckPuzzle)</c:v>
                </c:pt>
                <c:pt idx="4">
                  <c:v>Manhattan Distance (DuckPuzzle)</c:v>
                </c:pt>
                <c:pt idx="5">
                  <c:v>Max of Both Heuristics (DuckPuzzle)</c:v>
                </c:pt>
              </c:strCache>
            </c:strRef>
          </c:cat>
          <c:val>
            <c:numRef>
              <c:f>Sheet1!$J$17:$J$22</c:f>
              <c:numCache>
                <c:formatCode>General</c:formatCode>
                <c:ptCount val="6"/>
                <c:pt idx="0">
                  <c:v>22.7</c:v>
                </c:pt>
                <c:pt idx="1">
                  <c:v>22.7</c:v>
                </c:pt>
                <c:pt idx="2">
                  <c:v>22.7</c:v>
                </c:pt>
                <c:pt idx="3">
                  <c:v>22.4</c:v>
                </c:pt>
                <c:pt idx="4">
                  <c:v>22.4</c:v>
                </c:pt>
                <c:pt idx="5">
                  <c:v>22.4</c:v>
                </c:pt>
              </c:numCache>
            </c:numRef>
          </c:val>
          <c:extLst>
            <c:ext xmlns:c16="http://schemas.microsoft.com/office/drawing/2014/chart" uri="{C3380CC4-5D6E-409C-BE32-E72D297353CC}">
              <c16:uniqueId val="{00000000-F224-E04A-963A-9E470D388496}"/>
            </c:ext>
          </c:extLst>
        </c:ser>
        <c:dLbls>
          <c:dLblPos val="inEnd"/>
          <c:showLegendKey val="0"/>
          <c:showVal val="1"/>
          <c:showCatName val="0"/>
          <c:showSerName val="0"/>
          <c:showPercent val="0"/>
          <c:showBubbleSize val="0"/>
        </c:dLbls>
        <c:gapWidth val="41"/>
        <c:axId val="160409759"/>
        <c:axId val="167234559"/>
      </c:barChart>
      <c:catAx>
        <c:axId val="160409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7234559"/>
        <c:crosses val="autoZero"/>
        <c:auto val="1"/>
        <c:lblAlgn val="ctr"/>
        <c:lblOffset val="100"/>
        <c:noMultiLvlLbl val="0"/>
      </c:catAx>
      <c:valAx>
        <c:axId val="167234559"/>
        <c:scaling>
          <c:orientation val="minMax"/>
        </c:scaling>
        <c:delete val="1"/>
        <c:axPos val="l"/>
        <c:numFmt formatCode="General" sourceLinked="1"/>
        <c:majorTickMark val="none"/>
        <c:minorTickMark val="none"/>
        <c:tickLblPos val="nextTo"/>
        <c:crossAx val="16040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strRef>
              <c:f>Sheet1!$J$30</c:f>
              <c:strCache>
                <c:ptCount val="1"/>
                <c:pt idx="0">
                  <c:v>Total number of nodes removed from Frontier (#)</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Sheet1!$I$31:$I$36</c:f>
              <c:strCache>
                <c:ptCount val="6"/>
                <c:pt idx="0">
                  <c:v>Misplaced Tile Heuristic (8-puzzle)</c:v>
                </c:pt>
                <c:pt idx="1">
                  <c:v>Manhattan Distance (8-puzzle)</c:v>
                </c:pt>
                <c:pt idx="2">
                  <c:v>Max of Both Heuristics (8-puzzle)</c:v>
                </c:pt>
                <c:pt idx="3">
                  <c:v>Misplaced Tile Heuristic (DuckPuzzle)</c:v>
                </c:pt>
                <c:pt idx="4">
                  <c:v>Manhattan Distance (DuckPuzzle)</c:v>
                </c:pt>
                <c:pt idx="5">
                  <c:v>Max of Both Heuristics (DuckPuzzle)</c:v>
                </c:pt>
              </c:strCache>
            </c:strRef>
          </c:cat>
          <c:val>
            <c:numRef>
              <c:f>Sheet1!$J$31:$J$36</c:f>
              <c:numCache>
                <c:formatCode>General</c:formatCode>
                <c:ptCount val="6"/>
                <c:pt idx="0">
                  <c:v>16268.2</c:v>
                </c:pt>
                <c:pt idx="1">
                  <c:v>894.1</c:v>
                </c:pt>
                <c:pt idx="2">
                  <c:v>894.1</c:v>
                </c:pt>
                <c:pt idx="3">
                  <c:v>10943.2</c:v>
                </c:pt>
                <c:pt idx="4">
                  <c:v>2614.8000000000002</c:v>
                </c:pt>
                <c:pt idx="5">
                  <c:v>2614.8000000000002</c:v>
                </c:pt>
              </c:numCache>
            </c:numRef>
          </c:val>
          <c:extLst>
            <c:ext xmlns:c16="http://schemas.microsoft.com/office/drawing/2014/chart" uri="{C3380CC4-5D6E-409C-BE32-E72D297353CC}">
              <c16:uniqueId val="{00000000-6CCE-D44B-8E7F-CAF6B00033A0}"/>
            </c:ext>
          </c:extLst>
        </c:ser>
        <c:dLbls>
          <c:dLblPos val="inEnd"/>
          <c:showLegendKey val="0"/>
          <c:showVal val="1"/>
          <c:showCatName val="0"/>
          <c:showSerName val="0"/>
          <c:showPercent val="0"/>
          <c:showBubbleSize val="0"/>
        </c:dLbls>
        <c:gapWidth val="41"/>
        <c:axId val="163568255"/>
        <c:axId val="163329375"/>
      </c:barChart>
      <c:catAx>
        <c:axId val="163568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3329375"/>
        <c:crosses val="autoZero"/>
        <c:auto val="1"/>
        <c:lblAlgn val="ctr"/>
        <c:lblOffset val="100"/>
        <c:noMultiLvlLbl val="0"/>
      </c:catAx>
      <c:valAx>
        <c:axId val="163329375"/>
        <c:scaling>
          <c:orientation val="minMax"/>
        </c:scaling>
        <c:delete val="1"/>
        <c:axPos val="l"/>
        <c:numFmt formatCode="General" sourceLinked="1"/>
        <c:majorTickMark val="none"/>
        <c:minorTickMark val="none"/>
        <c:tickLblPos val="nextTo"/>
        <c:crossAx val="16356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6350</xdr:rowOff>
    </xdr:from>
    <xdr:to>
      <xdr:col>7</xdr:col>
      <xdr:colOff>279400</xdr:colOff>
      <xdr:row>14</xdr:row>
      <xdr:rowOff>107950</xdr:rowOff>
    </xdr:to>
    <xdr:graphicFrame macro="">
      <xdr:nvGraphicFramePr>
        <xdr:cNvPr id="12" name="Chart 11">
          <a:extLst>
            <a:ext uri="{FF2B5EF4-FFF2-40B4-BE49-F238E27FC236}">
              <a16:creationId xmlns:a16="http://schemas.microsoft.com/office/drawing/2014/main" id="{5149EEEE-E150-9D4E-BD09-CF8D5E39C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15</xdr:row>
      <xdr:rowOff>6350</xdr:rowOff>
    </xdr:from>
    <xdr:to>
      <xdr:col>7</xdr:col>
      <xdr:colOff>292100</xdr:colOff>
      <xdr:row>28</xdr:row>
      <xdr:rowOff>107950</xdr:rowOff>
    </xdr:to>
    <xdr:graphicFrame macro="">
      <xdr:nvGraphicFramePr>
        <xdr:cNvPr id="13" name="Chart 12">
          <a:extLst>
            <a:ext uri="{FF2B5EF4-FFF2-40B4-BE49-F238E27FC236}">
              <a16:creationId xmlns:a16="http://schemas.microsoft.com/office/drawing/2014/main" id="{94107DDA-17E5-A944-90BD-EBD98ACF5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812800</xdr:colOff>
      <xdr:row>29</xdr:row>
      <xdr:rowOff>171450</xdr:rowOff>
    </xdr:from>
    <xdr:to>
      <xdr:col>7</xdr:col>
      <xdr:colOff>266700</xdr:colOff>
      <xdr:row>43</xdr:row>
      <xdr:rowOff>69850</xdr:rowOff>
    </xdr:to>
    <xdr:graphicFrame macro="">
      <xdr:nvGraphicFramePr>
        <xdr:cNvPr id="14" name="Chart 13">
          <a:extLst>
            <a:ext uri="{FF2B5EF4-FFF2-40B4-BE49-F238E27FC236}">
              <a16:creationId xmlns:a16="http://schemas.microsoft.com/office/drawing/2014/main" id="{AA9E1A74-D417-964A-9B0F-8FD0561E2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30FE-FB63-9541-B25A-DA353A600437}">
  <dimension ref="A1:J109"/>
  <sheetViews>
    <sheetView tabSelected="1" topLeftCell="A35" workbookViewId="0">
      <selection activeCell="G52" sqref="G52"/>
    </sheetView>
  </sheetViews>
  <sheetFormatPr baseColWidth="10" defaultRowHeight="16" x14ac:dyDescent="0.2"/>
  <cols>
    <col min="1" max="1" width="56.33203125" bestFit="1" customWidth="1"/>
    <col min="2" max="2" width="20" bestFit="1" customWidth="1"/>
    <col min="3" max="3" width="19.1640625" bestFit="1" customWidth="1"/>
    <col min="4" max="4" width="18" bestFit="1" customWidth="1"/>
    <col min="5" max="5" width="39.6640625" bestFit="1" customWidth="1"/>
    <col min="7" max="7" width="56.33203125" bestFit="1" customWidth="1"/>
    <col min="8" max="8" width="19.83203125" bestFit="1" customWidth="1"/>
    <col min="9" max="9" width="32.1640625" bestFit="1" customWidth="1"/>
    <col min="10" max="10" width="41.83203125" bestFit="1" customWidth="1"/>
  </cols>
  <sheetData>
    <row r="1" spans="1:10" x14ac:dyDescent="0.2">
      <c r="A1" s="5" t="s">
        <v>0</v>
      </c>
    </row>
    <row r="3" spans="1:10" x14ac:dyDescent="0.2">
      <c r="A3" t="s">
        <v>1</v>
      </c>
      <c r="C3" t="s">
        <v>6</v>
      </c>
      <c r="D3" t="s">
        <v>5</v>
      </c>
      <c r="E3" t="s">
        <v>4</v>
      </c>
    </row>
    <row r="4" spans="1:10" x14ac:dyDescent="0.2">
      <c r="B4" s="1" t="s">
        <v>7</v>
      </c>
      <c r="C4" s="2">
        <v>0.10233426094055099</v>
      </c>
      <c r="D4" s="2">
        <v>16</v>
      </c>
      <c r="E4" s="2">
        <v>503</v>
      </c>
      <c r="J4" t="s">
        <v>21</v>
      </c>
    </row>
    <row r="5" spans="1:10" x14ac:dyDescent="0.2">
      <c r="B5" s="1" t="s">
        <v>8</v>
      </c>
      <c r="C5" s="1">
        <v>9.4011580944061208</v>
      </c>
      <c r="D5" s="1">
        <v>22</v>
      </c>
      <c r="E5" s="1">
        <v>6109</v>
      </c>
    </row>
    <row r="6" spans="1:10" x14ac:dyDescent="0.2">
      <c r="B6" s="1" t="s">
        <v>9</v>
      </c>
      <c r="C6" s="1">
        <v>1.07334303855896</v>
      </c>
      <c r="D6" s="1">
        <v>20</v>
      </c>
      <c r="E6" s="1">
        <v>2013</v>
      </c>
      <c r="I6" t="s">
        <v>22</v>
      </c>
      <c r="J6">
        <f>AVERAGE(C4:C13)</f>
        <v>240.88829448223026</v>
      </c>
    </row>
    <row r="7" spans="1:10" x14ac:dyDescent="0.2">
      <c r="B7" s="1" t="s">
        <v>10</v>
      </c>
      <c r="C7" s="1">
        <v>0.870069980621337</v>
      </c>
      <c r="D7" s="6">
        <v>20</v>
      </c>
      <c r="E7" s="1">
        <v>1836</v>
      </c>
      <c r="I7" t="s">
        <v>23</v>
      </c>
      <c r="J7">
        <f>AVERAGE(C21:C30)</f>
        <v>0.43442504405975235</v>
      </c>
    </row>
    <row r="8" spans="1:10" x14ac:dyDescent="0.2">
      <c r="B8" s="1" t="s">
        <v>11</v>
      </c>
      <c r="C8" s="1">
        <v>19.148369073867698</v>
      </c>
      <c r="D8" s="1">
        <v>23</v>
      </c>
      <c r="E8" s="1">
        <v>9217</v>
      </c>
      <c r="I8" t="s">
        <v>24</v>
      </c>
      <c r="J8">
        <f>AVERAGE(C38:C47)</f>
        <v>0.44744417667388775</v>
      </c>
    </row>
    <row r="9" spans="1:10" x14ac:dyDescent="0.2">
      <c r="B9" s="1" t="s">
        <v>12</v>
      </c>
      <c r="C9" s="1">
        <v>5.11179399490356</v>
      </c>
      <c r="D9" s="1">
        <v>21</v>
      </c>
      <c r="E9" s="1">
        <v>4503</v>
      </c>
      <c r="I9" t="s">
        <v>25</v>
      </c>
      <c r="J9">
        <f>AVERAGE(C58:C67)</f>
        <v>74.501403498649509</v>
      </c>
    </row>
    <row r="10" spans="1:10" x14ac:dyDescent="0.2">
      <c r="B10" s="1" t="s">
        <v>13</v>
      </c>
      <c r="C10" s="1">
        <v>90.346921205520601</v>
      </c>
      <c r="D10" s="1">
        <v>25</v>
      </c>
      <c r="E10" s="1">
        <v>20193</v>
      </c>
      <c r="I10" t="s">
        <v>26</v>
      </c>
      <c r="J10">
        <f>AVERAGE(C75:C84)</f>
        <v>2.7365186214446964</v>
      </c>
    </row>
    <row r="11" spans="1:10" x14ac:dyDescent="0.2">
      <c r="B11" s="1" t="s">
        <v>14</v>
      </c>
      <c r="C11" s="1">
        <v>591.42097091674805</v>
      </c>
      <c r="D11" s="1">
        <v>27</v>
      </c>
      <c r="E11" s="1">
        <v>43166</v>
      </c>
      <c r="I11" t="s">
        <v>27</v>
      </c>
      <c r="J11">
        <f>AVERAGE(C92:C101)</f>
        <v>2.7514851570129375</v>
      </c>
    </row>
    <row r="12" spans="1:10" x14ac:dyDescent="0.2">
      <c r="B12" s="1" t="s">
        <v>15</v>
      </c>
      <c r="C12" s="1">
        <v>169.487165927886</v>
      </c>
      <c r="D12" s="1">
        <v>25</v>
      </c>
      <c r="E12" s="1">
        <v>20565</v>
      </c>
    </row>
    <row r="13" spans="1:10" x14ac:dyDescent="0.2">
      <c r="B13" s="1" t="s">
        <v>16</v>
      </c>
      <c r="C13" s="1">
        <v>1521.9208183288499</v>
      </c>
      <c r="D13" s="1">
        <v>28</v>
      </c>
      <c r="E13" s="1">
        <v>54577</v>
      </c>
    </row>
    <row r="15" spans="1:10" x14ac:dyDescent="0.2">
      <c r="B15" s="1" t="s">
        <v>18</v>
      </c>
      <c r="C15">
        <f>AVERAGE(C4:C13)</f>
        <v>240.88829448223026</v>
      </c>
      <c r="D15">
        <f>AVERAGE(D4:D13)</f>
        <v>22.7</v>
      </c>
      <c r="E15">
        <f>AVERAGE(E4:E13)</f>
        <v>16268.2</v>
      </c>
    </row>
    <row r="16" spans="1:10" x14ac:dyDescent="0.2">
      <c r="B16" s="1" t="s">
        <v>38</v>
      </c>
      <c r="C16">
        <f>MIN(C4:C13)</f>
        <v>0.10233426094055099</v>
      </c>
      <c r="D16">
        <f>MIN(D4:D13)</f>
        <v>16</v>
      </c>
      <c r="E16">
        <f>MIN(E4:E13)</f>
        <v>503</v>
      </c>
      <c r="J16" t="s">
        <v>28</v>
      </c>
    </row>
    <row r="17" spans="1:10" x14ac:dyDescent="0.2">
      <c r="B17" s="1" t="s">
        <v>39</v>
      </c>
      <c r="C17">
        <f>MAX(C4:C13)</f>
        <v>1521.9208183288499</v>
      </c>
      <c r="D17">
        <f>MAX(D4:D13)</f>
        <v>28</v>
      </c>
      <c r="E17">
        <f>MAX(E4:E13)</f>
        <v>54577</v>
      </c>
      <c r="I17" t="s">
        <v>22</v>
      </c>
      <c r="J17">
        <f>AVERAGE(D4:D13)</f>
        <v>22.7</v>
      </c>
    </row>
    <row r="18" spans="1:10" x14ac:dyDescent="0.2">
      <c r="B18" s="1" t="s">
        <v>40</v>
      </c>
      <c r="C18">
        <f>MEDIAN(C4:C13)</f>
        <v>14.27476358413691</v>
      </c>
      <c r="D18">
        <f>MEDIAN(D4:D13)</f>
        <v>22.5</v>
      </c>
      <c r="E18">
        <f>MEDIAN(E4:E13)</f>
        <v>7663</v>
      </c>
      <c r="I18" t="s">
        <v>23</v>
      </c>
      <c r="J18">
        <f>AVERAGE(D21:D30)</f>
        <v>22.7</v>
      </c>
    </row>
    <row r="19" spans="1:10" x14ac:dyDescent="0.2">
      <c r="I19" t="s">
        <v>24</v>
      </c>
      <c r="J19">
        <f>AVERAGE(D38:D47)</f>
        <v>22.7</v>
      </c>
    </row>
    <row r="20" spans="1:10" x14ac:dyDescent="0.2">
      <c r="A20" t="s">
        <v>2</v>
      </c>
      <c r="C20" t="s">
        <v>6</v>
      </c>
      <c r="D20" t="s">
        <v>5</v>
      </c>
      <c r="E20" t="s">
        <v>4</v>
      </c>
      <c r="I20" t="s">
        <v>25</v>
      </c>
      <c r="J20">
        <f>AVERAGE(D58:D67)</f>
        <v>22.4</v>
      </c>
    </row>
    <row r="21" spans="1:10" x14ac:dyDescent="0.2">
      <c r="B21" s="1" t="s">
        <v>7</v>
      </c>
      <c r="C21" s="2">
        <v>1.44529342651367E-2</v>
      </c>
      <c r="D21" s="2">
        <v>16</v>
      </c>
      <c r="E21" s="2">
        <v>158</v>
      </c>
      <c r="I21" t="s">
        <v>26</v>
      </c>
      <c r="J21">
        <f>AVERAGE(D75:D84)</f>
        <v>22.4</v>
      </c>
    </row>
    <row r="22" spans="1:10" x14ac:dyDescent="0.2">
      <c r="B22" s="1" t="s">
        <v>8</v>
      </c>
      <c r="C22" s="2">
        <v>7.77478218078613E-2</v>
      </c>
      <c r="D22" s="2">
        <v>22</v>
      </c>
      <c r="E22" s="2">
        <v>531</v>
      </c>
      <c r="I22" t="s">
        <v>27</v>
      </c>
      <c r="J22">
        <f>AVERAGE(D92:D101)</f>
        <v>22.4</v>
      </c>
    </row>
    <row r="23" spans="1:10" x14ac:dyDescent="0.2">
      <c r="B23" s="1" t="s">
        <v>9</v>
      </c>
      <c r="C23" s="2">
        <v>4.7662258148193299E-3</v>
      </c>
      <c r="D23" s="2">
        <v>20</v>
      </c>
      <c r="E23" s="2">
        <v>85</v>
      </c>
    </row>
    <row r="24" spans="1:10" x14ac:dyDescent="0.2">
      <c r="B24" s="1" t="s">
        <v>10</v>
      </c>
      <c r="C24" s="2">
        <v>1.0941028594970701E-3</v>
      </c>
      <c r="D24" s="2">
        <v>20</v>
      </c>
      <c r="E24" s="2">
        <v>27</v>
      </c>
    </row>
    <row r="25" spans="1:10" x14ac:dyDescent="0.2">
      <c r="B25" s="1" t="s">
        <v>11</v>
      </c>
      <c r="C25" s="2">
        <v>0.17228865623474099</v>
      </c>
      <c r="D25" s="2">
        <v>23</v>
      </c>
      <c r="E25" s="2">
        <v>799</v>
      </c>
    </row>
    <row r="26" spans="1:10" x14ac:dyDescent="0.2">
      <c r="B26" s="1" t="s">
        <v>12</v>
      </c>
      <c r="C26" s="2">
        <v>3.1856060028076102E-2</v>
      </c>
      <c r="D26" s="2">
        <v>21</v>
      </c>
      <c r="E26" s="2">
        <v>314</v>
      </c>
    </row>
    <row r="27" spans="1:10" x14ac:dyDescent="0.2">
      <c r="B27" s="1" t="s">
        <v>13</v>
      </c>
      <c r="C27" s="2">
        <v>0.37460017204284601</v>
      </c>
      <c r="D27" s="2">
        <v>25</v>
      </c>
      <c r="E27" s="2">
        <v>1246</v>
      </c>
    </row>
    <row r="28" spans="1:10" x14ac:dyDescent="0.2">
      <c r="B28" s="1" t="s">
        <v>14</v>
      </c>
      <c r="C28" s="2">
        <v>1.2922432422637899</v>
      </c>
      <c r="D28" s="2">
        <v>27</v>
      </c>
      <c r="E28" s="2">
        <v>2329</v>
      </c>
    </row>
    <row r="29" spans="1:10" x14ac:dyDescent="0.2">
      <c r="B29" s="1" t="s">
        <v>15</v>
      </c>
      <c r="C29" s="2">
        <v>0.48759222030639598</v>
      </c>
      <c r="D29" s="2">
        <v>25</v>
      </c>
      <c r="E29" s="2">
        <v>1214</v>
      </c>
    </row>
    <row r="30" spans="1:10" x14ac:dyDescent="0.2">
      <c r="B30" s="1" t="s">
        <v>16</v>
      </c>
      <c r="C30" s="2">
        <v>1.8876090049743599</v>
      </c>
      <c r="D30" s="2">
        <v>28</v>
      </c>
      <c r="E30" s="2">
        <v>2238</v>
      </c>
      <c r="J30" t="s">
        <v>29</v>
      </c>
    </row>
    <row r="31" spans="1:10" x14ac:dyDescent="0.2">
      <c r="I31" t="s">
        <v>22</v>
      </c>
      <c r="J31">
        <f>AVERAGE(E4:E13)</f>
        <v>16268.2</v>
      </c>
    </row>
    <row r="32" spans="1:10" x14ac:dyDescent="0.2">
      <c r="B32" s="1" t="s">
        <v>19</v>
      </c>
      <c r="C32">
        <f>AVERAGE(C21:C30)</f>
        <v>0.43442504405975235</v>
      </c>
      <c r="D32">
        <f>AVERAGE(D21:D30)</f>
        <v>22.7</v>
      </c>
      <c r="E32">
        <f>AVERAGE(E21:E30)</f>
        <v>894.1</v>
      </c>
      <c r="I32" t="s">
        <v>23</v>
      </c>
      <c r="J32">
        <f>AVERAGE(E21:E30)</f>
        <v>894.1</v>
      </c>
    </row>
    <row r="33" spans="1:10" x14ac:dyDescent="0.2">
      <c r="B33" s="1" t="s">
        <v>38</v>
      </c>
      <c r="C33">
        <f>MIN(C21:C30)</f>
        <v>1.0941028594970701E-3</v>
      </c>
      <c r="D33">
        <f>MIN(D21:D30)</f>
        <v>16</v>
      </c>
      <c r="E33">
        <f>MIN(E21:E30)</f>
        <v>27</v>
      </c>
      <c r="I33" t="s">
        <v>24</v>
      </c>
      <c r="J33">
        <f>AVERAGE(E38:E47)</f>
        <v>894.1</v>
      </c>
    </row>
    <row r="34" spans="1:10" x14ac:dyDescent="0.2">
      <c r="B34" s="1" t="s">
        <v>39</v>
      </c>
      <c r="C34">
        <f>MAX(C21:C30)</f>
        <v>1.8876090049743599</v>
      </c>
      <c r="D34">
        <f>MAX(D21:D30)</f>
        <v>28</v>
      </c>
      <c r="E34">
        <f>MAX(E21:E30)</f>
        <v>2329</v>
      </c>
      <c r="I34" t="s">
        <v>25</v>
      </c>
      <c r="J34">
        <f>AVERAGE(E58:E67)</f>
        <v>10943.2</v>
      </c>
    </row>
    <row r="35" spans="1:10" x14ac:dyDescent="0.2">
      <c r="B35" s="1" t="s">
        <v>40</v>
      </c>
      <c r="C35">
        <f>MEDIAN(C21:C30)</f>
        <v>0.12501823902130116</v>
      </c>
      <c r="D35">
        <f>MEDIAN(D21:D30)</f>
        <v>22.5</v>
      </c>
      <c r="E35">
        <f>MEDIAN(E21:E30)</f>
        <v>665</v>
      </c>
      <c r="I35" t="s">
        <v>26</v>
      </c>
      <c r="J35">
        <f>AVERAGE(E75:E84)</f>
        <v>2614.8000000000002</v>
      </c>
    </row>
    <row r="36" spans="1:10" x14ac:dyDescent="0.2">
      <c r="I36" t="s">
        <v>27</v>
      </c>
      <c r="J36">
        <f>AVERAGE(E92:E101)</f>
        <v>2614.8000000000002</v>
      </c>
    </row>
    <row r="37" spans="1:10" x14ac:dyDescent="0.2">
      <c r="A37" t="s">
        <v>3</v>
      </c>
      <c r="C37" t="s">
        <v>6</v>
      </c>
      <c r="D37" t="s">
        <v>5</v>
      </c>
      <c r="E37" t="s">
        <v>4</v>
      </c>
    </row>
    <row r="38" spans="1:10" x14ac:dyDescent="0.2">
      <c r="B38" s="1" t="s">
        <v>7</v>
      </c>
      <c r="C38" s="2">
        <v>2.2920131683349599E-2</v>
      </c>
      <c r="D38" s="2">
        <v>16</v>
      </c>
      <c r="E38" s="2">
        <v>158</v>
      </c>
    </row>
    <row r="39" spans="1:10" x14ac:dyDescent="0.2">
      <c r="B39" s="1" t="s">
        <v>8</v>
      </c>
      <c r="C39" s="2">
        <v>0.102020025253295</v>
      </c>
      <c r="D39" s="2">
        <v>22</v>
      </c>
      <c r="E39" s="2">
        <v>531</v>
      </c>
    </row>
    <row r="40" spans="1:10" x14ac:dyDescent="0.2">
      <c r="B40" s="1" t="s">
        <v>9</v>
      </c>
      <c r="C40" s="2">
        <v>8.4772109985351493E-3</v>
      </c>
      <c r="D40" s="2">
        <v>20</v>
      </c>
      <c r="E40" s="2">
        <v>85</v>
      </c>
    </row>
    <row r="41" spans="1:10" x14ac:dyDescent="0.2">
      <c r="B41" s="1" t="s">
        <v>10</v>
      </c>
      <c r="C41" s="2">
        <v>2.3658275604247999E-3</v>
      </c>
      <c r="D41" s="2">
        <v>20</v>
      </c>
      <c r="E41" s="2">
        <v>27</v>
      </c>
    </row>
    <row r="42" spans="1:10" x14ac:dyDescent="0.2">
      <c r="B42" s="1" t="s">
        <v>11</v>
      </c>
      <c r="C42" s="2">
        <v>0.216590166091918</v>
      </c>
      <c r="D42" s="2">
        <v>23</v>
      </c>
      <c r="E42" s="2">
        <v>799</v>
      </c>
    </row>
    <row r="43" spans="1:10" x14ac:dyDescent="0.2">
      <c r="B43" s="1" t="s">
        <v>12</v>
      </c>
      <c r="C43" s="2">
        <v>4.6521186828613198E-2</v>
      </c>
      <c r="D43" s="2">
        <v>21</v>
      </c>
      <c r="E43" s="2">
        <v>314</v>
      </c>
    </row>
    <row r="44" spans="1:10" x14ac:dyDescent="0.2">
      <c r="B44" s="1" t="s">
        <v>13</v>
      </c>
      <c r="C44" s="2">
        <v>0.42684483528137201</v>
      </c>
      <c r="D44" s="2">
        <v>25</v>
      </c>
      <c r="E44" s="2">
        <v>1246</v>
      </c>
    </row>
    <row r="45" spans="1:10" x14ac:dyDescent="0.2">
      <c r="B45" s="1" t="s">
        <v>14</v>
      </c>
      <c r="C45" s="2">
        <v>1.4059829711914</v>
      </c>
      <c r="D45" s="2">
        <v>27</v>
      </c>
      <c r="E45" s="2">
        <v>2329</v>
      </c>
    </row>
    <row r="46" spans="1:10" x14ac:dyDescent="0.2">
      <c r="B46" s="1" t="s">
        <v>15</v>
      </c>
      <c r="C46" s="2">
        <v>0.539004325866699</v>
      </c>
      <c r="D46" s="2">
        <v>25</v>
      </c>
      <c r="E46" s="2">
        <v>1214</v>
      </c>
    </row>
    <row r="47" spans="1:10" x14ac:dyDescent="0.2">
      <c r="B47" s="1" t="s">
        <v>16</v>
      </c>
      <c r="C47" s="2">
        <v>1.7037150859832699</v>
      </c>
      <c r="D47" s="2">
        <v>28</v>
      </c>
      <c r="E47" s="2">
        <v>2238</v>
      </c>
    </row>
    <row r="49" spans="1:10" x14ac:dyDescent="0.2">
      <c r="B49" s="1" t="s">
        <v>19</v>
      </c>
      <c r="C49">
        <f>AVERAGE(C38:C47)</f>
        <v>0.44744417667388775</v>
      </c>
      <c r="D49">
        <f>AVERAGE(D38:D47)</f>
        <v>22.7</v>
      </c>
      <c r="E49">
        <f>AVERAGE(E38:E47)</f>
        <v>894.1</v>
      </c>
      <c r="I49" t="s">
        <v>30</v>
      </c>
      <c r="J49" t="s">
        <v>34</v>
      </c>
    </row>
    <row r="50" spans="1:10" x14ac:dyDescent="0.2">
      <c r="B50" s="1" t="s">
        <v>38</v>
      </c>
      <c r="C50">
        <f>MIN(C38:C47)</f>
        <v>2.3658275604247999E-3</v>
      </c>
      <c r="D50">
        <f>MIN(D38:D47)</f>
        <v>16</v>
      </c>
      <c r="E50">
        <f>MIN(E38:E47)</f>
        <v>27</v>
      </c>
      <c r="I50" s="4" t="s">
        <v>32</v>
      </c>
      <c r="J50" t="s">
        <v>35</v>
      </c>
    </row>
    <row r="51" spans="1:10" x14ac:dyDescent="0.2">
      <c r="B51" s="1" t="s">
        <v>39</v>
      </c>
      <c r="C51">
        <f>MAX(C38:C47)</f>
        <v>1.7037150859832699</v>
      </c>
      <c r="D51">
        <f>MAX(D38:D47)</f>
        <v>28</v>
      </c>
      <c r="E51">
        <f>MAX(E38:E47)</f>
        <v>2329</v>
      </c>
      <c r="I51" s="4" t="s">
        <v>33</v>
      </c>
      <c r="J51" t="s">
        <v>36</v>
      </c>
    </row>
    <row r="52" spans="1:10" x14ac:dyDescent="0.2">
      <c r="B52" s="1" t="s">
        <v>40</v>
      </c>
      <c r="C52">
        <f>MEDIAN(C38:C47)</f>
        <v>0.15930509567260651</v>
      </c>
      <c r="D52">
        <f>MEDIAN(D38:D47)</f>
        <v>22.5</v>
      </c>
      <c r="E52">
        <f>MEDIAN(E38:E47)</f>
        <v>665</v>
      </c>
      <c r="G52" s="5" t="s">
        <v>17</v>
      </c>
    </row>
    <row r="53" spans="1:10" ht="187" x14ac:dyDescent="0.2">
      <c r="B53" s="1"/>
      <c r="G53" s="3" t="s">
        <v>41</v>
      </c>
    </row>
    <row r="54" spans="1:10" ht="153" x14ac:dyDescent="0.2">
      <c r="G54" s="3" t="s">
        <v>37</v>
      </c>
    </row>
    <row r="55" spans="1:10" x14ac:dyDescent="0.2">
      <c r="A55" s="5" t="s">
        <v>20</v>
      </c>
    </row>
    <row r="57" spans="1:10" x14ac:dyDescent="0.2">
      <c r="A57" t="s">
        <v>1</v>
      </c>
      <c r="C57" t="s">
        <v>6</v>
      </c>
      <c r="D57" t="s">
        <v>5</v>
      </c>
      <c r="E57" t="s">
        <v>4</v>
      </c>
    </row>
    <row r="58" spans="1:10" x14ac:dyDescent="0.2">
      <c r="B58" s="1" t="s">
        <v>7</v>
      </c>
      <c r="C58" s="7">
        <v>616.83768177032402</v>
      </c>
      <c r="D58" s="2">
        <v>31</v>
      </c>
      <c r="E58" s="2">
        <v>60836</v>
      </c>
    </row>
    <row r="59" spans="1:10" x14ac:dyDescent="0.2">
      <c r="B59" s="1" t="s">
        <v>8</v>
      </c>
      <c r="C59" s="7">
        <v>1.1156301498412999</v>
      </c>
      <c r="D59" s="1">
        <v>22</v>
      </c>
      <c r="E59" s="1">
        <v>2590</v>
      </c>
    </row>
    <row r="60" spans="1:10" x14ac:dyDescent="0.2">
      <c r="B60" s="1" t="s">
        <v>9</v>
      </c>
      <c r="C60" s="7">
        <v>1.0201692581176701E-2</v>
      </c>
      <c r="D60" s="1">
        <v>14</v>
      </c>
      <c r="E60">
        <v>181</v>
      </c>
    </row>
    <row r="61" spans="1:10" x14ac:dyDescent="0.2">
      <c r="B61" s="1" t="s">
        <v>10</v>
      </c>
      <c r="C61" s="7">
        <v>0.69361996650695801</v>
      </c>
      <c r="D61" s="1">
        <v>21</v>
      </c>
      <c r="E61" s="1">
        <v>2028</v>
      </c>
    </row>
    <row r="62" spans="1:10" x14ac:dyDescent="0.2">
      <c r="B62" s="1" t="s">
        <v>11</v>
      </c>
      <c r="C62" s="7">
        <v>3.67881083488464</v>
      </c>
      <c r="D62" s="1">
        <v>23</v>
      </c>
      <c r="E62" s="1">
        <v>4866</v>
      </c>
    </row>
    <row r="63" spans="1:10" x14ac:dyDescent="0.2">
      <c r="B63" s="1" t="s">
        <v>12</v>
      </c>
      <c r="C63" s="7">
        <v>0.40103793144226002</v>
      </c>
      <c r="D63" s="1">
        <v>20</v>
      </c>
      <c r="E63" s="1">
        <v>1502</v>
      </c>
    </row>
    <row r="64" spans="1:10" x14ac:dyDescent="0.2">
      <c r="B64" s="1" t="s">
        <v>13</v>
      </c>
      <c r="C64" s="7">
        <v>0.83357596397399902</v>
      </c>
      <c r="D64" s="1">
        <v>21</v>
      </c>
      <c r="E64" s="1">
        <v>2233</v>
      </c>
    </row>
    <row r="65" spans="1:5" x14ac:dyDescent="0.2">
      <c r="B65" s="1" t="s">
        <v>14</v>
      </c>
      <c r="C65" s="7">
        <v>119.37310791015599</v>
      </c>
      <c r="D65" s="1">
        <v>29</v>
      </c>
      <c r="E65" s="1">
        <v>30177</v>
      </c>
    </row>
    <row r="66" spans="1:5" x14ac:dyDescent="0.2">
      <c r="B66" s="1" t="s">
        <v>15</v>
      </c>
      <c r="C66" s="7">
        <v>1.09126877784729</v>
      </c>
      <c r="D66" s="1">
        <v>22</v>
      </c>
      <c r="E66" s="1">
        <v>2620</v>
      </c>
    </row>
    <row r="67" spans="1:5" x14ac:dyDescent="0.2">
      <c r="B67" s="1" t="s">
        <v>16</v>
      </c>
      <c r="C67" s="7">
        <v>0.97909998893737704</v>
      </c>
      <c r="D67" s="1">
        <v>21</v>
      </c>
      <c r="E67" s="1">
        <v>2399</v>
      </c>
    </row>
    <row r="69" spans="1:5" x14ac:dyDescent="0.2">
      <c r="B69" s="1" t="s">
        <v>18</v>
      </c>
      <c r="C69">
        <f>AVERAGE(C58:C67)</f>
        <v>74.501403498649509</v>
      </c>
      <c r="D69">
        <f>AVERAGE(D58:D67)</f>
        <v>22.4</v>
      </c>
      <c r="E69">
        <f>AVERAGE(E58:E67)</f>
        <v>10943.2</v>
      </c>
    </row>
    <row r="70" spans="1:5" x14ac:dyDescent="0.2">
      <c r="B70" s="1" t="s">
        <v>38</v>
      </c>
      <c r="C70">
        <f>MIN(C58:C67)</f>
        <v>1.0201692581176701E-2</v>
      </c>
      <c r="D70">
        <f>MIN(D58:D67)</f>
        <v>14</v>
      </c>
      <c r="E70">
        <f>MIN(E58:E67)</f>
        <v>181</v>
      </c>
    </row>
    <row r="71" spans="1:5" x14ac:dyDescent="0.2">
      <c r="B71" s="1" t="s">
        <v>39</v>
      </c>
      <c r="C71">
        <f>MAX(C58:C67)</f>
        <v>616.83768177032402</v>
      </c>
      <c r="D71">
        <f>MAX(D58:D67)</f>
        <v>31</v>
      </c>
      <c r="E71">
        <f>MAX(E58:E67)</f>
        <v>60836</v>
      </c>
    </row>
    <row r="72" spans="1:5" x14ac:dyDescent="0.2">
      <c r="B72" s="1" t="s">
        <v>40</v>
      </c>
      <c r="C72">
        <f>MEDIAN(C58:C67)</f>
        <v>1.0351843833923335</v>
      </c>
      <c r="D72">
        <f>MEDIAN(D58:D67)</f>
        <v>21.5</v>
      </c>
      <c r="E72">
        <f>MEDIAN(E58:E67)</f>
        <v>2494.5</v>
      </c>
    </row>
    <row r="74" spans="1:5" x14ac:dyDescent="0.2">
      <c r="A74" t="s">
        <v>2</v>
      </c>
      <c r="C74" t="s">
        <v>6</v>
      </c>
      <c r="D74" t="s">
        <v>5</v>
      </c>
      <c r="E74" t="s">
        <v>4</v>
      </c>
    </row>
    <row r="75" spans="1:5" x14ac:dyDescent="0.2">
      <c r="B75" s="1" t="s">
        <v>7</v>
      </c>
      <c r="C75" s="7">
        <v>17.387526988983101</v>
      </c>
      <c r="D75" s="2">
        <v>31</v>
      </c>
      <c r="E75" s="2">
        <v>11628</v>
      </c>
    </row>
    <row r="76" spans="1:5" x14ac:dyDescent="0.2">
      <c r="B76" s="1" t="s">
        <v>8</v>
      </c>
      <c r="C76" s="7">
        <v>4.5253753662109299E-2</v>
      </c>
      <c r="D76" s="2">
        <v>22</v>
      </c>
      <c r="E76" s="2">
        <v>459</v>
      </c>
    </row>
    <row r="77" spans="1:5" x14ac:dyDescent="0.2">
      <c r="B77" s="1" t="s">
        <v>9</v>
      </c>
      <c r="C77" s="7">
        <v>3.3471584320068299E-3</v>
      </c>
      <c r="D77" s="2">
        <v>14</v>
      </c>
      <c r="E77" s="2">
        <v>69</v>
      </c>
    </row>
    <row r="78" spans="1:5" x14ac:dyDescent="0.2">
      <c r="B78" s="1" t="s">
        <v>10</v>
      </c>
      <c r="C78" s="7">
        <v>0.17253994941711401</v>
      </c>
      <c r="D78" s="2">
        <v>21</v>
      </c>
      <c r="E78" s="2">
        <v>976</v>
      </c>
    </row>
    <row r="79" spans="1:5" x14ac:dyDescent="0.2">
      <c r="B79" s="1" t="s">
        <v>11</v>
      </c>
      <c r="C79" s="7">
        <v>0.32835197448730402</v>
      </c>
      <c r="D79" s="2">
        <v>23</v>
      </c>
      <c r="E79" s="2">
        <v>1370</v>
      </c>
    </row>
    <row r="80" spans="1:5" x14ac:dyDescent="0.2">
      <c r="B80" s="1" t="s">
        <v>12</v>
      </c>
      <c r="C80" s="7">
        <v>0.10480380058288501</v>
      </c>
      <c r="D80" s="2">
        <v>20</v>
      </c>
      <c r="E80" s="2">
        <v>696</v>
      </c>
    </row>
    <row r="81" spans="1:5" ht="16" customHeight="1" x14ac:dyDescent="0.2">
      <c r="B81" s="1" t="s">
        <v>13</v>
      </c>
      <c r="C81" s="7">
        <v>0.17735123634338301</v>
      </c>
      <c r="D81" s="2">
        <v>21</v>
      </c>
      <c r="E81" s="2">
        <v>972</v>
      </c>
    </row>
    <row r="82" spans="1:5" x14ac:dyDescent="0.2">
      <c r="B82" s="1" t="s">
        <v>14</v>
      </c>
      <c r="C82" s="7">
        <v>8.8796460628509504</v>
      </c>
      <c r="D82" s="2">
        <v>29</v>
      </c>
      <c r="E82" s="2">
        <v>8296</v>
      </c>
    </row>
    <row r="83" spans="1:5" x14ac:dyDescent="0.2">
      <c r="B83" s="1" t="s">
        <v>15</v>
      </c>
      <c r="C83" s="7">
        <v>0.10840415954589799</v>
      </c>
      <c r="D83" s="2">
        <v>22</v>
      </c>
      <c r="E83" s="2">
        <v>752</v>
      </c>
    </row>
    <row r="84" spans="1:5" x14ac:dyDescent="0.2">
      <c r="B84" s="1" t="s">
        <v>16</v>
      </c>
      <c r="C84" s="7">
        <v>0.157961130142211</v>
      </c>
      <c r="D84" s="2">
        <v>21</v>
      </c>
      <c r="E84" s="2">
        <v>930</v>
      </c>
    </row>
    <row r="86" spans="1:5" x14ac:dyDescent="0.2">
      <c r="B86" s="1" t="s">
        <v>19</v>
      </c>
      <c r="C86">
        <f>AVERAGE(C75:C84)</f>
        <v>2.7365186214446964</v>
      </c>
      <c r="D86">
        <f>AVERAGE(D75:D84)</f>
        <v>22.4</v>
      </c>
      <c r="E86">
        <f>AVERAGE(E75:E84)</f>
        <v>2614.8000000000002</v>
      </c>
    </row>
    <row r="87" spans="1:5" x14ac:dyDescent="0.2">
      <c r="B87" s="1" t="s">
        <v>38</v>
      </c>
      <c r="C87">
        <f>MIN(C75:C84)</f>
        <v>3.3471584320068299E-3</v>
      </c>
      <c r="D87">
        <f>MIN(D75:D84)</f>
        <v>14</v>
      </c>
      <c r="E87">
        <f>MIN(E75:E84)</f>
        <v>69</v>
      </c>
    </row>
    <row r="88" spans="1:5" x14ac:dyDescent="0.2">
      <c r="B88" s="1" t="s">
        <v>39</v>
      </c>
      <c r="C88">
        <f>MAX(C75:C84)</f>
        <v>17.387526988983101</v>
      </c>
      <c r="D88">
        <f>MAX(D75:D84)</f>
        <v>31</v>
      </c>
      <c r="E88">
        <f>MAX(E75:E84)</f>
        <v>11628</v>
      </c>
    </row>
    <row r="89" spans="1:5" x14ac:dyDescent="0.2">
      <c r="B89" s="1" t="s">
        <v>40</v>
      </c>
      <c r="C89">
        <f>MEDIAN(C75:C84)</f>
        <v>0.1652505397796625</v>
      </c>
      <c r="D89">
        <f>MEDIAN(D75:D84)</f>
        <v>21.5</v>
      </c>
      <c r="E89">
        <f>MEDIAN(E75:E84)</f>
        <v>951</v>
      </c>
    </row>
    <row r="91" spans="1:5" x14ac:dyDescent="0.2">
      <c r="A91" t="s">
        <v>3</v>
      </c>
      <c r="C91" t="s">
        <v>6</v>
      </c>
      <c r="D91" t="s">
        <v>5</v>
      </c>
      <c r="E91" t="s">
        <v>4</v>
      </c>
    </row>
    <row r="92" spans="1:5" x14ac:dyDescent="0.2">
      <c r="B92" s="1" t="s">
        <v>7</v>
      </c>
      <c r="C92" s="7">
        <v>17.406769990920999</v>
      </c>
      <c r="D92" s="2">
        <v>31</v>
      </c>
      <c r="E92" s="2">
        <v>11628</v>
      </c>
    </row>
    <row r="93" spans="1:5" x14ac:dyDescent="0.2">
      <c r="B93" s="1" t="s">
        <v>8</v>
      </c>
      <c r="C93" s="7">
        <v>5.4499149322509703E-2</v>
      </c>
      <c r="D93" s="2">
        <v>22</v>
      </c>
      <c r="E93" s="2">
        <v>459</v>
      </c>
    </row>
    <row r="94" spans="1:5" x14ac:dyDescent="0.2">
      <c r="B94" s="1" t="s">
        <v>9</v>
      </c>
      <c r="C94" s="7">
        <v>3.2432079315185499E-3</v>
      </c>
      <c r="D94" s="2">
        <v>14</v>
      </c>
      <c r="E94" s="2">
        <v>69</v>
      </c>
    </row>
    <row r="95" spans="1:5" x14ac:dyDescent="0.2">
      <c r="B95" s="1" t="s">
        <v>10</v>
      </c>
      <c r="C95" s="7">
        <v>0.18184494972229001</v>
      </c>
      <c r="D95" s="2">
        <v>21</v>
      </c>
      <c r="E95" s="2">
        <v>976</v>
      </c>
    </row>
    <row r="96" spans="1:5" x14ac:dyDescent="0.2">
      <c r="B96" s="1" t="s">
        <v>11</v>
      </c>
      <c r="C96" s="7">
        <v>0.34046483039855902</v>
      </c>
      <c r="D96" s="2">
        <v>23</v>
      </c>
      <c r="E96" s="2">
        <v>1370</v>
      </c>
    </row>
    <row r="97" spans="2:5" x14ac:dyDescent="0.2">
      <c r="B97" s="1" t="s">
        <v>12</v>
      </c>
      <c r="C97" s="7">
        <v>0.10859489440917899</v>
      </c>
      <c r="D97" s="2">
        <v>20</v>
      </c>
      <c r="E97" s="2">
        <v>696</v>
      </c>
    </row>
    <row r="98" spans="2:5" x14ac:dyDescent="0.2">
      <c r="B98" s="1" t="s">
        <v>13</v>
      </c>
      <c r="C98" s="7">
        <v>0.18174433708190901</v>
      </c>
      <c r="D98" s="2">
        <v>21</v>
      </c>
      <c r="E98" s="2">
        <v>972</v>
      </c>
    </row>
    <row r="99" spans="2:5" x14ac:dyDescent="0.2">
      <c r="B99" s="1" t="s">
        <v>14</v>
      </c>
      <c r="C99" s="7">
        <v>8.9547200202941895</v>
      </c>
      <c r="D99" s="2">
        <v>29</v>
      </c>
      <c r="E99" s="2">
        <v>8296</v>
      </c>
    </row>
    <row r="100" spans="2:5" x14ac:dyDescent="0.2">
      <c r="B100" s="1" t="s">
        <v>15</v>
      </c>
      <c r="C100" s="7">
        <v>0.120069980621337</v>
      </c>
      <c r="D100" s="2">
        <v>22</v>
      </c>
      <c r="E100" s="2">
        <v>752</v>
      </c>
    </row>
    <row r="101" spans="2:5" x14ac:dyDescent="0.2">
      <c r="B101" s="1" t="s">
        <v>16</v>
      </c>
      <c r="C101" s="7">
        <v>0.16290020942687899</v>
      </c>
      <c r="D101" s="2">
        <v>21</v>
      </c>
      <c r="E101" s="2">
        <v>930</v>
      </c>
    </row>
    <row r="103" spans="2:5" x14ac:dyDescent="0.2">
      <c r="B103" s="1" t="s">
        <v>19</v>
      </c>
      <c r="C103">
        <f>AVERAGE(C92:C101)</f>
        <v>2.7514851570129375</v>
      </c>
      <c r="D103">
        <f>AVERAGE(D92:D101)</f>
        <v>22.4</v>
      </c>
      <c r="E103">
        <f>AVERAGE(E92:E101)</f>
        <v>2614.8000000000002</v>
      </c>
    </row>
    <row r="104" spans="2:5" x14ac:dyDescent="0.2">
      <c r="B104" s="1" t="s">
        <v>38</v>
      </c>
      <c r="C104">
        <f>MIN(C92:C101)</f>
        <v>3.2432079315185499E-3</v>
      </c>
      <c r="D104">
        <f>MIN(D92:D101)</f>
        <v>14</v>
      </c>
      <c r="E104">
        <f>MIN(E92:E101)</f>
        <v>69</v>
      </c>
    </row>
    <row r="105" spans="2:5" x14ac:dyDescent="0.2">
      <c r="B105" s="1" t="s">
        <v>39</v>
      </c>
      <c r="C105">
        <f>MAX(C92:C101)</f>
        <v>17.406769990920999</v>
      </c>
      <c r="D105">
        <f>MAX(D92:D101)</f>
        <v>31</v>
      </c>
      <c r="E105">
        <f>MAX(E92:E101)</f>
        <v>11628</v>
      </c>
    </row>
    <row r="106" spans="2:5" x14ac:dyDescent="0.2">
      <c r="B106" s="1" t="s">
        <v>40</v>
      </c>
      <c r="C106">
        <f>MEDIAN(C92:C101)</f>
        <v>0.172322273254394</v>
      </c>
      <c r="D106">
        <f>MEDIAN(D92:D101)</f>
        <v>21.5</v>
      </c>
      <c r="E106">
        <f>MEDIAN(E92:E101)</f>
        <v>951</v>
      </c>
    </row>
    <row r="109" spans="2:5" x14ac:dyDescent="0.2">
      <c r="B109" t="s">
        <v>31</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Kim</dc:creator>
  <cp:lastModifiedBy>John Kim</cp:lastModifiedBy>
  <dcterms:created xsi:type="dcterms:W3CDTF">2020-05-26T05:16:36Z</dcterms:created>
  <dcterms:modified xsi:type="dcterms:W3CDTF">2020-05-28T06:38:50Z</dcterms:modified>
</cp:coreProperties>
</file>