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jasonkao/pitch-analyzer/survey2/"/>
    </mc:Choice>
  </mc:AlternateContent>
  <bookViews>
    <workbookView xWindow="0" yWindow="460" windowWidth="28780" windowHeight="17460" tabRatio="500" activeTab="3"/>
  </bookViews>
  <sheets>
    <sheet name="raw data" sheetId="1" r:id="rId1"/>
    <sheet name="adjusted raw data" sheetId="14" r:id="rId2"/>
    <sheet name="correlation matrix" sheetId="4" r:id="rId3"/>
    <sheet name="full regression" sheetId="3" r:id="rId4"/>
    <sheet name="min regression" sheetId="8" r:id="rId5"/>
    <sheet name="tpi analysis" sheetId="12" r:id="rId6"/>
    <sheet name="charts" sheetId="7" r:id="rId7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32" i="14" l="1"/>
  <c r="R31" i="14"/>
  <c r="R30" i="14"/>
  <c r="R29" i="14"/>
  <c r="R28" i="14"/>
  <c r="R27" i="14"/>
  <c r="R26" i="14"/>
  <c r="R25" i="14"/>
  <c r="R24" i="14"/>
  <c r="R23" i="14"/>
  <c r="R22" i="14"/>
  <c r="R21" i="14"/>
  <c r="R20" i="14"/>
  <c r="R19" i="14"/>
  <c r="R18" i="14"/>
  <c r="R17" i="14"/>
  <c r="R16" i="14"/>
  <c r="R15" i="14"/>
  <c r="R14" i="14"/>
  <c r="R13" i="14"/>
  <c r="R12" i="14"/>
  <c r="R11" i="14"/>
  <c r="R10" i="14"/>
  <c r="R9" i="14"/>
  <c r="R8" i="14"/>
  <c r="R7" i="14"/>
  <c r="R6" i="14"/>
  <c r="R5" i="14"/>
  <c r="R4" i="14"/>
  <c r="R3" i="14"/>
  <c r="R2" i="14"/>
  <c r="O14" i="4"/>
  <c r="P16" i="4"/>
  <c r="O16" i="4"/>
  <c r="N16" i="4"/>
  <c r="P15" i="4"/>
  <c r="O15" i="4"/>
  <c r="N15" i="4"/>
  <c r="V22" i="4"/>
  <c r="U22" i="4"/>
  <c r="T22" i="4"/>
  <c r="S22" i="4"/>
  <c r="R22" i="4"/>
  <c r="Q22" i="4"/>
  <c r="P22" i="4"/>
  <c r="O22" i="4"/>
  <c r="N22" i="4"/>
  <c r="V21" i="4"/>
  <c r="U21" i="4"/>
  <c r="T21" i="4"/>
  <c r="S21" i="4"/>
  <c r="R21" i="4"/>
  <c r="Q21" i="4"/>
  <c r="P21" i="4"/>
  <c r="O21" i="4"/>
  <c r="N21" i="4"/>
  <c r="U20" i="4"/>
  <c r="T20" i="4"/>
  <c r="S20" i="4"/>
  <c r="R20" i="4"/>
  <c r="Q20" i="4"/>
  <c r="P20" i="4"/>
  <c r="O20" i="4"/>
  <c r="N20" i="4"/>
  <c r="T19" i="4"/>
  <c r="S19" i="4"/>
  <c r="R19" i="4"/>
  <c r="Q19" i="4"/>
  <c r="P19" i="4"/>
  <c r="O19" i="4"/>
  <c r="N19" i="4"/>
  <c r="S18" i="4"/>
  <c r="R18" i="4"/>
  <c r="Q18" i="4"/>
  <c r="P18" i="4"/>
  <c r="O18" i="4"/>
  <c r="N18" i="4"/>
  <c r="R17" i="4"/>
  <c r="Q17" i="4"/>
  <c r="P17" i="4"/>
  <c r="O17" i="4"/>
  <c r="N17" i="4"/>
  <c r="N14" i="4"/>
  <c r="D34" i="1"/>
  <c r="L32" i="12"/>
  <c r="L31" i="12"/>
  <c r="L30" i="12"/>
  <c r="L29" i="12"/>
  <c r="L28" i="12"/>
  <c r="L27" i="12"/>
  <c r="L26" i="12"/>
  <c r="L25" i="12"/>
  <c r="L24" i="12"/>
  <c r="L23" i="12"/>
  <c r="L22" i="12"/>
  <c r="L21" i="12"/>
  <c r="L20" i="12"/>
  <c r="L19" i="12"/>
  <c r="L18" i="12"/>
  <c r="L17" i="12"/>
  <c r="L16" i="12"/>
  <c r="L15" i="12"/>
  <c r="L14" i="12"/>
  <c r="L13" i="12"/>
  <c r="L12" i="12"/>
  <c r="L11" i="12"/>
  <c r="L10" i="12"/>
  <c r="L9" i="12"/>
  <c r="L8" i="12"/>
  <c r="L7" i="12"/>
  <c r="L6" i="12"/>
  <c r="L5" i="12"/>
  <c r="L4" i="12"/>
  <c r="L3" i="12"/>
  <c r="L2" i="12"/>
  <c r="G63" i="8"/>
  <c r="G62" i="8"/>
  <c r="P32" i="3"/>
  <c r="P31" i="3"/>
  <c r="P30" i="3"/>
  <c r="P29" i="3"/>
  <c r="P28" i="3"/>
  <c r="P27" i="3"/>
  <c r="P26" i="3"/>
  <c r="P25" i="3"/>
  <c r="P24" i="3"/>
  <c r="P23" i="3"/>
  <c r="P22" i="3"/>
  <c r="P21" i="3"/>
  <c r="P20" i="3"/>
  <c r="P19" i="3"/>
  <c r="P18" i="3"/>
  <c r="P17" i="3"/>
  <c r="P16" i="3"/>
  <c r="P15" i="3"/>
  <c r="P14" i="3"/>
  <c r="P13" i="3"/>
  <c r="P12" i="3"/>
  <c r="P11" i="3"/>
  <c r="P10" i="3"/>
  <c r="P9" i="3"/>
  <c r="P8" i="3"/>
  <c r="P7" i="3"/>
  <c r="P6" i="3"/>
  <c r="P5" i="3"/>
  <c r="P4" i="3"/>
  <c r="P3" i="3"/>
  <c r="P2" i="3"/>
  <c r="AG32" i="1"/>
  <c r="AG31" i="1"/>
  <c r="AG30" i="1"/>
  <c r="AG29" i="1"/>
  <c r="AG28" i="1"/>
  <c r="AG27" i="1"/>
  <c r="AG26" i="1"/>
  <c r="AG25" i="1"/>
  <c r="AG24" i="1"/>
  <c r="AG23" i="1"/>
  <c r="AG22" i="1"/>
  <c r="AG21" i="1"/>
  <c r="AG20" i="1"/>
  <c r="AG19" i="1"/>
  <c r="AG18" i="1"/>
  <c r="AG17" i="1"/>
  <c r="AG16" i="1"/>
  <c r="AG15" i="1"/>
  <c r="AG14" i="1"/>
  <c r="AG13" i="1"/>
  <c r="AG12" i="1"/>
  <c r="AG11" i="1"/>
  <c r="AG10" i="1"/>
  <c r="AG9" i="1"/>
  <c r="AG8" i="1"/>
  <c r="AG7" i="1"/>
  <c r="AG6" i="1"/>
  <c r="AG5" i="1"/>
  <c r="AG4" i="1"/>
  <c r="AG3" i="1"/>
  <c r="AG2" i="1"/>
  <c r="Q34" i="1"/>
  <c r="F34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</calcChain>
</file>

<file path=xl/sharedStrings.xml><?xml version="1.0" encoding="utf-8"?>
<sst xmlns="http://schemas.openxmlformats.org/spreadsheetml/2006/main" count="382" uniqueCount="155">
  <si>
    <t>id</t>
  </si>
  <si>
    <t>How many years have you spoken a tonal language (e.g. Cantonese, Vietnamese) that is not Mandarin?</t>
  </si>
  <si>
    <t>Gender</t>
  </si>
  <si>
    <t>Age</t>
  </si>
  <si>
    <t>nativeEnglish?</t>
  </si>
  <si>
    <t>playInstrument?</t>
  </si>
  <si>
    <t>instrument1</t>
  </si>
  <si>
    <t>weeklyHours1</t>
  </si>
  <si>
    <t>instrument2</t>
  </si>
  <si>
    <t>weeklyHours2</t>
  </si>
  <si>
    <t>instrument3</t>
  </si>
  <si>
    <t>weeklyHours3</t>
  </si>
  <si>
    <t>instrument4</t>
  </si>
  <si>
    <t>weeklyHours4</t>
  </si>
  <si>
    <t>total</t>
  </si>
  <si>
    <t>Can you read western musical notation?</t>
  </si>
  <si>
    <t>How often do you listen to music?</t>
  </si>
  <si>
    <t>Are you involved actively in professional listening activities? (e.g. Conducting, Sound Engineering, Piano Tuning, Performing, DJ-ing, Music Perception Research and others)</t>
  </si>
  <si>
    <t>Â Would you consider yourself as a(n)...</t>
  </si>
  <si>
    <t>numberOfFamilyMusicians</t>
  </si>
  <si>
    <t>userID</t>
  </si>
  <si>
    <t>melody</t>
  </si>
  <si>
    <t>tuning</t>
  </si>
  <si>
    <t>pitch</t>
  </si>
  <si>
    <t>Trumpet</t>
  </si>
  <si>
    <t>Recorder</t>
  </si>
  <si>
    <t>Flute</t>
  </si>
  <si>
    <t>Piano</t>
  </si>
  <si>
    <t>Clarinet</t>
  </si>
  <si>
    <t xml:space="preserve">Violin </t>
  </si>
  <si>
    <t xml:space="preserve">Piano </t>
  </si>
  <si>
    <t>Violin</t>
  </si>
  <si>
    <t>Guitar</t>
  </si>
  <si>
    <t>Ukulele</t>
  </si>
  <si>
    <t>Vocal</t>
  </si>
  <si>
    <t>Bassoon</t>
  </si>
  <si>
    <t>Singing</t>
  </si>
  <si>
    <t xml:space="preserve">Flute </t>
  </si>
  <si>
    <t>Chinese harp thing</t>
  </si>
  <si>
    <t>trumpet</t>
  </si>
  <si>
    <t>piano</t>
  </si>
  <si>
    <t>totals:</t>
  </si>
  <si>
    <t>tone1</t>
  </si>
  <si>
    <t>tone2</t>
  </si>
  <si>
    <t>tone3</t>
  </si>
  <si>
    <t>tone4</t>
  </si>
  <si>
    <t>tone mean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</si>
  <si>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</si>
  <si>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</si>
  <si>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</si>
  <si>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</si>
  <si>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</si>
  <si>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</si>
  <si>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</si>
  <si>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</si>
  <si>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</si>
  <si>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</si>
  <si>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</si>
  <si>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</si>
  <si>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</si>
  <si>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</si>
  <si>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</si>
  <si>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</si>
  <si>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</si>
  <si>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</si>
  <si>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</si>
  <si>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</si>
  <si>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</si>
  <si>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</si>
  <si>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</si>
  <si>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practice</t>
  </si>
  <si>
    <t>absolutePi</t>
  </si>
  <si>
    <t>musicalExperience</t>
  </si>
  <si>
    <t>fineTuning?</t>
  </si>
  <si>
    <t>practiceTime?</t>
  </si>
  <si>
    <t>musicality</t>
  </si>
  <si>
    <t>familyMusicality</t>
  </si>
  <si>
    <t>key:</t>
  </si>
  <si>
    <t>0 = none</t>
  </si>
  <si>
    <t>0 = non-musician</t>
  </si>
  <si>
    <t>1 = 0-5 hours</t>
  </si>
  <si>
    <t>1 = occassionally</t>
  </si>
  <si>
    <t>1 = music-loving non-musician</t>
  </si>
  <si>
    <t>1 = amateur</t>
  </si>
  <si>
    <t>2 = 6-12 hours</t>
  </si>
  <si>
    <t>2 = 1-2 days/week</t>
  </si>
  <si>
    <t>2 = amateur musician</t>
  </si>
  <si>
    <t>2 = pro</t>
  </si>
  <si>
    <t>3 = 3-4 days/week</t>
  </si>
  <si>
    <t>4 = 5-6 days/week</t>
  </si>
  <si>
    <t>5 = everyday</t>
  </si>
  <si>
    <t>48-3Times</t>
  </si>
  <si>
    <t>48-3Pitches</t>
  </si>
  <si>
    <t>zhuTimes</t>
  </si>
  <si>
    <t>zhuPitches</t>
  </si>
  <si>
    <t>approxPitch</t>
  </si>
  <si>
    <t>SUMMARY OUTPUT</t>
  </si>
  <si>
    <t>RESIDUAL OUTPUT</t>
  </si>
  <si>
    <t>Observation</t>
  </si>
  <si>
    <t>Predicted tone mean</t>
  </si>
  <si>
    <t>Residuals</t>
  </si>
  <si>
    <t>intercept</t>
  </si>
  <si>
    <t>0.29434 (0.05678)</t>
  </si>
  <si>
    <t>0.10686 (0.05032)</t>
  </si>
  <si>
    <t>0.01517 (0.00606)</t>
  </si>
  <si>
    <t>positive</t>
  </si>
  <si>
    <t>finetune-length</t>
  </si>
  <si>
    <t>PROBABILITY OUTPUT</t>
  </si>
  <si>
    <t>Percentile</t>
  </si>
  <si>
    <t>Actual</t>
  </si>
  <si>
    <t>qual 1</t>
  </si>
  <si>
    <t>qual 2</t>
  </si>
  <si>
    <t>qual 3</t>
  </si>
  <si>
    <t>qual 4</t>
  </si>
  <si>
    <t>qual</t>
  </si>
  <si>
    <t>user ID</t>
  </si>
  <si>
    <t>approxNativePitch</t>
  </si>
  <si>
    <t>Predicted qual</t>
  </si>
  <si>
    <t>0.34468 (0.13941)</t>
  </si>
  <si>
    <t>-0.00041 (0.00775)</t>
  </si>
  <si>
    <t>0.1242 (0.07421)</t>
  </si>
  <si>
    <t>0.054898947*</t>
  </si>
  <si>
    <t>0.00995 (0.05859)</t>
  </si>
  <si>
    <t>0.00288 (0.02291)</t>
  </si>
  <si>
    <t>-0.12816 (0.13263)</t>
  </si>
  <si>
    <t>-0.01547 (0.04738)</t>
  </si>
  <si>
    <t>-0.00182 (0.07111)</t>
  </si>
  <si>
    <t>-0.00884 (0.01004)</t>
  </si>
  <si>
    <t>0.01888 (0.00951)</t>
  </si>
  <si>
    <t>0.030494889**</t>
  </si>
  <si>
    <t>0.00316 (0.01471)</t>
  </si>
  <si>
    <t>Expected Sign</t>
  </si>
  <si>
    <t>Coefficient (Standard Error)</t>
  </si>
  <si>
    <t>Adjusted p-value</t>
  </si>
  <si>
    <t>finelyTunedInstrument?</t>
  </si>
  <si>
    <t>practicePerWeek</t>
  </si>
  <si>
    <t>musicDailyExposure</t>
  </si>
  <si>
    <t>involvedInGroup?</t>
  </si>
  <si>
    <t>musicalStatus</t>
  </si>
  <si>
    <t>familyMusicalStatus</t>
  </si>
  <si>
    <t>PROMSMelody</t>
  </si>
  <si>
    <t>PROMSTuning</t>
  </si>
  <si>
    <t>PROMSPitch</t>
  </si>
  <si>
    <t>MEL</t>
  </si>
  <si>
    <t>TUN</t>
  </si>
  <si>
    <t>PIT</t>
  </si>
  <si>
    <t>FAM</t>
  </si>
  <si>
    <t>EXP</t>
  </si>
  <si>
    <t>FTI</t>
  </si>
  <si>
    <t>PRC</t>
  </si>
  <si>
    <t>DAY</t>
  </si>
  <si>
    <t>GRP</t>
  </si>
  <si>
    <t>STS</t>
  </si>
  <si>
    <t>Tone Production Index</t>
  </si>
  <si>
    <t>tone production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</si>
</sst>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000000"/>
      <name val="Helvetica"/>
    </font>
    <font>
      <b/>
      <sz val="12"/>
      <color rgb="FF000000"/>
      <name val="Calibri"/>
      <family val="2"/>
      <scheme val="minor"/>
    </font>
    <font>
      <sz val="12"/>
      <color rgb="FF000000"/>
      <name val="Times New Roman"/>
    </font>
    <font>
      <sz val="12"/>
      <color theme="1"/>
      <name val="HelveticaNeue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13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11" fontId="0" fillId="0" borderId="0" xfId="0" applyNumberFormat="1"/>
    <xf numFmtId="0" fontId="3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4" fillId="0" borderId="2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Continuous"/>
    </xf>
    <xf numFmtId="11" fontId="3" fillId="0" borderId="0" xfId="0" applyNumberFormat="1" applyFont="1"/>
    <xf numFmtId="0" fontId="5" fillId="0" borderId="0" xfId="0" applyFont="1"/>
    <xf numFmtId="0" fontId="6" fillId="0" borderId="0" xfId="0" applyFont="1"/>
    <xf numFmtId="0" fontId="3" fillId="0" borderId="0" xfId="0" applyNumberFormat="1" applyFont="1"/>
    <xf numFmtId="0" fontId="7" fillId="0" borderId="0" xfId="0" applyFont="1"/>
    <xf numFmtId="0" fontId="8" fillId="0" borderId="0" xfId="0" applyFont="1"/>
  </cellXfs>
  <cellStyles count="13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13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Residuals</a:t>
            </a:r>
            <a:r>
              <a:rPr lang="en-US" baseline="0"/>
              <a:t> vs. Predicted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'full regression'!$S$34:$S$64</c:f>
              <c:numCache>
                <c:formatCode>General</c:formatCode>
                <c:ptCount val="31"/>
                <c:pt idx="0">
                  <c:v>0.184456792954348</c:v>
                </c:pt>
                <c:pt idx="1">
                  <c:v>0.244929579569536</c:v>
                </c:pt>
                <c:pt idx="2">
                  <c:v>0.267090168245878</c:v>
                </c:pt>
                <c:pt idx="3">
                  <c:v>0.267114234251147</c:v>
                </c:pt>
                <c:pt idx="4">
                  <c:v>0.272093886392192</c:v>
                </c:pt>
                <c:pt idx="5">
                  <c:v>0.297995673747405</c:v>
                </c:pt>
                <c:pt idx="6">
                  <c:v>0.317245812990808</c:v>
                </c:pt>
                <c:pt idx="7">
                  <c:v>0.332118891243144</c:v>
                </c:pt>
                <c:pt idx="8">
                  <c:v>0.353452686735162</c:v>
                </c:pt>
                <c:pt idx="9">
                  <c:v>0.362052199329939</c:v>
                </c:pt>
                <c:pt idx="10">
                  <c:v>0.364162959412229</c:v>
                </c:pt>
                <c:pt idx="11">
                  <c:v>0.412112356258542</c:v>
                </c:pt>
                <c:pt idx="12">
                  <c:v>0.420129216195944</c:v>
                </c:pt>
                <c:pt idx="13">
                  <c:v>0.426642439513389</c:v>
                </c:pt>
                <c:pt idx="14">
                  <c:v>0.437455135113472</c:v>
                </c:pt>
                <c:pt idx="15">
                  <c:v>0.441505616075452</c:v>
                </c:pt>
                <c:pt idx="16">
                  <c:v>0.441862231664838</c:v>
                </c:pt>
                <c:pt idx="17">
                  <c:v>0.464593200831952</c:v>
                </c:pt>
                <c:pt idx="18">
                  <c:v>0.482180008994375</c:v>
                </c:pt>
                <c:pt idx="19">
                  <c:v>0.485310857297636</c:v>
                </c:pt>
                <c:pt idx="20">
                  <c:v>0.486357011274869</c:v>
                </c:pt>
                <c:pt idx="21">
                  <c:v>0.493990785274831</c:v>
                </c:pt>
                <c:pt idx="22">
                  <c:v>0.528960749248635</c:v>
                </c:pt>
                <c:pt idx="23">
                  <c:v>0.585971378229948</c:v>
                </c:pt>
                <c:pt idx="24">
                  <c:v>0.589279040438505</c:v>
                </c:pt>
                <c:pt idx="25">
                  <c:v>0.613435701911585</c:v>
                </c:pt>
                <c:pt idx="26">
                  <c:v>0.620240150711558</c:v>
                </c:pt>
                <c:pt idx="27">
                  <c:v>0.629711835884289</c:v>
                </c:pt>
                <c:pt idx="28">
                  <c:v>0.638725298842642</c:v>
                </c:pt>
                <c:pt idx="29">
                  <c:v>0.642292336335208</c:v>
                </c:pt>
                <c:pt idx="30">
                  <c:v>0.654067083202582</c:v>
                </c:pt>
              </c:numCache>
            </c:numRef>
          </c:xVal>
          <c:yVal>
            <c:numRef>
              <c:f>'full regression'!$T$34:$T$64</c:f>
              <c:numCache>
                <c:formatCode>General</c:formatCode>
                <c:ptCount val="31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7772384"/>
        <c:axId val="387774016"/>
      </c:scatterChart>
      <c:valAx>
        <c:axId val="387772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774016"/>
        <c:crosses val="autoZero"/>
        <c:crossBetween val="midCat"/>
      </c:valAx>
      <c:valAx>
        <c:axId val="38777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772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User 48</a:t>
            </a:r>
            <a:r>
              <a:rPr lang="en-US" baseline="0"/>
              <a:t> Normalized Pitch Contour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charts!$B$1</c:f>
              <c:strCache>
                <c:ptCount val="1"/>
                <c:pt idx="0">
                  <c:v>48-3Pitches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charts!$A$2:$A$219</c:f>
              <c:numCache>
                <c:formatCode>General</c:formatCode>
                <c:ptCount val="218"/>
                <c:pt idx="0">
                  <c:v>0.0</c:v>
                </c:pt>
                <c:pt idx="1">
                  <c:v>0.018867925</c:v>
                </c:pt>
                <c:pt idx="2">
                  <c:v>0.037735849</c:v>
                </c:pt>
                <c:pt idx="3">
                  <c:v>0.056603774</c:v>
                </c:pt>
                <c:pt idx="4">
                  <c:v>0.075471698</c:v>
                </c:pt>
                <c:pt idx="5">
                  <c:v>0.094339623</c:v>
                </c:pt>
                <c:pt idx="6">
                  <c:v>0.113207547</c:v>
                </c:pt>
                <c:pt idx="7">
                  <c:v>0.132075472</c:v>
                </c:pt>
                <c:pt idx="8">
                  <c:v>0.150943396</c:v>
                </c:pt>
                <c:pt idx="9">
                  <c:v>0.169811321</c:v>
                </c:pt>
                <c:pt idx="10">
                  <c:v>0.188679245</c:v>
                </c:pt>
                <c:pt idx="11">
                  <c:v>0.20754717</c:v>
                </c:pt>
                <c:pt idx="12">
                  <c:v>0.226415094</c:v>
                </c:pt>
                <c:pt idx="13">
                  <c:v>0.245283019</c:v>
                </c:pt>
                <c:pt idx="14">
                  <c:v>0.264150943</c:v>
                </c:pt>
                <c:pt idx="15">
                  <c:v>0.283018868</c:v>
                </c:pt>
                <c:pt idx="16">
                  <c:v>0.301886792</c:v>
                </c:pt>
                <c:pt idx="17">
                  <c:v>0.320754717</c:v>
                </c:pt>
                <c:pt idx="18">
                  <c:v>0.339622642</c:v>
                </c:pt>
                <c:pt idx="19">
                  <c:v>0.358490566</c:v>
                </c:pt>
                <c:pt idx="20">
                  <c:v>0.377358491</c:v>
                </c:pt>
                <c:pt idx="21">
                  <c:v>0.396226415</c:v>
                </c:pt>
                <c:pt idx="22">
                  <c:v>0.41509434</c:v>
                </c:pt>
                <c:pt idx="23">
                  <c:v>0.433962264</c:v>
                </c:pt>
                <c:pt idx="24">
                  <c:v>0.452830189</c:v>
                </c:pt>
                <c:pt idx="25">
                  <c:v>0.471698113</c:v>
                </c:pt>
                <c:pt idx="26">
                  <c:v>0.490566038</c:v>
                </c:pt>
                <c:pt idx="27">
                  <c:v>0.509433962</c:v>
                </c:pt>
                <c:pt idx="28">
                  <c:v>0.528301887</c:v>
                </c:pt>
                <c:pt idx="29">
                  <c:v>0.547169811</c:v>
                </c:pt>
                <c:pt idx="30">
                  <c:v>0.566037736</c:v>
                </c:pt>
                <c:pt idx="31">
                  <c:v>0.58490566</c:v>
                </c:pt>
                <c:pt idx="32">
                  <c:v>0.603773585</c:v>
                </c:pt>
                <c:pt idx="33">
                  <c:v>0.622641509</c:v>
                </c:pt>
                <c:pt idx="34">
                  <c:v>0.641509434</c:v>
                </c:pt>
                <c:pt idx="35">
                  <c:v>0.660377358</c:v>
                </c:pt>
                <c:pt idx="36">
                  <c:v>0.679245283</c:v>
                </c:pt>
                <c:pt idx="37">
                  <c:v>0.698113208</c:v>
                </c:pt>
                <c:pt idx="38">
                  <c:v>0.716981132</c:v>
                </c:pt>
                <c:pt idx="39">
                  <c:v>0.735849057</c:v>
                </c:pt>
                <c:pt idx="40">
                  <c:v>0.754716981</c:v>
                </c:pt>
                <c:pt idx="41">
                  <c:v>0.773584906</c:v>
                </c:pt>
                <c:pt idx="42">
                  <c:v>0.79245283</c:v>
                </c:pt>
                <c:pt idx="43">
                  <c:v>0.811320755</c:v>
                </c:pt>
                <c:pt idx="44">
                  <c:v>0.830188679</c:v>
                </c:pt>
                <c:pt idx="45">
                  <c:v>0.849056604</c:v>
                </c:pt>
                <c:pt idx="46">
                  <c:v>0.867924528</c:v>
                </c:pt>
                <c:pt idx="47">
                  <c:v>0.886792453</c:v>
                </c:pt>
                <c:pt idx="48">
                  <c:v>0.905660377</c:v>
                </c:pt>
                <c:pt idx="49">
                  <c:v>0.924528302</c:v>
                </c:pt>
                <c:pt idx="50">
                  <c:v>0.943396226</c:v>
                </c:pt>
                <c:pt idx="51">
                  <c:v>0.962264151</c:v>
                </c:pt>
                <c:pt idx="52">
                  <c:v>0.981132075</c:v>
                </c:pt>
                <c:pt idx="53">
                  <c:v>1.0</c:v>
                </c:pt>
              </c:numCache>
            </c:numRef>
          </c:xVal>
          <c:yVal>
            <c:numRef>
              <c:f>charts!$B$2:$B$219</c:f>
              <c:numCache>
                <c:formatCode>General</c:formatCode>
                <c:ptCount val="218"/>
                <c:pt idx="0">
                  <c:v>13.58103406</c:v>
                </c:pt>
                <c:pt idx="1">
                  <c:v>11.05426006</c:v>
                </c:pt>
                <c:pt idx="2">
                  <c:v>8.988862056</c:v>
                </c:pt>
                <c:pt idx="3">
                  <c:v>6.007495056</c:v>
                </c:pt>
                <c:pt idx="4">
                  <c:v>3.673570056</c:v>
                </c:pt>
                <c:pt idx="5">
                  <c:v>1.758234056</c:v>
                </c:pt>
                <c:pt idx="6">
                  <c:v>-3.222799944</c:v>
                </c:pt>
                <c:pt idx="7">
                  <c:v>-6.413499944</c:v>
                </c:pt>
                <c:pt idx="8">
                  <c:v>-8.439672944</c:v>
                </c:pt>
                <c:pt idx="9">
                  <c:v>-10.73413094</c:v>
                </c:pt>
                <c:pt idx="10">
                  <c:v>-13.21679894</c:v>
                </c:pt>
                <c:pt idx="11">
                  <c:v>-13.87616894</c:v>
                </c:pt>
                <c:pt idx="12">
                  <c:v>-14.77861394</c:v>
                </c:pt>
                <c:pt idx="13">
                  <c:v>-16.60190794</c:v>
                </c:pt>
                <c:pt idx="14">
                  <c:v>-18.49929894</c:v>
                </c:pt>
                <c:pt idx="15">
                  <c:v>-19.35535594</c:v>
                </c:pt>
                <c:pt idx="16">
                  <c:v>-19.08583594</c:v>
                </c:pt>
                <c:pt idx="17">
                  <c:v>-19.25871194</c:v>
                </c:pt>
                <c:pt idx="18">
                  <c:v>-18.82739994</c:v>
                </c:pt>
                <c:pt idx="19">
                  <c:v>-17.44300994</c:v>
                </c:pt>
                <c:pt idx="20">
                  <c:v>-16.35216694</c:v>
                </c:pt>
                <c:pt idx="21">
                  <c:v>-15.29421794</c:v>
                </c:pt>
                <c:pt idx="22">
                  <c:v>-13.91521494</c:v>
                </c:pt>
                <c:pt idx="23">
                  <c:v>-12.47494794</c:v>
                </c:pt>
                <c:pt idx="24">
                  <c:v>-11.37564294</c:v>
                </c:pt>
                <c:pt idx="25">
                  <c:v>-11.08355194</c:v>
                </c:pt>
                <c:pt idx="26">
                  <c:v>-11.31688294</c:v>
                </c:pt>
                <c:pt idx="27">
                  <c:v>-10.90271294</c:v>
                </c:pt>
                <c:pt idx="28">
                  <c:v>-10.67630094</c:v>
                </c:pt>
                <c:pt idx="29">
                  <c:v>-9.351781944</c:v>
                </c:pt>
                <c:pt idx="30">
                  <c:v>-8.532289944</c:v>
                </c:pt>
                <c:pt idx="31">
                  <c:v>-6.792236944</c:v>
                </c:pt>
                <c:pt idx="32">
                  <c:v>-5.400610944</c:v>
                </c:pt>
                <c:pt idx="33">
                  <c:v>-4.915066944</c:v>
                </c:pt>
                <c:pt idx="34">
                  <c:v>-4.005147944</c:v>
                </c:pt>
                <c:pt idx="35">
                  <c:v>-2.243160944</c:v>
                </c:pt>
                <c:pt idx="36">
                  <c:v>0.268169056</c:v>
                </c:pt>
                <c:pt idx="37">
                  <c:v>2.780649056</c:v>
                </c:pt>
                <c:pt idx="38">
                  <c:v>4.416929056</c:v>
                </c:pt>
                <c:pt idx="39">
                  <c:v>5.072753056</c:v>
                </c:pt>
                <c:pt idx="40">
                  <c:v>5.802270056</c:v>
                </c:pt>
                <c:pt idx="41">
                  <c:v>6.539017056</c:v>
                </c:pt>
                <c:pt idx="42">
                  <c:v>6.777750056</c:v>
                </c:pt>
                <c:pt idx="43">
                  <c:v>7.696254056</c:v>
                </c:pt>
                <c:pt idx="44">
                  <c:v>10.25684706</c:v>
                </c:pt>
                <c:pt idx="45">
                  <c:v>14.57291106</c:v>
                </c:pt>
                <c:pt idx="46">
                  <c:v>18.17077606</c:v>
                </c:pt>
                <c:pt idx="47">
                  <c:v>22.16346206</c:v>
                </c:pt>
                <c:pt idx="48">
                  <c:v>24.85576306</c:v>
                </c:pt>
                <c:pt idx="49">
                  <c:v>26.29832306</c:v>
                </c:pt>
                <c:pt idx="50">
                  <c:v>31.47888006</c:v>
                </c:pt>
                <c:pt idx="51">
                  <c:v>39.43583206</c:v>
                </c:pt>
                <c:pt idx="52">
                  <c:v>39.06287406</c:v>
                </c:pt>
                <c:pt idx="53">
                  <c:v>43.67222606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0847456"/>
        <c:axId val="350850576"/>
      </c:scatterChart>
      <c:valAx>
        <c:axId val="350847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Normalized</a:t>
                </a:r>
                <a:r>
                  <a:rPr lang="en-US" baseline="0"/>
                  <a:t> Time (s)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850576"/>
        <c:crosses val="autoZero"/>
        <c:crossBetween val="midCat"/>
      </c:valAx>
      <c:valAx>
        <c:axId val="35085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(Hz)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847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Native Speaker</a:t>
            </a:r>
            <a:r>
              <a:rPr lang="en-US" baseline="0"/>
              <a:t> Normalized Pitch Contour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charts!$E$1</c:f>
              <c:strCache>
                <c:ptCount val="1"/>
                <c:pt idx="0">
                  <c:v>zhuPitches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charts!$D$2:$D$219</c:f>
              <c:numCache>
                <c:formatCode>General</c:formatCode>
                <c:ptCount val="218"/>
                <c:pt idx="0">
                  <c:v>0.0</c:v>
                </c:pt>
                <c:pt idx="1">
                  <c:v>0.016393443</c:v>
                </c:pt>
                <c:pt idx="2">
                  <c:v>0.032786885</c:v>
                </c:pt>
                <c:pt idx="3">
                  <c:v>0.049180328</c:v>
                </c:pt>
                <c:pt idx="4">
                  <c:v>0.06557377</c:v>
                </c:pt>
                <c:pt idx="5">
                  <c:v>0.081967213</c:v>
                </c:pt>
                <c:pt idx="6">
                  <c:v>0.098360656</c:v>
                </c:pt>
                <c:pt idx="7">
                  <c:v>0.114754098</c:v>
                </c:pt>
                <c:pt idx="8">
                  <c:v>0.131147541</c:v>
                </c:pt>
                <c:pt idx="9">
                  <c:v>0.147540984</c:v>
                </c:pt>
                <c:pt idx="10">
                  <c:v>0.163934426</c:v>
                </c:pt>
                <c:pt idx="11">
                  <c:v>0.180327869</c:v>
                </c:pt>
                <c:pt idx="12">
                  <c:v>0.196721311</c:v>
                </c:pt>
                <c:pt idx="13">
                  <c:v>0.213114754</c:v>
                </c:pt>
                <c:pt idx="14">
                  <c:v>0.229508197</c:v>
                </c:pt>
                <c:pt idx="15">
                  <c:v>0.245901639</c:v>
                </c:pt>
                <c:pt idx="16">
                  <c:v>0.262295082</c:v>
                </c:pt>
                <c:pt idx="17">
                  <c:v>0.278688525</c:v>
                </c:pt>
                <c:pt idx="18">
                  <c:v>0.295081967</c:v>
                </c:pt>
                <c:pt idx="19">
                  <c:v>0.31147541</c:v>
                </c:pt>
                <c:pt idx="20">
                  <c:v>0.327868852</c:v>
                </c:pt>
                <c:pt idx="21">
                  <c:v>0.344262295</c:v>
                </c:pt>
                <c:pt idx="22">
                  <c:v>0.360655738</c:v>
                </c:pt>
                <c:pt idx="23">
                  <c:v>0.37704918</c:v>
                </c:pt>
                <c:pt idx="24">
                  <c:v>0.393442623</c:v>
                </c:pt>
                <c:pt idx="25">
                  <c:v>0.409836066</c:v>
                </c:pt>
                <c:pt idx="26">
                  <c:v>0.426229508</c:v>
                </c:pt>
                <c:pt idx="27">
                  <c:v>0.442622951</c:v>
                </c:pt>
                <c:pt idx="28">
                  <c:v>0.459016393</c:v>
                </c:pt>
                <c:pt idx="29">
                  <c:v>0.475409836</c:v>
                </c:pt>
                <c:pt idx="30">
                  <c:v>0.491803279</c:v>
                </c:pt>
                <c:pt idx="31">
                  <c:v>0.508196721</c:v>
                </c:pt>
                <c:pt idx="32">
                  <c:v>0.524590164</c:v>
                </c:pt>
                <c:pt idx="33">
                  <c:v>0.540983607</c:v>
                </c:pt>
                <c:pt idx="34">
                  <c:v>0.557377049</c:v>
                </c:pt>
                <c:pt idx="35">
                  <c:v>0.573770492</c:v>
                </c:pt>
                <c:pt idx="36">
                  <c:v>0.590163934</c:v>
                </c:pt>
                <c:pt idx="37">
                  <c:v>0.606557377</c:v>
                </c:pt>
                <c:pt idx="38">
                  <c:v>0.62295082</c:v>
                </c:pt>
                <c:pt idx="39">
                  <c:v>0.639344262</c:v>
                </c:pt>
                <c:pt idx="40">
                  <c:v>0.655737705</c:v>
                </c:pt>
                <c:pt idx="41">
                  <c:v>0.672131148</c:v>
                </c:pt>
                <c:pt idx="42">
                  <c:v>0.68852459</c:v>
                </c:pt>
                <c:pt idx="43">
                  <c:v>0.704918033</c:v>
                </c:pt>
                <c:pt idx="44">
                  <c:v>0.721311475</c:v>
                </c:pt>
                <c:pt idx="45">
                  <c:v>0.737704918</c:v>
                </c:pt>
                <c:pt idx="46">
                  <c:v>0.754098361</c:v>
                </c:pt>
                <c:pt idx="47">
                  <c:v>0.770491803</c:v>
                </c:pt>
                <c:pt idx="48">
                  <c:v>0.786885246</c:v>
                </c:pt>
                <c:pt idx="49">
                  <c:v>0.803278689</c:v>
                </c:pt>
                <c:pt idx="50">
                  <c:v>0.819672131</c:v>
                </c:pt>
                <c:pt idx="51">
                  <c:v>0.836065574</c:v>
                </c:pt>
                <c:pt idx="52">
                  <c:v>0.852459016</c:v>
                </c:pt>
                <c:pt idx="53">
                  <c:v>0.868852459</c:v>
                </c:pt>
                <c:pt idx="54">
                  <c:v>0.885245902</c:v>
                </c:pt>
                <c:pt idx="55">
                  <c:v>0.901639344</c:v>
                </c:pt>
                <c:pt idx="56">
                  <c:v>0.918032787</c:v>
                </c:pt>
                <c:pt idx="57">
                  <c:v>0.93442623</c:v>
                </c:pt>
                <c:pt idx="58">
                  <c:v>0.950819672</c:v>
                </c:pt>
                <c:pt idx="59">
                  <c:v>0.967213115</c:v>
                </c:pt>
                <c:pt idx="60">
                  <c:v>0.983606557</c:v>
                </c:pt>
                <c:pt idx="61">
                  <c:v>1.0</c:v>
                </c:pt>
              </c:numCache>
            </c:numRef>
          </c:xVal>
          <c:yVal>
            <c:numRef>
              <c:f>charts!$E$2:$E$219</c:f>
              <c:numCache>
                <c:formatCode>General</c:formatCode>
                <c:ptCount val="218"/>
                <c:pt idx="0">
                  <c:v>25.86234781</c:v>
                </c:pt>
                <c:pt idx="1">
                  <c:v>35.53933781</c:v>
                </c:pt>
                <c:pt idx="2">
                  <c:v>28.82510081</c:v>
                </c:pt>
                <c:pt idx="3">
                  <c:v>28.01902481</c:v>
                </c:pt>
                <c:pt idx="4">
                  <c:v>23.63524481</c:v>
                </c:pt>
                <c:pt idx="5">
                  <c:v>18.96692281</c:v>
                </c:pt>
                <c:pt idx="6">
                  <c:v>14.36776481</c:v>
                </c:pt>
                <c:pt idx="7">
                  <c:v>8.686212806</c:v>
                </c:pt>
                <c:pt idx="8">
                  <c:v>4.917502806</c:v>
                </c:pt>
                <c:pt idx="9">
                  <c:v>2.054504806</c:v>
                </c:pt>
                <c:pt idx="10">
                  <c:v>0.319059806</c:v>
                </c:pt>
                <c:pt idx="11">
                  <c:v>-2.233524194</c:v>
                </c:pt>
                <c:pt idx="12">
                  <c:v>-4.391893194</c:v>
                </c:pt>
                <c:pt idx="13">
                  <c:v>-6.463455194</c:v>
                </c:pt>
                <c:pt idx="14">
                  <c:v>-8.233864194000001</c:v>
                </c:pt>
                <c:pt idx="15">
                  <c:v>-9.122993194</c:v>
                </c:pt>
                <c:pt idx="16">
                  <c:v>-9.174879194000001</c:v>
                </c:pt>
                <c:pt idx="17">
                  <c:v>-9.342250194</c:v>
                </c:pt>
                <c:pt idx="18">
                  <c:v>-9.375069194</c:v>
                </c:pt>
                <c:pt idx="19">
                  <c:v>-10.18347819</c:v>
                </c:pt>
                <c:pt idx="20">
                  <c:v>-10.85818219</c:v>
                </c:pt>
                <c:pt idx="21">
                  <c:v>-11.40230019</c:v>
                </c:pt>
                <c:pt idx="22">
                  <c:v>-12.87735319</c:v>
                </c:pt>
                <c:pt idx="23">
                  <c:v>-14.91838519</c:v>
                </c:pt>
                <c:pt idx="24">
                  <c:v>-15.63417619</c:v>
                </c:pt>
                <c:pt idx="25">
                  <c:v>-17.05027119</c:v>
                </c:pt>
                <c:pt idx="26">
                  <c:v>-18.63432619</c:v>
                </c:pt>
                <c:pt idx="27">
                  <c:v>-18.39093919</c:v>
                </c:pt>
                <c:pt idx="28">
                  <c:v>-18.73323819</c:v>
                </c:pt>
                <c:pt idx="29">
                  <c:v>-19.11580619</c:v>
                </c:pt>
                <c:pt idx="30">
                  <c:v>-16.74066819</c:v>
                </c:pt>
                <c:pt idx="31">
                  <c:v>-16.60511519</c:v>
                </c:pt>
                <c:pt idx="32">
                  <c:v>-16.04607219</c:v>
                </c:pt>
                <c:pt idx="33">
                  <c:v>-22.68164919</c:v>
                </c:pt>
                <c:pt idx="34">
                  <c:v>-21.66643519</c:v>
                </c:pt>
                <c:pt idx="35">
                  <c:v>-16.46758119</c:v>
                </c:pt>
                <c:pt idx="36">
                  <c:v>-16.33596019</c:v>
                </c:pt>
                <c:pt idx="37">
                  <c:v>-15.02955019</c:v>
                </c:pt>
                <c:pt idx="38">
                  <c:v>-15.24671819</c:v>
                </c:pt>
                <c:pt idx="39">
                  <c:v>-15.62874319</c:v>
                </c:pt>
                <c:pt idx="40">
                  <c:v>-15.16717219</c:v>
                </c:pt>
                <c:pt idx="41">
                  <c:v>-14.29020019</c:v>
                </c:pt>
                <c:pt idx="42">
                  <c:v>-13.06110519</c:v>
                </c:pt>
                <c:pt idx="43">
                  <c:v>-12.18324719</c:v>
                </c:pt>
                <c:pt idx="44">
                  <c:v>-9.716444194</c:v>
                </c:pt>
                <c:pt idx="45">
                  <c:v>-8.032572194</c:v>
                </c:pt>
                <c:pt idx="46">
                  <c:v>-5.339980194</c:v>
                </c:pt>
                <c:pt idx="47">
                  <c:v>-2.652018194</c:v>
                </c:pt>
                <c:pt idx="48">
                  <c:v>1.037707806</c:v>
                </c:pt>
                <c:pt idx="49">
                  <c:v>4.932342806</c:v>
                </c:pt>
                <c:pt idx="50">
                  <c:v>7.950655806</c:v>
                </c:pt>
                <c:pt idx="51">
                  <c:v>10.32700581</c:v>
                </c:pt>
                <c:pt idx="52">
                  <c:v>12.15406581</c:v>
                </c:pt>
                <c:pt idx="53">
                  <c:v>14.66641481</c:v>
                </c:pt>
                <c:pt idx="54">
                  <c:v>17.36020881</c:v>
                </c:pt>
                <c:pt idx="55">
                  <c:v>20.64376981</c:v>
                </c:pt>
                <c:pt idx="56">
                  <c:v>23.73451581</c:v>
                </c:pt>
                <c:pt idx="57">
                  <c:v>27.17160081</c:v>
                </c:pt>
                <c:pt idx="58">
                  <c:v>31.18813981</c:v>
                </c:pt>
                <c:pt idx="59">
                  <c:v>34.78362281</c:v>
                </c:pt>
                <c:pt idx="60">
                  <c:v>38.17008781</c:v>
                </c:pt>
                <c:pt idx="61">
                  <c:v>43.71445481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779344"/>
        <c:axId val="386782416"/>
      </c:scatterChart>
      <c:valAx>
        <c:axId val="386779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Normalized 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782416"/>
        <c:crosses val="autoZero"/>
        <c:crossBetween val="midCat"/>
      </c:valAx>
      <c:valAx>
        <c:axId val="38678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  <a:r>
                  <a:rPr lang="en-US" baseline="0"/>
                  <a:t> (Hz)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779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Participant X </a:t>
            </a:r>
            <a:r>
              <a:rPr lang="en-US" baseline="0"/>
              <a:t>and Native Speaker Aggregated Pitches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charts!$H$1</c:f>
              <c:strCache>
                <c:ptCount val="1"/>
                <c:pt idx="0">
                  <c:v>approxNativePitch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charts!$G$2:$G$219</c:f>
              <c:numCache>
                <c:formatCode>General</c:formatCode>
                <c:ptCount val="218"/>
                <c:pt idx="0">
                  <c:v>13.58103406</c:v>
                </c:pt>
                <c:pt idx="1">
                  <c:v>13.58103406</c:v>
                </c:pt>
                <c:pt idx="2">
                  <c:v>11.05426006</c:v>
                </c:pt>
                <c:pt idx="3">
                  <c:v>11.05426006</c:v>
                </c:pt>
                <c:pt idx="4">
                  <c:v>8.988862056</c:v>
                </c:pt>
                <c:pt idx="5">
                  <c:v>8.988862056</c:v>
                </c:pt>
                <c:pt idx="6">
                  <c:v>6.007495056</c:v>
                </c:pt>
                <c:pt idx="7">
                  <c:v>6.007495056</c:v>
                </c:pt>
                <c:pt idx="8">
                  <c:v>3.673570056</c:v>
                </c:pt>
                <c:pt idx="9">
                  <c:v>3.673570056</c:v>
                </c:pt>
                <c:pt idx="10">
                  <c:v>1.758234056</c:v>
                </c:pt>
                <c:pt idx="11">
                  <c:v>1.758234056</c:v>
                </c:pt>
                <c:pt idx="12">
                  <c:v>-3.222799944</c:v>
                </c:pt>
                <c:pt idx="13">
                  <c:v>-6.413499944</c:v>
                </c:pt>
                <c:pt idx="14">
                  <c:v>-6.413499944</c:v>
                </c:pt>
                <c:pt idx="15">
                  <c:v>-8.439672944</c:v>
                </c:pt>
                <c:pt idx="16">
                  <c:v>-8.439672944</c:v>
                </c:pt>
                <c:pt idx="17">
                  <c:v>-10.73413094</c:v>
                </c:pt>
                <c:pt idx="18">
                  <c:v>-10.73413094</c:v>
                </c:pt>
                <c:pt idx="19">
                  <c:v>-13.21679894</c:v>
                </c:pt>
                <c:pt idx="20">
                  <c:v>-13.21679894</c:v>
                </c:pt>
                <c:pt idx="21">
                  <c:v>-13.87616894</c:v>
                </c:pt>
                <c:pt idx="22">
                  <c:v>-13.87616894</c:v>
                </c:pt>
                <c:pt idx="23">
                  <c:v>-14.77861394</c:v>
                </c:pt>
                <c:pt idx="24">
                  <c:v>-14.77861394</c:v>
                </c:pt>
                <c:pt idx="25">
                  <c:v>-16.60190794</c:v>
                </c:pt>
                <c:pt idx="26">
                  <c:v>-18.49929894</c:v>
                </c:pt>
                <c:pt idx="27">
                  <c:v>-18.49929894</c:v>
                </c:pt>
                <c:pt idx="28">
                  <c:v>-19.35535594</c:v>
                </c:pt>
                <c:pt idx="29">
                  <c:v>-19.35535594</c:v>
                </c:pt>
                <c:pt idx="30">
                  <c:v>-19.08583594</c:v>
                </c:pt>
                <c:pt idx="31">
                  <c:v>-19.08583594</c:v>
                </c:pt>
                <c:pt idx="32">
                  <c:v>-19.25871194</c:v>
                </c:pt>
                <c:pt idx="33">
                  <c:v>-19.25871194</c:v>
                </c:pt>
                <c:pt idx="34">
                  <c:v>-18.82739994</c:v>
                </c:pt>
                <c:pt idx="35">
                  <c:v>-18.82739994</c:v>
                </c:pt>
                <c:pt idx="36">
                  <c:v>-17.44300994</c:v>
                </c:pt>
                <c:pt idx="37">
                  <c:v>-17.44300994</c:v>
                </c:pt>
                <c:pt idx="38">
                  <c:v>-16.35216694</c:v>
                </c:pt>
                <c:pt idx="39">
                  <c:v>-15.29421794</c:v>
                </c:pt>
                <c:pt idx="40">
                  <c:v>-15.29421794</c:v>
                </c:pt>
                <c:pt idx="41">
                  <c:v>-13.91521494</c:v>
                </c:pt>
                <c:pt idx="42">
                  <c:v>-13.91521494</c:v>
                </c:pt>
                <c:pt idx="43">
                  <c:v>-12.47494794</c:v>
                </c:pt>
                <c:pt idx="44">
                  <c:v>-12.47494794</c:v>
                </c:pt>
                <c:pt idx="45">
                  <c:v>-11.37564294</c:v>
                </c:pt>
                <c:pt idx="46">
                  <c:v>-11.37564294</c:v>
                </c:pt>
                <c:pt idx="47">
                  <c:v>-11.08355194</c:v>
                </c:pt>
                <c:pt idx="48">
                  <c:v>-11.08355194</c:v>
                </c:pt>
                <c:pt idx="49">
                  <c:v>-11.31688294</c:v>
                </c:pt>
                <c:pt idx="50">
                  <c:v>-10.90271294</c:v>
                </c:pt>
                <c:pt idx="51">
                  <c:v>-10.90271294</c:v>
                </c:pt>
                <c:pt idx="52">
                  <c:v>-10.67630094</c:v>
                </c:pt>
                <c:pt idx="53">
                  <c:v>-10.67630094</c:v>
                </c:pt>
                <c:pt idx="54">
                  <c:v>-9.351781944</c:v>
                </c:pt>
                <c:pt idx="55">
                  <c:v>-9.351781944</c:v>
                </c:pt>
                <c:pt idx="56">
                  <c:v>-8.532289944</c:v>
                </c:pt>
                <c:pt idx="57">
                  <c:v>-8.532289944</c:v>
                </c:pt>
                <c:pt idx="58">
                  <c:v>-6.792236944</c:v>
                </c:pt>
                <c:pt idx="59">
                  <c:v>-6.792236944</c:v>
                </c:pt>
                <c:pt idx="60">
                  <c:v>-5.400610944</c:v>
                </c:pt>
                <c:pt idx="61">
                  <c:v>-5.400610944</c:v>
                </c:pt>
                <c:pt idx="62">
                  <c:v>-4.915066944</c:v>
                </c:pt>
                <c:pt idx="63">
                  <c:v>-4.005147944</c:v>
                </c:pt>
                <c:pt idx="64">
                  <c:v>-4.005147944</c:v>
                </c:pt>
                <c:pt idx="65">
                  <c:v>-2.243160944</c:v>
                </c:pt>
                <c:pt idx="66">
                  <c:v>-2.243160944</c:v>
                </c:pt>
                <c:pt idx="67">
                  <c:v>0.268169056</c:v>
                </c:pt>
                <c:pt idx="68">
                  <c:v>0.268169056</c:v>
                </c:pt>
                <c:pt idx="69">
                  <c:v>2.780649056</c:v>
                </c:pt>
                <c:pt idx="70">
                  <c:v>2.780649056</c:v>
                </c:pt>
                <c:pt idx="71">
                  <c:v>4.416929056</c:v>
                </c:pt>
                <c:pt idx="72">
                  <c:v>4.416929056</c:v>
                </c:pt>
                <c:pt idx="73">
                  <c:v>5.072753056</c:v>
                </c:pt>
                <c:pt idx="74">
                  <c:v>5.072753056</c:v>
                </c:pt>
                <c:pt idx="75">
                  <c:v>5.802270056</c:v>
                </c:pt>
                <c:pt idx="76">
                  <c:v>6.539017056</c:v>
                </c:pt>
                <c:pt idx="77">
                  <c:v>6.539017056</c:v>
                </c:pt>
                <c:pt idx="78">
                  <c:v>6.777750056</c:v>
                </c:pt>
                <c:pt idx="79">
                  <c:v>6.777750056</c:v>
                </c:pt>
                <c:pt idx="80">
                  <c:v>7.696254056</c:v>
                </c:pt>
                <c:pt idx="81">
                  <c:v>7.696254056</c:v>
                </c:pt>
                <c:pt idx="82">
                  <c:v>10.25684706</c:v>
                </c:pt>
                <c:pt idx="83">
                  <c:v>10.25684706</c:v>
                </c:pt>
                <c:pt idx="84">
                  <c:v>14.57291106</c:v>
                </c:pt>
                <c:pt idx="85">
                  <c:v>14.57291106</c:v>
                </c:pt>
                <c:pt idx="86">
                  <c:v>18.17077606</c:v>
                </c:pt>
                <c:pt idx="87">
                  <c:v>18.17077606</c:v>
                </c:pt>
                <c:pt idx="88">
                  <c:v>22.16346206</c:v>
                </c:pt>
                <c:pt idx="89">
                  <c:v>24.85576306</c:v>
                </c:pt>
                <c:pt idx="90">
                  <c:v>24.85576306</c:v>
                </c:pt>
                <c:pt idx="91">
                  <c:v>26.29832306</c:v>
                </c:pt>
                <c:pt idx="92">
                  <c:v>26.29832306</c:v>
                </c:pt>
                <c:pt idx="93">
                  <c:v>31.47888006</c:v>
                </c:pt>
                <c:pt idx="94">
                  <c:v>31.47888006</c:v>
                </c:pt>
                <c:pt idx="95">
                  <c:v>39.43583206</c:v>
                </c:pt>
                <c:pt idx="96">
                  <c:v>39.43583206</c:v>
                </c:pt>
                <c:pt idx="97">
                  <c:v>39.06287406</c:v>
                </c:pt>
                <c:pt idx="98">
                  <c:v>39.06287406</c:v>
                </c:pt>
                <c:pt idx="99">
                  <c:v>43.67222606</c:v>
                </c:pt>
              </c:numCache>
            </c:numRef>
          </c:xVal>
          <c:yVal>
            <c:numRef>
              <c:f>charts!$H$2:$H$219</c:f>
              <c:numCache>
                <c:formatCode>General</c:formatCode>
                <c:ptCount val="218"/>
                <c:pt idx="0">
                  <c:v>25.86234781</c:v>
                </c:pt>
                <c:pt idx="1">
                  <c:v>25.86234781</c:v>
                </c:pt>
                <c:pt idx="2">
                  <c:v>35.53933781</c:v>
                </c:pt>
                <c:pt idx="3">
                  <c:v>35.53933781</c:v>
                </c:pt>
                <c:pt idx="4">
                  <c:v>28.82510081</c:v>
                </c:pt>
                <c:pt idx="5">
                  <c:v>28.01902481</c:v>
                </c:pt>
                <c:pt idx="6">
                  <c:v>28.01902481</c:v>
                </c:pt>
                <c:pt idx="7">
                  <c:v>23.63524481</c:v>
                </c:pt>
                <c:pt idx="8">
                  <c:v>23.63524481</c:v>
                </c:pt>
                <c:pt idx="9">
                  <c:v>18.96692281</c:v>
                </c:pt>
                <c:pt idx="10">
                  <c:v>14.36776481</c:v>
                </c:pt>
                <c:pt idx="11">
                  <c:v>14.36776481</c:v>
                </c:pt>
                <c:pt idx="12">
                  <c:v>8.686212806</c:v>
                </c:pt>
                <c:pt idx="13">
                  <c:v>4.917502806</c:v>
                </c:pt>
                <c:pt idx="14">
                  <c:v>4.917502806</c:v>
                </c:pt>
                <c:pt idx="15">
                  <c:v>2.054504806</c:v>
                </c:pt>
                <c:pt idx="16">
                  <c:v>2.054504806</c:v>
                </c:pt>
                <c:pt idx="17">
                  <c:v>0.319059806</c:v>
                </c:pt>
                <c:pt idx="18">
                  <c:v>-2.233524194</c:v>
                </c:pt>
                <c:pt idx="19">
                  <c:v>-2.233524194</c:v>
                </c:pt>
                <c:pt idx="20">
                  <c:v>-4.391893194</c:v>
                </c:pt>
                <c:pt idx="21">
                  <c:v>-6.463455194</c:v>
                </c:pt>
                <c:pt idx="22">
                  <c:v>-6.463455194</c:v>
                </c:pt>
                <c:pt idx="23">
                  <c:v>-8.233864194000001</c:v>
                </c:pt>
                <c:pt idx="24">
                  <c:v>-8.233864194000001</c:v>
                </c:pt>
                <c:pt idx="25">
                  <c:v>-9.122993194</c:v>
                </c:pt>
                <c:pt idx="26">
                  <c:v>-9.174879194000001</c:v>
                </c:pt>
                <c:pt idx="27">
                  <c:v>-9.174879194000001</c:v>
                </c:pt>
                <c:pt idx="28">
                  <c:v>-9.342250194</c:v>
                </c:pt>
                <c:pt idx="29">
                  <c:v>-9.342250194</c:v>
                </c:pt>
                <c:pt idx="30">
                  <c:v>-9.375069194</c:v>
                </c:pt>
                <c:pt idx="31">
                  <c:v>-10.18347819</c:v>
                </c:pt>
                <c:pt idx="32">
                  <c:v>-10.18347819</c:v>
                </c:pt>
                <c:pt idx="33">
                  <c:v>-10.85818219</c:v>
                </c:pt>
                <c:pt idx="34">
                  <c:v>-11.40230019</c:v>
                </c:pt>
                <c:pt idx="35">
                  <c:v>-11.40230019</c:v>
                </c:pt>
                <c:pt idx="36">
                  <c:v>-12.87735319</c:v>
                </c:pt>
                <c:pt idx="37">
                  <c:v>-12.87735319</c:v>
                </c:pt>
                <c:pt idx="38">
                  <c:v>-14.91838519</c:v>
                </c:pt>
                <c:pt idx="39">
                  <c:v>-15.63417619</c:v>
                </c:pt>
                <c:pt idx="40">
                  <c:v>-15.63417619</c:v>
                </c:pt>
                <c:pt idx="41">
                  <c:v>-17.05027119</c:v>
                </c:pt>
                <c:pt idx="42">
                  <c:v>-18.63432619</c:v>
                </c:pt>
                <c:pt idx="43">
                  <c:v>-18.63432619</c:v>
                </c:pt>
                <c:pt idx="44">
                  <c:v>-18.39093919</c:v>
                </c:pt>
                <c:pt idx="45">
                  <c:v>-18.39093919</c:v>
                </c:pt>
                <c:pt idx="46">
                  <c:v>-18.73323819</c:v>
                </c:pt>
                <c:pt idx="47">
                  <c:v>-19.11580619</c:v>
                </c:pt>
                <c:pt idx="48">
                  <c:v>-19.11580619</c:v>
                </c:pt>
                <c:pt idx="49">
                  <c:v>-16.74066819</c:v>
                </c:pt>
                <c:pt idx="50">
                  <c:v>-16.60511519</c:v>
                </c:pt>
                <c:pt idx="51">
                  <c:v>-16.60511519</c:v>
                </c:pt>
                <c:pt idx="52">
                  <c:v>-16.04607219</c:v>
                </c:pt>
                <c:pt idx="53">
                  <c:v>-16.04607219</c:v>
                </c:pt>
                <c:pt idx="54">
                  <c:v>-22.68164919</c:v>
                </c:pt>
                <c:pt idx="55">
                  <c:v>-21.66643519</c:v>
                </c:pt>
                <c:pt idx="56">
                  <c:v>-21.66643519</c:v>
                </c:pt>
                <c:pt idx="57">
                  <c:v>-16.46758119</c:v>
                </c:pt>
                <c:pt idx="58">
                  <c:v>-16.46758119</c:v>
                </c:pt>
                <c:pt idx="59">
                  <c:v>-16.33596019</c:v>
                </c:pt>
                <c:pt idx="60">
                  <c:v>-15.02955019</c:v>
                </c:pt>
                <c:pt idx="61">
                  <c:v>-15.02955019</c:v>
                </c:pt>
                <c:pt idx="62">
                  <c:v>-15.24671819</c:v>
                </c:pt>
                <c:pt idx="63">
                  <c:v>-15.62874319</c:v>
                </c:pt>
                <c:pt idx="64">
                  <c:v>-15.62874319</c:v>
                </c:pt>
                <c:pt idx="65">
                  <c:v>-15.16717219</c:v>
                </c:pt>
                <c:pt idx="66">
                  <c:v>-15.16717219</c:v>
                </c:pt>
                <c:pt idx="67">
                  <c:v>-14.29020019</c:v>
                </c:pt>
                <c:pt idx="68">
                  <c:v>-13.06110519</c:v>
                </c:pt>
                <c:pt idx="69">
                  <c:v>-13.06110519</c:v>
                </c:pt>
                <c:pt idx="70">
                  <c:v>-12.18324719</c:v>
                </c:pt>
                <c:pt idx="71">
                  <c:v>-9.716444194</c:v>
                </c:pt>
                <c:pt idx="72">
                  <c:v>-9.716444194</c:v>
                </c:pt>
                <c:pt idx="73">
                  <c:v>-8.032572194</c:v>
                </c:pt>
                <c:pt idx="74">
                  <c:v>-8.032572194</c:v>
                </c:pt>
                <c:pt idx="75">
                  <c:v>-5.339980194</c:v>
                </c:pt>
                <c:pt idx="76">
                  <c:v>-2.652018194</c:v>
                </c:pt>
                <c:pt idx="77">
                  <c:v>-2.652018194</c:v>
                </c:pt>
                <c:pt idx="78">
                  <c:v>1.037707806</c:v>
                </c:pt>
                <c:pt idx="79">
                  <c:v>1.037707806</c:v>
                </c:pt>
                <c:pt idx="80">
                  <c:v>4.932342806</c:v>
                </c:pt>
                <c:pt idx="81">
                  <c:v>7.950655806</c:v>
                </c:pt>
                <c:pt idx="82">
                  <c:v>7.950655806</c:v>
                </c:pt>
                <c:pt idx="83">
                  <c:v>10.32700581</c:v>
                </c:pt>
                <c:pt idx="84">
                  <c:v>12.15406581</c:v>
                </c:pt>
                <c:pt idx="85">
                  <c:v>12.15406581</c:v>
                </c:pt>
                <c:pt idx="86">
                  <c:v>14.66641481</c:v>
                </c:pt>
                <c:pt idx="87">
                  <c:v>14.66641481</c:v>
                </c:pt>
                <c:pt idx="88">
                  <c:v>17.36020881</c:v>
                </c:pt>
                <c:pt idx="89">
                  <c:v>20.64376981</c:v>
                </c:pt>
                <c:pt idx="90">
                  <c:v>20.64376981</c:v>
                </c:pt>
                <c:pt idx="91">
                  <c:v>23.73451581</c:v>
                </c:pt>
                <c:pt idx="92">
                  <c:v>27.17160081</c:v>
                </c:pt>
                <c:pt idx="93">
                  <c:v>27.17160081</c:v>
                </c:pt>
                <c:pt idx="94">
                  <c:v>31.18813981</c:v>
                </c:pt>
                <c:pt idx="95">
                  <c:v>31.18813981</c:v>
                </c:pt>
                <c:pt idx="96">
                  <c:v>34.78362281</c:v>
                </c:pt>
                <c:pt idx="97">
                  <c:v>38.17008781</c:v>
                </c:pt>
                <c:pt idx="98">
                  <c:v>38.17008781</c:v>
                </c:pt>
                <c:pt idx="99">
                  <c:v>43.71445481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821968"/>
        <c:axId val="351829152"/>
      </c:scatterChart>
      <c:valAx>
        <c:axId val="351821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Participant</a:t>
                </a:r>
                <a:r>
                  <a:rPr lang="en-US" baseline="0"/>
                  <a:t> </a:t>
                </a:r>
                <a:r>
                  <a:rPr lang="en-US"/>
                  <a:t>Pitch (Hz)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829152"/>
        <c:crosses val="autoZero"/>
        <c:crossBetween val="midCat"/>
      </c:valAx>
      <c:valAx>
        <c:axId val="35182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Native</a:t>
                </a:r>
                <a:r>
                  <a:rPr lang="en-US" baseline="0"/>
                  <a:t> Spaker Pitch (Hz)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0191888827369558"/>
              <c:y val="0.3255629785690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821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Overlay of Approximated Pitches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charts!$H$1</c:f>
              <c:strCache>
                <c:ptCount val="1"/>
                <c:pt idx="0">
                  <c:v>approxNativePitch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charts!$H$2:$H$101</c:f>
              <c:numCache>
                <c:formatCode>General</c:formatCode>
                <c:ptCount val="100"/>
                <c:pt idx="0">
                  <c:v>25.86234781</c:v>
                </c:pt>
                <c:pt idx="1">
                  <c:v>25.86234781</c:v>
                </c:pt>
                <c:pt idx="2">
                  <c:v>35.53933781</c:v>
                </c:pt>
                <c:pt idx="3">
                  <c:v>35.53933781</c:v>
                </c:pt>
                <c:pt idx="4">
                  <c:v>28.82510081</c:v>
                </c:pt>
                <c:pt idx="5">
                  <c:v>28.01902481</c:v>
                </c:pt>
                <c:pt idx="6">
                  <c:v>28.01902481</c:v>
                </c:pt>
                <c:pt idx="7">
                  <c:v>23.63524481</c:v>
                </c:pt>
                <c:pt idx="8">
                  <c:v>23.63524481</c:v>
                </c:pt>
                <c:pt idx="9">
                  <c:v>18.96692281</c:v>
                </c:pt>
                <c:pt idx="10">
                  <c:v>14.36776481</c:v>
                </c:pt>
                <c:pt idx="11">
                  <c:v>14.36776481</c:v>
                </c:pt>
                <c:pt idx="12">
                  <c:v>8.686212806</c:v>
                </c:pt>
                <c:pt idx="13">
                  <c:v>4.917502806</c:v>
                </c:pt>
                <c:pt idx="14">
                  <c:v>4.917502806</c:v>
                </c:pt>
                <c:pt idx="15">
                  <c:v>2.054504806</c:v>
                </c:pt>
                <c:pt idx="16">
                  <c:v>2.054504806</c:v>
                </c:pt>
                <c:pt idx="17">
                  <c:v>0.319059806</c:v>
                </c:pt>
                <c:pt idx="18">
                  <c:v>-2.233524194</c:v>
                </c:pt>
                <c:pt idx="19">
                  <c:v>-2.233524194</c:v>
                </c:pt>
                <c:pt idx="20">
                  <c:v>-4.391893194</c:v>
                </c:pt>
                <c:pt idx="21">
                  <c:v>-6.463455194</c:v>
                </c:pt>
                <c:pt idx="22">
                  <c:v>-6.463455194</c:v>
                </c:pt>
                <c:pt idx="23">
                  <c:v>-8.233864194000001</c:v>
                </c:pt>
                <c:pt idx="24">
                  <c:v>-8.233864194000001</c:v>
                </c:pt>
                <c:pt idx="25">
                  <c:v>-9.122993194</c:v>
                </c:pt>
                <c:pt idx="26">
                  <c:v>-9.174879194000001</c:v>
                </c:pt>
                <c:pt idx="27">
                  <c:v>-9.174879194000001</c:v>
                </c:pt>
                <c:pt idx="28">
                  <c:v>-9.342250194</c:v>
                </c:pt>
                <c:pt idx="29">
                  <c:v>-9.342250194</c:v>
                </c:pt>
                <c:pt idx="30">
                  <c:v>-9.375069194</c:v>
                </c:pt>
                <c:pt idx="31">
                  <c:v>-10.18347819</c:v>
                </c:pt>
                <c:pt idx="32">
                  <c:v>-10.18347819</c:v>
                </c:pt>
                <c:pt idx="33">
                  <c:v>-10.85818219</c:v>
                </c:pt>
                <c:pt idx="34">
                  <c:v>-11.40230019</c:v>
                </c:pt>
                <c:pt idx="35">
                  <c:v>-11.40230019</c:v>
                </c:pt>
                <c:pt idx="36">
                  <c:v>-12.87735319</c:v>
                </c:pt>
                <c:pt idx="37">
                  <c:v>-12.87735319</c:v>
                </c:pt>
                <c:pt idx="38">
                  <c:v>-14.91838519</c:v>
                </c:pt>
                <c:pt idx="39">
                  <c:v>-15.63417619</c:v>
                </c:pt>
                <c:pt idx="40">
                  <c:v>-15.63417619</c:v>
                </c:pt>
                <c:pt idx="41">
                  <c:v>-17.05027119</c:v>
                </c:pt>
                <c:pt idx="42">
                  <c:v>-18.63432619</c:v>
                </c:pt>
                <c:pt idx="43">
                  <c:v>-18.63432619</c:v>
                </c:pt>
                <c:pt idx="44">
                  <c:v>-18.39093919</c:v>
                </c:pt>
                <c:pt idx="45">
                  <c:v>-18.39093919</c:v>
                </c:pt>
                <c:pt idx="46">
                  <c:v>-18.73323819</c:v>
                </c:pt>
                <c:pt idx="47">
                  <c:v>-19.11580619</c:v>
                </c:pt>
                <c:pt idx="48">
                  <c:v>-19.11580619</c:v>
                </c:pt>
                <c:pt idx="49">
                  <c:v>-16.74066819</c:v>
                </c:pt>
                <c:pt idx="50">
                  <c:v>-16.60511519</c:v>
                </c:pt>
                <c:pt idx="51">
                  <c:v>-16.60511519</c:v>
                </c:pt>
                <c:pt idx="52">
                  <c:v>-16.04607219</c:v>
                </c:pt>
                <c:pt idx="53">
                  <c:v>-16.04607219</c:v>
                </c:pt>
                <c:pt idx="54">
                  <c:v>-22.68164919</c:v>
                </c:pt>
                <c:pt idx="55">
                  <c:v>-21.66643519</c:v>
                </c:pt>
                <c:pt idx="56">
                  <c:v>-21.66643519</c:v>
                </c:pt>
                <c:pt idx="57">
                  <c:v>-16.46758119</c:v>
                </c:pt>
                <c:pt idx="58">
                  <c:v>-16.46758119</c:v>
                </c:pt>
                <c:pt idx="59">
                  <c:v>-16.33596019</c:v>
                </c:pt>
                <c:pt idx="60">
                  <c:v>-15.02955019</c:v>
                </c:pt>
                <c:pt idx="61">
                  <c:v>-15.02955019</c:v>
                </c:pt>
                <c:pt idx="62">
                  <c:v>-15.24671819</c:v>
                </c:pt>
                <c:pt idx="63">
                  <c:v>-15.62874319</c:v>
                </c:pt>
                <c:pt idx="64">
                  <c:v>-15.62874319</c:v>
                </c:pt>
                <c:pt idx="65">
                  <c:v>-15.16717219</c:v>
                </c:pt>
                <c:pt idx="66">
                  <c:v>-15.16717219</c:v>
                </c:pt>
                <c:pt idx="67">
                  <c:v>-14.29020019</c:v>
                </c:pt>
                <c:pt idx="68">
                  <c:v>-13.06110519</c:v>
                </c:pt>
                <c:pt idx="69">
                  <c:v>-13.06110519</c:v>
                </c:pt>
                <c:pt idx="70">
                  <c:v>-12.18324719</c:v>
                </c:pt>
                <c:pt idx="71">
                  <c:v>-9.716444194</c:v>
                </c:pt>
                <c:pt idx="72">
                  <c:v>-9.716444194</c:v>
                </c:pt>
                <c:pt idx="73">
                  <c:v>-8.032572194</c:v>
                </c:pt>
                <c:pt idx="74">
                  <c:v>-8.032572194</c:v>
                </c:pt>
                <c:pt idx="75">
                  <c:v>-5.339980194</c:v>
                </c:pt>
                <c:pt idx="76">
                  <c:v>-2.652018194</c:v>
                </c:pt>
                <c:pt idx="77">
                  <c:v>-2.652018194</c:v>
                </c:pt>
                <c:pt idx="78">
                  <c:v>1.037707806</c:v>
                </c:pt>
                <c:pt idx="79">
                  <c:v>1.037707806</c:v>
                </c:pt>
                <c:pt idx="80">
                  <c:v>4.932342806</c:v>
                </c:pt>
                <c:pt idx="81">
                  <c:v>7.950655806</c:v>
                </c:pt>
                <c:pt idx="82">
                  <c:v>7.950655806</c:v>
                </c:pt>
                <c:pt idx="83">
                  <c:v>10.32700581</c:v>
                </c:pt>
                <c:pt idx="84">
                  <c:v>12.15406581</c:v>
                </c:pt>
                <c:pt idx="85">
                  <c:v>12.15406581</c:v>
                </c:pt>
                <c:pt idx="86">
                  <c:v>14.66641481</c:v>
                </c:pt>
                <c:pt idx="87">
                  <c:v>14.66641481</c:v>
                </c:pt>
                <c:pt idx="88">
                  <c:v>17.36020881</c:v>
                </c:pt>
                <c:pt idx="89">
                  <c:v>20.64376981</c:v>
                </c:pt>
                <c:pt idx="90">
                  <c:v>20.64376981</c:v>
                </c:pt>
                <c:pt idx="91">
                  <c:v>23.73451581</c:v>
                </c:pt>
                <c:pt idx="92">
                  <c:v>27.17160081</c:v>
                </c:pt>
                <c:pt idx="93">
                  <c:v>27.17160081</c:v>
                </c:pt>
                <c:pt idx="94">
                  <c:v>31.18813981</c:v>
                </c:pt>
                <c:pt idx="95">
                  <c:v>31.18813981</c:v>
                </c:pt>
                <c:pt idx="96">
                  <c:v>34.78362281</c:v>
                </c:pt>
                <c:pt idx="97">
                  <c:v>38.17008781</c:v>
                </c:pt>
                <c:pt idx="98">
                  <c:v>38.17008781</c:v>
                </c:pt>
                <c:pt idx="99">
                  <c:v>43.71445481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charts!$G$1</c:f>
              <c:strCache>
                <c:ptCount val="1"/>
                <c:pt idx="0">
                  <c:v>approxPitch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charts!$G$2:$G$101</c:f>
              <c:numCache>
                <c:formatCode>General</c:formatCode>
                <c:ptCount val="100"/>
                <c:pt idx="0">
                  <c:v>13.58103406</c:v>
                </c:pt>
                <c:pt idx="1">
                  <c:v>13.58103406</c:v>
                </c:pt>
                <c:pt idx="2">
                  <c:v>11.05426006</c:v>
                </c:pt>
                <c:pt idx="3">
                  <c:v>11.05426006</c:v>
                </c:pt>
                <c:pt idx="4">
                  <c:v>8.988862056</c:v>
                </c:pt>
                <c:pt idx="5">
                  <c:v>8.988862056</c:v>
                </c:pt>
                <c:pt idx="6">
                  <c:v>6.007495056</c:v>
                </c:pt>
                <c:pt idx="7">
                  <c:v>6.007495056</c:v>
                </c:pt>
                <c:pt idx="8">
                  <c:v>3.673570056</c:v>
                </c:pt>
                <c:pt idx="9">
                  <c:v>3.673570056</c:v>
                </c:pt>
                <c:pt idx="10">
                  <c:v>1.758234056</c:v>
                </c:pt>
                <c:pt idx="11">
                  <c:v>1.758234056</c:v>
                </c:pt>
                <c:pt idx="12">
                  <c:v>-3.222799944</c:v>
                </c:pt>
                <c:pt idx="13">
                  <c:v>-6.413499944</c:v>
                </c:pt>
                <c:pt idx="14">
                  <c:v>-6.413499944</c:v>
                </c:pt>
                <c:pt idx="15">
                  <c:v>-8.439672944</c:v>
                </c:pt>
                <c:pt idx="16">
                  <c:v>-8.439672944</c:v>
                </c:pt>
                <c:pt idx="17">
                  <c:v>-10.73413094</c:v>
                </c:pt>
                <c:pt idx="18">
                  <c:v>-10.73413094</c:v>
                </c:pt>
                <c:pt idx="19">
                  <c:v>-13.21679894</c:v>
                </c:pt>
                <c:pt idx="20">
                  <c:v>-13.21679894</c:v>
                </c:pt>
                <c:pt idx="21">
                  <c:v>-13.87616894</c:v>
                </c:pt>
                <c:pt idx="22">
                  <c:v>-13.87616894</c:v>
                </c:pt>
                <c:pt idx="23">
                  <c:v>-14.77861394</c:v>
                </c:pt>
                <c:pt idx="24">
                  <c:v>-14.77861394</c:v>
                </c:pt>
                <c:pt idx="25">
                  <c:v>-16.60190794</c:v>
                </c:pt>
                <c:pt idx="26">
                  <c:v>-18.49929894</c:v>
                </c:pt>
                <c:pt idx="27">
                  <c:v>-18.49929894</c:v>
                </c:pt>
                <c:pt idx="28">
                  <c:v>-19.35535594</c:v>
                </c:pt>
                <c:pt idx="29">
                  <c:v>-19.35535594</c:v>
                </c:pt>
                <c:pt idx="30">
                  <c:v>-19.08583594</c:v>
                </c:pt>
                <c:pt idx="31">
                  <c:v>-19.08583594</c:v>
                </c:pt>
                <c:pt idx="32">
                  <c:v>-19.25871194</c:v>
                </c:pt>
                <c:pt idx="33">
                  <c:v>-19.25871194</c:v>
                </c:pt>
                <c:pt idx="34">
                  <c:v>-18.82739994</c:v>
                </c:pt>
                <c:pt idx="35">
                  <c:v>-18.82739994</c:v>
                </c:pt>
                <c:pt idx="36">
                  <c:v>-17.44300994</c:v>
                </c:pt>
                <c:pt idx="37">
                  <c:v>-17.44300994</c:v>
                </c:pt>
                <c:pt idx="38">
                  <c:v>-16.35216694</c:v>
                </c:pt>
                <c:pt idx="39">
                  <c:v>-15.29421794</c:v>
                </c:pt>
                <c:pt idx="40">
                  <c:v>-15.29421794</c:v>
                </c:pt>
                <c:pt idx="41">
                  <c:v>-13.91521494</c:v>
                </c:pt>
                <c:pt idx="42">
                  <c:v>-13.91521494</c:v>
                </c:pt>
                <c:pt idx="43">
                  <c:v>-12.47494794</c:v>
                </c:pt>
                <c:pt idx="44">
                  <c:v>-12.47494794</c:v>
                </c:pt>
                <c:pt idx="45">
                  <c:v>-11.37564294</c:v>
                </c:pt>
                <c:pt idx="46">
                  <c:v>-11.37564294</c:v>
                </c:pt>
                <c:pt idx="47">
                  <c:v>-11.08355194</c:v>
                </c:pt>
                <c:pt idx="48">
                  <c:v>-11.08355194</c:v>
                </c:pt>
                <c:pt idx="49">
                  <c:v>-11.31688294</c:v>
                </c:pt>
                <c:pt idx="50">
                  <c:v>-10.90271294</c:v>
                </c:pt>
                <c:pt idx="51">
                  <c:v>-10.90271294</c:v>
                </c:pt>
                <c:pt idx="52">
                  <c:v>-10.67630094</c:v>
                </c:pt>
                <c:pt idx="53">
                  <c:v>-10.67630094</c:v>
                </c:pt>
                <c:pt idx="54">
                  <c:v>-9.351781944</c:v>
                </c:pt>
                <c:pt idx="55">
                  <c:v>-9.351781944</c:v>
                </c:pt>
                <c:pt idx="56">
                  <c:v>-8.532289944</c:v>
                </c:pt>
                <c:pt idx="57">
                  <c:v>-8.532289944</c:v>
                </c:pt>
                <c:pt idx="58">
                  <c:v>-6.792236944</c:v>
                </c:pt>
                <c:pt idx="59">
                  <c:v>-6.792236944</c:v>
                </c:pt>
                <c:pt idx="60">
                  <c:v>-5.400610944</c:v>
                </c:pt>
                <c:pt idx="61">
                  <c:v>-5.400610944</c:v>
                </c:pt>
                <c:pt idx="62">
                  <c:v>-4.915066944</c:v>
                </c:pt>
                <c:pt idx="63">
                  <c:v>-4.005147944</c:v>
                </c:pt>
                <c:pt idx="64">
                  <c:v>-4.005147944</c:v>
                </c:pt>
                <c:pt idx="65">
                  <c:v>-2.243160944</c:v>
                </c:pt>
                <c:pt idx="66">
                  <c:v>-2.243160944</c:v>
                </c:pt>
                <c:pt idx="67">
                  <c:v>0.268169056</c:v>
                </c:pt>
                <c:pt idx="68">
                  <c:v>0.268169056</c:v>
                </c:pt>
                <c:pt idx="69">
                  <c:v>2.780649056</c:v>
                </c:pt>
                <c:pt idx="70">
                  <c:v>2.780649056</c:v>
                </c:pt>
                <c:pt idx="71">
                  <c:v>4.416929056</c:v>
                </c:pt>
                <c:pt idx="72">
                  <c:v>4.416929056</c:v>
                </c:pt>
                <c:pt idx="73">
                  <c:v>5.072753056</c:v>
                </c:pt>
                <c:pt idx="74">
                  <c:v>5.072753056</c:v>
                </c:pt>
                <c:pt idx="75">
                  <c:v>5.802270056</c:v>
                </c:pt>
                <c:pt idx="76">
                  <c:v>6.539017056</c:v>
                </c:pt>
                <c:pt idx="77">
                  <c:v>6.539017056</c:v>
                </c:pt>
                <c:pt idx="78">
                  <c:v>6.777750056</c:v>
                </c:pt>
                <c:pt idx="79">
                  <c:v>6.777750056</c:v>
                </c:pt>
                <c:pt idx="80">
                  <c:v>7.696254056</c:v>
                </c:pt>
                <c:pt idx="81">
                  <c:v>7.696254056</c:v>
                </c:pt>
                <c:pt idx="82">
                  <c:v>10.25684706</c:v>
                </c:pt>
                <c:pt idx="83">
                  <c:v>10.25684706</c:v>
                </c:pt>
                <c:pt idx="84">
                  <c:v>14.57291106</c:v>
                </c:pt>
                <c:pt idx="85">
                  <c:v>14.57291106</c:v>
                </c:pt>
                <c:pt idx="86">
                  <c:v>18.17077606</c:v>
                </c:pt>
                <c:pt idx="87">
                  <c:v>18.17077606</c:v>
                </c:pt>
                <c:pt idx="88">
                  <c:v>22.16346206</c:v>
                </c:pt>
                <c:pt idx="89">
                  <c:v>24.85576306</c:v>
                </c:pt>
                <c:pt idx="90">
                  <c:v>24.85576306</c:v>
                </c:pt>
                <c:pt idx="91">
                  <c:v>26.29832306</c:v>
                </c:pt>
                <c:pt idx="92">
                  <c:v>26.29832306</c:v>
                </c:pt>
                <c:pt idx="93">
                  <c:v>31.47888006</c:v>
                </c:pt>
                <c:pt idx="94">
                  <c:v>31.47888006</c:v>
                </c:pt>
                <c:pt idx="95">
                  <c:v>39.43583206</c:v>
                </c:pt>
                <c:pt idx="96">
                  <c:v>39.43583206</c:v>
                </c:pt>
                <c:pt idx="97">
                  <c:v>39.06287406</c:v>
                </c:pt>
                <c:pt idx="98">
                  <c:v>39.06287406</c:v>
                </c:pt>
                <c:pt idx="99">
                  <c:v>43.67222606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7835984"/>
        <c:axId val="387839744"/>
      </c:scatterChart>
      <c:valAx>
        <c:axId val="387835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Interval {{ 1..100 }}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839744"/>
        <c:crosses val="autoZero"/>
        <c:crossBetween val="midCat"/>
      </c:valAx>
      <c:valAx>
        <c:axId val="38783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(Hz)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835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melody Line Fit  Plot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Tone Production Index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'full regression'!$I$2:$I$32</c:f>
              <c:numCache>
                <c:formatCode>General</c:formatCode>
                <c:ptCount val="31"/>
                <c:pt idx="0">
                  <c:v>5.0</c:v>
                </c:pt>
                <c:pt idx="1">
                  <c:v>15.0</c:v>
                </c:pt>
                <c:pt idx="2">
                  <c:v>15.0</c:v>
                </c:pt>
                <c:pt idx="3">
                  <c:v>6.0</c:v>
                </c:pt>
                <c:pt idx="4">
                  <c:v>11.0</c:v>
                </c:pt>
                <c:pt idx="5">
                  <c:v>9.0</c:v>
                </c:pt>
                <c:pt idx="6">
                  <c:v>8.0</c:v>
                </c:pt>
                <c:pt idx="7">
                  <c:v>12.0</c:v>
                </c:pt>
                <c:pt idx="8">
                  <c:v>11.0</c:v>
                </c:pt>
                <c:pt idx="9">
                  <c:v>16.0</c:v>
                </c:pt>
                <c:pt idx="10">
                  <c:v>7.0</c:v>
                </c:pt>
                <c:pt idx="11">
                  <c:v>12.0</c:v>
                </c:pt>
                <c:pt idx="12">
                  <c:v>5.0</c:v>
                </c:pt>
                <c:pt idx="13">
                  <c:v>15.0</c:v>
                </c:pt>
                <c:pt idx="14">
                  <c:v>18.0</c:v>
                </c:pt>
                <c:pt idx="15">
                  <c:v>8.0</c:v>
                </c:pt>
                <c:pt idx="16">
                  <c:v>11.0</c:v>
                </c:pt>
                <c:pt idx="17">
                  <c:v>8.0</c:v>
                </c:pt>
                <c:pt idx="18">
                  <c:v>9.0</c:v>
                </c:pt>
                <c:pt idx="19">
                  <c:v>7.0</c:v>
                </c:pt>
                <c:pt idx="20">
                  <c:v>13.0</c:v>
                </c:pt>
                <c:pt idx="21">
                  <c:v>6.0</c:v>
                </c:pt>
                <c:pt idx="22">
                  <c:v>12.0</c:v>
                </c:pt>
                <c:pt idx="23">
                  <c:v>12.0</c:v>
                </c:pt>
                <c:pt idx="24">
                  <c:v>10.0</c:v>
                </c:pt>
                <c:pt idx="25">
                  <c:v>12.0</c:v>
                </c:pt>
                <c:pt idx="26">
                  <c:v>9.0</c:v>
                </c:pt>
                <c:pt idx="27">
                  <c:v>7.0</c:v>
                </c:pt>
                <c:pt idx="28">
                  <c:v>6.0</c:v>
                </c:pt>
                <c:pt idx="29">
                  <c:v>6.0</c:v>
                </c:pt>
                <c:pt idx="30">
                  <c:v>13.0</c:v>
                </c:pt>
              </c:numCache>
            </c:numRef>
          </c:xVal>
          <c:yVal>
            <c:numRef>
              <c:f>'full regression'!$P$2:$P$32</c:f>
              <c:numCache>
                <c:formatCode>General</c:formatCode>
                <c:ptCount val="31"/>
                <c:pt idx="0">
                  <c:v>0.297995673747405</c:v>
                </c:pt>
                <c:pt idx="1">
                  <c:v>0.485310857297636</c:v>
                </c:pt>
                <c:pt idx="2">
                  <c:v>0.267090168245878</c:v>
                </c:pt>
                <c:pt idx="3">
                  <c:v>0.638725298842642</c:v>
                </c:pt>
                <c:pt idx="4">
                  <c:v>0.613435701911585</c:v>
                </c:pt>
                <c:pt idx="5">
                  <c:v>0.412112356258542</c:v>
                </c:pt>
                <c:pt idx="6">
                  <c:v>0.437455135113472</c:v>
                </c:pt>
                <c:pt idx="7">
                  <c:v>0.364162959412229</c:v>
                </c:pt>
                <c:pt idx="8">
                  <c:v>0.629711835884289</c:v>
                </c:pt>
                <c:pt idx="9">
                  <c:v>0.486357011274869</c:v>
                </c:pt>
                <c:pt idx="10">
                  <c:v>0.272093886392192</c:v>
                </c:pt>
                <c:pt idx="11">
                  <c:v>0.642292336335208</c:v>
                </c:pt>
                <c:pt idx="12">
                  <c:v>0.585971378229948</c:v>
                </c:pt>
                <c:pt idx="13">
                  <c:v>0.317245812990808</c:v>
                </c:pt>
                <c:pt idx="14">
                  <c:v>0.464593200831952</c:v>
                </c:pt>
                <c:pt idx="15">
                  <c:v>0.244929579569536</c:v>
                </c:pt>
                <c:pt idx="16">
                  <c:v>0.420129216195944</c:v>
                </c:pt>
                <c:pt idx="17">
                  <c:v>0.441862231664838</c:v>
                </c:pt>
                <c:pt idx="18">
                  <c:v>0.589279040438505</c:v>
                </c:pt>
                <c:pt idx="19">
                  <c:v>0.482180008994375</c:v>
                </c:pt>
                <c:pt idx="20">
                  <c:v>0.441505616075452</c:v>
                </c:pt>
                <c:pt idx="21">
                  <c:v>0.184456792954348</c:v>
                </c:pt>
                <c:pt idx="22">
                  <c:v>0.267114234251147</c:v>
                </c:pt>
                <c:pt idx="23">
                  <c:v>0.528960749248635</c:v>
                </c:pt>
                <c:pt idx="24">
                  <c:v>0.620240150711558</c:v>
                </c:pt>
                <c:pt idx="25">
                  <c:v>0.493990785274831</c:v>
                </c:pt>
                <c:pt idx="26">
                  <c:v>0.426642439513389</c:v>
                </c:pt>
                <c:pt idx="27">
                  <c:v>0.332118891243144</c:v>
                </c:pt>
                <c:pt idx="28">
                  <c:v>0.654067083202582</c:v>
                </c:pt>
                <c:pt idx="29">
                  <c:v>0.353452686735162</c:v>
                </c:pt>
                <c:pt idx="30">
                  <c:v>0.362052199329939</c:v>
                </c:pt>
              </c:numCache>
            </c:numRef>
          </c:yVal>
          <c:smooth val="0"/>
        </c:ser>
        <c:ser>
          <c:idx val="1"/>
          <c:order val="1"/>
          <c:tx>
            <c:v>Predicted Tone Production Index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'full regression'!$I$2:$I$32</c:f>
              <c:numCache>
                <c:formatCode>General</c:formatCode>
                <c:ptCount val="31"/>
                <c:pt idx="0">
                  <c:v>5.0</c:v>
                </c:pt>
                <c:pt idx="1">
                  <c:v>15.0</c:v>
                </c:pt>
                <c:pt idx="2">
                  <c:v>15.0</c:v>
                </c:pt>
                <c:pt idx="3">
                  <c:v>6.0</c:v>
                </c:pt>
                <c:pt idx="4">
                  <c:v>11.0</c:v>
                </c:pt>
                <c:pt idx="5">
                  <c:v>9.0</c:v>
                </c:pt>
                <c:pt idx="6">
                  <c:v>8.0</c:v>
                </c:pt>
                <c:pt idx="7">
                  <c:v>12.0</c:v>
                </c:pt>
                <c:pt idx="8">
                  <c:v>11.0</c:v>
                </c:pt>
                <c:pt idx="9">
                  <c:v>16.0</c:v>
                </c:pt>
                <c:pt idx="10">
                  <c:v>7.0</c:v>
                </c:pt>
                <c:pt idx="11">
                  <c:v>12.0</c:v>
                </c:pt>
                <c:pt idx="12">
                  <c:v>5.0</c:v>
                </c:pt>
                <c:pt idx="13">
                  <c:v>15.0</c:v>
                </c:pt>
                <c:pt idx="14">
                  <c:v>18.0</c:v>
                </c:pt>
                <c:pt idx="15">
                  <c:v>8.0</c:v>
                </c:pt>
                <c:pt idx="16">
                  <c:v>11.0</c:v>
                </c:pt>
                <c:pt idx="17">
                  <c:v>8.0</c:v>
                </c:pt>
                <c:pt idx="18">
                  <c:v>9.0</c:v>
                </c:pt>
                <c:pt idx="19">
                  <c:v>7.0</c:v>
                </c:pt>
                <c:pt idx="20">
                  <c:v>13.0</c:v>
                </c:pt>
                <c:pt idx="21">
                  <c:v>6.0</c:v>
                </c:pt>
                <c:pt idx="22">
                  <c:v>12.0</c:v>
                </c:pt>
                <c:pt idx="23">
                  <c:v>12.0</c:v>
                </c:pt>
                <c:pt idx="24">
                  <c:v>10.0</c:v>
                </c:pt>
                <c:pt idx="25">
                  <c:v>12.0</c:v>
                </c:pt>
                <c:pt idx="26">
                  <c:v>9.0</c:v>
                </c:pt>
                <c:pt idx="27">
                  <c:v>7.0</c:v>
                </c:pt>
                <c:pt idx="28">
                  <c:v>6.0</c:v>
                </c:pt>
                <c:pt idx="29">
                  <c:v>6.0</c:v>
                </c:pt>
                <c:pt idx="30">
                  <c:v>13.0</c:v>
                </c:pt>
              </c:numCache>
            </c:numRef>
          </c:xVal>
          <c:yVal>
            <c:numRef>
              <c:f>'full regression'!$S$34:$S$64</c:f>
              <c:numCache>
                <c:formatCode>General</c:formatCode>
                <c:ptCount val="31"/>
                <c:pt idx="0">
                  <c:v>0.184456792954348</c:v>
                </c:pt>
                <c:pt idx="1">
                  <c:v>0.244929579569536</c:v>
                </c:pt>
                <c:pt idx="2">
                  <c:v>0.267090168245878</c:v>
                </c:pt>
                <c:pt idx="3">
                  <c:v>0.267114234251147</c:v>
                </c:pt>
                <c:pt idx="4">
                  <c:v>0.272093886392192</c:v>
                </c:pt>
                <c:pt idx="5">
                  <c:v>0.297995673747405</c:v>
                </c:pt>
                <c:pt idx="6">
                  <c:v>0.317245812990808</c:v>
                </c:pt>
                <c:pt idx="7">
                  <c:v>0.332118891243144</c:v>
                </c:pt>
                <c:pt idx="8">
                  <c:v>0.353452686735162</c:v>
                </c:pt>
                <c:pt idx="9">
                  <c:v>0.362052199329939</c:v>
                </c:pt>
                <c:pt idx="10">
                  <c:v>0.364162959412229</c:v>
                </c:pt>
                <c:pt idx="11">
                  <c:v>0.412112356258542</c:v>
                </c:pt>
                <c:pt idx="12">
                  <c:v>0.420129216195944</c:v>
                </c:pt>
                <c:pt idx="13">
                  <c:v>0.426642439513389</c:v>
                </c:pt>
                <c:pt idx="14">
                  <c:v>0.437455135113472</c:v>
                </c:pt>
                <c:pt idx="15">
                  <c:v>0.441505616075452</c:v>
                </c:pt>
                <c:pt idx="16">
                  <c:v>0.441862231664838</c:v>
                </c:pt>
                <c:pt idx="17">
                  <c:v>0.464593200831952</c:v>
                </c:pt>
                <c:pt idx="18">
                  <c:v>0.482180008994375</c:v>
                </c:pt>
                <c:pt idx="19">
                  <c:v>0.485310857297636</c:v>
                </c:pt>
                <c:pt idx="20">
                  <c:v>0.486357011274869</c:v>
                </c:pt>
                <c:pt idx="21">
                  <c:v>0.493990785274831</c:v>
                </c:pt>
                <c:pt idx="22">
                  <c:v>0.528960749248635</c:v>
                </c:pt>
                <c:pt idx="23">
                  <c:v>0.585971378229948</c:v>
                </c:pt>
                <c:pt idx="24">
                  <c:v>0.589279040438505</c:v>
                </c:pt>
                <c:pt idx="25">
                  <c:v>0.613435701911585</c:v>
                </c:pt>
                <c:pt idx="26">
                  <c:v>0.620240150711558</c:v>
                </c:pt>
                <c:pt idx="27">
                  <c:v>0.629711835884289</c:v>
                </c:pt>
                <c:pt idx="28">
                  <c:v>0.638725298842642</c:v>
                </c:pt>
                <c:pt idx="29">
                  <c:v>0.642292336335208</c:v>
                </c:pt>
                <c:pt idx="30">
                  <c:v>0.654067083202582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9257808"/>
        <c:axId val="479327744"/>
      </c:scatterChart>
      <c:valAx>
        <c:axId val="479257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melody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327744"/>
        <c:crosses val="autoZero"/>
        <c:crossBetween val="midCat"/>
      </c:valAx>
      <c:valAx>
        <c:axId val="4793277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Tone Production Index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25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tuning Line Fit  Plot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Tone Production Index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'full regression'!$J$2:$J$32</c:f>
              <c:numCache>
                <c:formatCode>General</c:formatCode>
                <c:ptCount val="31"/>
                <c:pt idx="0">
                  <c:v>4.0</c:v>
                </c:pt>
                <c:pt idx="1">
                  <c:v>9.0</c:v>
                </c:pt>
                <c:pt idx="2">
                  <c:v>12.0</c:v>
                </c:pt>
                <c:pt idx="3">
                  <c:v>12.0</c:v>
                </c:pt>
                <c:pt idx="4">
                  <c:v>14.0</c:v>
                </c:pt>
                <c:pt idx="5">
                  <c:v>7.0</c:v>
                </c:pt>
                <c:pt idx="6">
                  <c:v>9.0</c:v>
                </c:pt>
                <c:pt idx="7">
                  <c:v>5.0</c:v>
                </c:pt>
                <c:pt idx="8">
                  <c:v>6.0</c:v>
                </c:pt>
                <c:pt idx="9">
                  <c:v>12.0</c:v>
                </c:pt>
                <c:pt idx="10">
                  <c:v>2.0</c:v>
                </c:pt>
                <c:pt idx="11">
                  <c:v>6.0</c:v>
                </c:pt>
                <c:pt idx="12">
                  <c:v>11.0</c:v>
                </c:pt>
                <c:pt idx="13">
                  <c:v>7.0</c:v>
                </c:pt>
                <c:pt idx="14">
                  <c:v>16.0</c:v>
                </c:pt>
                <c:pt idx="15">
                  <c:v>9.0</c:v>
                </c:pt>
                <c:pt idx="16">
                  <c:v>10.0</c:v>
                </c:pt>
                <c:pt idx="17">
                  <c:v>7.0</c:v>
                </c:pt>
                <c:pt idx="18">
                  <c:v>10.0</c:v>
                </c:pt>
                <c:pt idx="19">
                  <c:v>4.0</c:v>
                </c:pt>
                <c:pt idx="20">
                  <c:v>6.0</c:v>
                </c:pt>
                <c:pt idx="21">
                  <c:v>7.0</c:v>
                </c:pt>
                <c:pt idx="22">
                  <c:v>2.0</c:v>
                </c:pt>
                <c:pt idx="23">
                  <c:v>12.0</c:v>
                </c:pt>
                <c:pt idx="24">
                  <c:v>13.0</c:v>
                </c:pt>
                <c:pt idx="25">
                  <c:v>4.0</c:v>
                </c:pt>
                <c:pt idx="26">
                  <c:v>5.0</c:v>
                </c:pt>
                <c:pt idx="27">
                  <c:v>3.0</c:v>
                </c:pt>
                <c:pt idx="28">
                  <c:v>6.0</c:v>
                </c:pt>
                <c:pt idx="29">
                  <c:v>7.0</c:v>
                </c:pt>
                <c:pt idx="30">
                  <c:v>12.0</c:v>
                </c:pt>
              </c:numCache>
            </c:numRef>
          </c:xVal>
          <c:yVal>
            <c:numRef>
              <c:f>'full regression'!$P$2:$P$32</c:f>
              <c:numCache>
                <c:formatCode>General</c:formatCode>
                <c:ptCount val="31"/>
                <c:pt idx="0">
                  <c:v>0.297995673747405</c:v>
                </c:pt>
                <c:pt idx="1">
                  <c:v>0.485310857297636</c:v>
                </c:pt>
                <c:pt idx="2">
                  <c:v>0.267090168245878</c:v>
                </c:pt>
                <c:pt idx="3">
                  <c:v>0.638725298842642</c:v>
                </c:pt>
                <c:pt idx="4">
                  <c:v>0.613435701911585</c:v>
                </c:pt>
                <c:pt idx="5">
                  <c:v>0.412112356258542</c:v>
                </c:pt>
                <c:pt idx="6">
                  <c:v>0.437455135113472</c:v>
                </c:pt>
                <c:pt idx="7">
                  <c:v>0.364162959412229</c:v>
                </c:pt>
                <c:pt idx="8">
                  <c:v>0.629711835884289</c:v>
                </c:pt>
                <c:pt idx="9">
                  <c:v>0.486357011274869</c:v>
                </c:pt>
                <c:pt idx="10">
                  <c:v>0.272093886392192</c:v>
                </c:pt>
                <c:pt idx="11">
                  <c:v>0.642292336335208</c:v>
                </c:pt>
                <c:pt idx="12">
                  <c:v>0.585971378229948</c:v>
                </c:pt>
                <c:pt idx="13">
                  <c:v>0.317245812990808</c:v>
                </c:pt>
                <c:pt idx="14">
                  <c:v>0.464593200831952</c:v>
                </c:pt>
                <c:pt idx="15">
                  <c:v>0.244929579569536</c:v>
                </c:pt>
                <c:pt idx="16">
                  <c:v>0.420129216195944</c:v>
                </c:pt>
                <c:pt idx="17">
                  <c:v>0.441862231664838</c:v>
                </c:pt>
                <c:pt idx="18">
                  <c:v>0.589279040438505</c:v>
                </c:pt>
                <c:pt idx="19">
                  <c:v>0.482180008994375</c:v>
                </c:pt>
                <c:pt idx="20">
                  <c:v>0.441505616075452</c:v>
                </c:pt>
                <c:pt idx="21">
                  <c:v>0.184456792954348</c:v>
                </c:pt>
                <c:pt idx="22">
                  <c:v>0.267114234251147</c:v>
                </c:pt>
                <c:pt idx="23">
                  <c:v>0.528960749248635</c:v>
                </c:pt>
                <c:pt idx="24">
                  <c:v>0.620240150711558</c:v>
                </c:pt>
                <c:pt idx="25">
                  <c:v>0.493990785274831</c:v>
                </c:pt>
                <c:pt idx="26">
                  <c:v>0.426642439513389</c:v>
                </c:pt>
                <c:pt idx="27">
                  <c:v>0.332118891243144</c:v>
                </c:pt>
                <c:pt idx="28">
                  <c:v>0.654067083202582</c:v>
                </c:pt>
                <c:pt idx="29">
                  <c:v>0.353452686735162</c:v>
                </c:pt>
                <c:pt idx="30">
                  <c:v>0.362052199329939</c:v>
                </c:pt>
              </c:numCache>
            </c:numRef>
          </c:yVal>
          <c:smooth val="0"/>
        </c:ser>
        <c:ser>
          <c:idx val="1"/>
          <c:order val="1"/>
          <c:tx>
            <c:v>Predicted Tone Production Index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'full regression'!$J$2:$J$32</c:f>
              <c:numCache>
                <c:formatCode>General</c:formatCode>
                <c:ptCount val="31"/>
                <c:pt idx="0">
                  <c:v>4.0</c:v>
                </c:pt>
                <c:pt idx="1">
                  <c:v>9.0</c:v>
                </c:pt>
                <c:pt idx="2">
                  <c:v>12.0</c:v>
                </c:pt>
                <c:pt idx="3">
                  <c:v>12.0</c:v>
                </c:pt>
                <c:pt idx="4">
                  <c:v>14.0</c:v>
                </c:pt>
                <c:pt idx="5">
                  <c:v>7.0</c:v>
                </c:pt>
                <c:pt idx="6">
                  <c:v>9.0</c:v>
                </c:pt>
                <c:pt idx="7">
                  <c:v>5.0</c:v>
                </c:pt>
                <c:pt idx="8">
                  <c:v>6.0</c:v>
                </c:pt>
                <c:pt idx="9">
                  <c:v>12.0</c:v>
                </c:pt>
                <c:pt idx="10">
                  <c:v>2.0</c:v>
                </c:pt>
                <c:pt idx="11">
                  <c:v>6.0</c:v>
                </c:pt>
                <c:pt idx="12">
                  <c:v>11.0</c:v>
                </c:pt>
                <c:pt idx="13">
                  <c:v>7.0</c:v>
                </c:pt>
                <c:pt idx="14">
                  <c:v>16.0</c:v>
                </c:pt>
                <c:pt idx="15">
                  <c:v>9.0</c:v>
                </c:pt>
                <c:pt idx="16">
                  <c:v>10.0</c:v>
                </c:pt>
                <c:pt idx="17">
                  <c:v>7.0</c:v>
                </c:pt>
                <c:pt idx="18">
                  <c:v>10.0</c:v>
                </c:pt>
                <c:pt idx="19">
                  <c:v>4.0</c:v>
                </c:pt>
                <c:pt idx="20">
                  <c:v>6.0</c:v>
                </c:pt>
                <c:pt idx="21">
                  <c:v>7.0</c:v>
                </c:pt>
                <c:pt idx="22">
                  <c:v>2.0</c:v>
                </c:pt>
                <c:pt idx="23">
                  <c:v>12.0</c:v>
                </c:pt>
                <c:pt idx="24">
                  <c:v>13.0</c:v>
                </c:pt>
                <c:pt idx="25">
                  <c:v>4.0</c:v>
                </c:pt>
                <c:pt idx="26">
                  <c:v>5.0</c:v>
                </c:pt>
                <c:pt idx="27">
                  <c:v>3.0</c:v>
                </c:pt>
                <c:pt idx="28">
                  <c:v>6.0</c:v>
                </c:pt>
                <c:pt idx="29">
                  <c:v>7.0</c:v>
                </c:pt>
                <c:pt idx="30">
                  <c:v>12.0</c:v>
                </c:pt>
              </c:numCache>
            </c:numRef>
          </c:xVal>
          <c:yVal>
            <c:numRef>
              <c:f>'full regression'!$S$34:$S$64</c:f>
              <c:numCache>
                <c:formatCode>General</c:formatCode>
                <c:ptCount val="31"/>
                <c:pt idx="0">
                  <c:v>0.184456792954348</c:v>
                </c:pt>
                <c:pt idx="1">
                  <c:v>0.244929579569536</c:v>
                </c:pt>
                <c:pt idx="2">
                  <c:v>0.267090168245878</c:v>
                </c:pt>
                <c:pt idx="3">
                  <c:v>0.267114234251147</c:v>
                </c:pt>
                <c:pt idx="4">
                  <c:v>0.272093886392192</c:v>
                </c:pt>
                <c:pt idx="5">
                  <c:v>0.297995673747405</c:v>
                </c:pt>
                <c:pt idx="6">
                  <c:v>0.317245812990808</c:v>
                </c:pt>
                <c:pt idx="7">
                  <c:v>0.332118891243144</c:v>
                </c:pt>
                <c:pt idx="8">
                  <c:v>0.353452686735162</c:v>
                </c:pt>
                <c:pt idx="9">
                  <c:v>0.362052199329939</c:v>
                </c:pt>
                <c:pt idx="10">
                  <c:v>0.364162959412229</c:v>
                </c:pt>
                <c:pt idx="11">
                  <c:v>0.412112356258542</c:v>
                </c:pt>
                <c:pt idx="12">
                  <c:v>0.420129216195944</c:v>
                </c:pt>
                <c:pt idx="13">
                  <c:v>0.426642439513389</c:v>
                </c:pt>
                <c:pt idx="14">
                  <c:v>0.437455135113472</c:v>
                </c:pt>
                <c:pt idx="15">
                  <c:v>0.441505616075452</c:v>
                </c:pt>
                <c:pt idx="16">
                  <c:v>0.441862231664838</c:v>
                </c:pt>
                <c:pt idx="17">
                  <c:v>0.464593200831952</c:v>
                </c:pt>
                <c:pt idx="18">
                  <c:v>0.482180008994375</c:v>
                </c:pt>
                <c:pt idx="19">
                  <c:v>0.485310857297636</c:v>
                </c:pt>
                <c:pt idx="20">
                  <c:v>0.486357011274869</c:v>
                </c:pt>
                <c:pt idx="21">
                  <c:v>0.493990785274831</c:v>
                </c:pt>
                <c:pt idx="22">
                  <c:v>0.528960749248635</c:v>
                </c:pt>
                <c:pt idx="23">
                  <c:v>0.585971378229948</c:v>
                </c:pt>
                <c:pt idx="24">
                  <c:v>0.589279040438505</c:v>
                </c:pt>
                <c:pt idx="25">
                  <c:v>0.613435701911585</c:v>
                </c:pt>
                <c:pt idx="26">
                  <c:v>0.620240150711558</c:v>
                </c:pt>
                <c:pt idx="27">
                  <c:v>0.629711835884289</c:v>
                </c:pt>
                <c:pt idx="28">
                  <c:v>0.638725298842642</c:v>
                </c:pt>
                <c:pt idx="29">
                  <c:v>0.642292336335208</c:v>
                </c:pt>
                <c:pt idx="30">
                  <c:v>0.654067083202582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993408"/>
        <c:axId val="543940192"/>
      </c:scatterChart>
      <c:valAx>
        <c:axId val="543993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tuning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940192"/>
        <c:crosses val="autoZero"/>
        <c:crossBetween val="midCat"/>
      </c:valAx>
      <c:valAx>
        <c:axId val="5439401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Tone Production Index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993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pitch Line Fit  Plot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Tone Production Index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'full regression'!$K$2:$K$32</c:f>
              <c:numCache>
                <c:formatCode>General</c:formatCode>
                <c:ptCount val="31"/>
                <c:pt idx="0">
                  <c:v>6.0</c:v>
                </c:pt>
                <c:pt idx="1">
                  <c:v>4.0</c:v>
                </c:pt>
                <c:pt idx="2">
                  <c:v>2.0</c:v>
                </c:pt>
                <c:pt idx="3">
                  <c:v>7.0</c:v>
                </c:pt>
                <c:pt idx="4">
                  <c:v>10.0</c:v>
                </c:pt>
                <c:pt idx="5">
                  <c:v>4.0</c:v>
                </c:pt>
                <c:pt idx="6">
                  <c:v>6.0</c:v>
                </c:pt>
                <c:pt idx="7">
                  <c:v>5.0</c:v>
                </c:pt>
                <c:pt idx="8">
                  <c:v>5.0</c:v>
                </c:pt>
                <c:pt idx="9">
                  <c:v>5.0</c:v>
                </c:pt>
                <c:pt idx="10">
                  <c:v>6.0</c:v>
                </c:pt>
                <c:pt idx="11">
                  <c:v>4.0</c:v>
                </c:pt>
                <c:pt idx="12">
                  <c:v>9.0</c:v>
                </c:pt>
                <c:pt idx="13">
                  <c:v>7.0</c:v>
                </c:pt>
                <c:pt idx="14">
                  <c:v>6.0</c:v>
                </c:pt>
                <c:pt idx="15">
                  <c:v>9.0</c:v>
                </c:pt>
                <c:pt idx="16">
                  <c:v>4.0</c:v>
                </c:pt>
                <c:pt idx="17">
                  <c:v>7.0</c:v>
                </c:pt>
                <c:pt idx="18">
                  <c:v>5.0</c:v>
                </c:pt>
                <c:pt idx="19">
                  <c:v>4.0</c:v>
                </c:pt>
                <c:pt idx="20">
                  <c:v>8.0</c:v>
                </c:pt>
                <c:pt idx="21">
                  <c:v>3.0</c:v>
                </c:pt>
                <c:pt idx="22">
                  <c:v>1.0</c:v>
                </c:pt>
                <c:pt idx="23">
                  <c:v>11.0</c:v>
                </c:pt>
                <c:pt idx="24">
                  <c:v>9.0</c:v>
                </c:pt>
                <c:pt idx="25">
                  <c:v>2.0</c:v>
                </c:pt>
                <c:pt idx="26">
                  <c:v>5.0</c:v>
                </c:pt>
                <c:pt idx="27">
                  <c:v>4.0</c:v>
                </c:pt>
                <c:pt idx="28">
                  <c:v>3.0</c:v>
                </c:pt>
                <c:pt idx="29">
                  <c:v>7.0</c:v>
                </c:pt>
                <c:pt idx="30">
                  <c:v>7.0</c:v>
                </c:pt>
              </c:numCache>
            </c:numRef>
          </c:xVal>
          <c:yVal>
            <c:numRef>
              <c:f>'full regression'!$P$2:$P$32</c:f>
              <c:numCache>
                <c:formatCode>General</c:formatCode>
                <c:ptCount val="31"/>
                <c:pt idx="0">
                  <c:v>0.297995673747405</c:v>
                </c:pt>
                <c:pt idx="1">
                  <c:v>0.485310857297636</c:v>
                </c:pt>
                <c:pt idx="2">
                  <c:v>0.267090168245878</c:v>
                </c:pt>
                <c:pt idx="3">
                  <c:v>0.638725298842642</c:v>
                </c:pt>
                <c:pt idx="4">
                  <c:v>0.613435701911585</c:v>
                </c:pt>
                <c:pt idx="5">
                  <c:v>0.412112356258542</c:v>
                </c:pt>
                <c:pt idx="6">
                  <c:v>0.437455135113472</c:v>
                </c:pt>
                <c:pt idx="7">
                  <c:v>0.364162959412229</c:v>
                </c:pt>
                <c:pt idx="8">
                  <c:v>0.629711835884289</c:v>
                </c:pt>
                <c:pt idx="9">
                  <c:v>0.486357011274869</c:v>
                </c:pt>
                <c:pt idx="10">
                  <c:v>0.272093886392192</c:v>
                </c:pt>
                <c:pt idx="11">
                  <c:v>0.642292336335208</c:v>
                </c:pt>
                <c:pt idx="12">
                  <c:v>0.585971378229948</c:v>
                </c:pt>
                <c:pt idx="13">
                  <c:v>0.317245812990808</c:v>
                </c:pt>
                <c:pt idx="14">
                  <c:v>0.464593200831952</c:v>
                </c:pt>
                <c:pt idx="15">
                  <c:v>0.244929579569536</c:v>
                </c:pt>
                <c:pt idx="16">
                  <c:v>0.420129216195944</c:v>
                </c:pt>
                <c:pt idx="17">
                  <c:v>0.441862231664838</c:v>
                </c:pt>
                <c:pt idx="18">
                  <c:v>0.589279040438505</c:v>
                </c:pt>
                <c:pt idx="19">
                  <c:v>0.482180008994375</c:v>
                </c:pt>
                <c:pt idx="20">
                  <c:v>0.441505616075452</c:v>
                </c:pt>
                <c:pt idx="21">
                  <c:v>0.184456792954348</c:v>
                </c:pt>
                <c:pt idx="22">
                  <c:v>0.267114234251147</c:v>
                </c:pt>
                <c:pt idx="23">
                  <c:v>0.528960749248635</c:v>
                </c:pt>
                <c:pt idx="24">
                  <c:v>0.620240150711558</c:v>
                </c:pt>
                <c:pt idx="25">
                  <c:v>0.493990785274831</c:v>
                </c:pt>
                <c:pt idx="26">
                  <c:v>0.426642439513389</c:v>
                </c:pt>
                <c:pt idx="27">
                  <c:v>0.332118891243144</c:v>
                </c:pt>
                <c:pt idx="28">
                  <c:v>0.654067083202582</c:v>
                </c:pt>
                <c:pt idx="29">
                  <c:v>0.353452686735162</c:v>
                </c:pt>
                <c:pt idx="30">
                  <c:v>0.362052199329939</c:v>
                </c:pt>
              </c:numCache>
            </c:numRef>
          </c:yVal>
          <c:smooth val="0"/>
        </c:ser>
        <c:ser>
          <c:idx val="1"/>
          <c:order val="1"/>
          <c:tx>
            <c:v>Predicted Tone Production Index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'full regression'!$K$2:$K$32</c:f>
              <c:numCache>
                <c:formatCode>General</c:formatCode>
                <c:ptCount val="31"/>
                <c:pt idx="0">
                  <c:v>6.0</c:v>
                </c:pt>
                <c:pt idx="1">
                  <c:v>4.0</c:v>
                </c:pt>
                <c:pt idx="2">
                  <c:v>2.0</c:v>
                </c:pt>
                <c:pt idx="3">
                  <c:v>7.0</c:v>
                </c:pt>
                <c:pt idx="4">
                  <c:v>10.0</c:v>
                </c:pt>
                <c:pt idx="5">
                  <c:v>4.0</c:v>
                </c:pt>
                <c:pt idx="6">
                  <c:v>6.0</c:v>
                </c:pt>
                <c:pt idx="7">
                  <c:v>5.0</c:v>
                </c:pt>
                <c:pt idx="8">
                  <c:v>5.0</c:v>
                </c:pt>
                <c:pt idx="9">
                  <c:v>5.0</c:v>
                </c:pt>
                <c:pt idx="10">
                  <c:v>6.0</c:v>
                </c:pt>
                <c:pt idx="11">
                  <c:v>4.0</c:v>
                </c:pt>
                <c:pt idx="12">
                  <c:v>9.0</c:v>
                </c:pt>
                <c:pt idx="13">
                  <c:v>7.0</c:v>
                </c:pt>
                <c:pt idx="14">
                  <c:v>6.0</c:v>
                </c:pt>
                <c:pt idx="15">
                  <c:v>9.0</c:v>
                </c:pt>
                <c:pt idx="16">
                  <c:v>4.0</c:v>
                </c:pt>
                <c:pt idx="17">
                  <c:v>7.0</c:v>
                </c:pt>
                <c:pt idx="18">
                  <c:v>5.0</c:v>
                </c:pt>
                <c:pt idx="19">
                  <c:v>4.0</c:v>
                </c:pt>
                <c:pt idx="20">
                  <c:v>8.0</c:v>
                </c:pt>
                <c:pt idx="21">
                  <c:v>3.0</c:v>
                </c:pt>
                <c:pt idx="22">
                  <c:v>1.0</c:v>
                </c:pt>
                <c:pt idx="23">
                  <c:v>11.0</c:v>
                </c:pt>
                <c:pt idx="24">
                  <c:v>9.0</c:v>
                </c:pt>
                <c:pt idx="25">
                  <c:v>2.0</c:v>
                </c:pt>
                <c:pt idx="26">
                  <c:v>5.0</c:v>
                </c:pt>
                <c:pt idx="27">
                  <c:v>4.0</c:v>
                </c:pt>
                <c:pt idx="28">
                  <c:v>3.0</c:v>
                </c:pt>
                <c:pt idx="29">
                  <c:v>7.0</c:v>
                </c:pt>
                <c:pt idx="30">
                  <c:v>7.0</c:v>
                </c:pt>
              </c:numCache>
            </c:numRef>
          </c:xVal>
          <c:yVal>
            <c:numRef>
              <c:f>'full regression'!$S$34:$S$64</c:f>
              <c:numCache>
                <c:formatCode>General</c:formatCode>
                <c:ptCount val="31"/>
                <c:pt idx="0">
                  <c:v>0.184456792954348</c:v>
                </c:pt>
                <c:pt idx="1">
                  <c:v>0.244929579569536</c:v>
                </c:pt>
                <c:pt idx="2">
                  <c:v>0.267090168245878</c:v>
                </c:pt>
                <c:pt idx="3">
                  <c:v>0.267114234251147</c:v>
                </c:pt>
                <c:pt idx="4">
                  <c:v>0.272093886392192</c:v>
                </c:pt>
                <c:pt idx="5">
                  <c:v>0.297995673747405</c:v>
                </c:pt>
                <c:pt idx="6">
                  <c:v>0.317245812990808</c:v>
                </c:pt>
                <c:pt idx="7">
                  <c:v>0.332118891243144</c:v>
                </c:pt>
                <c:pt idx="8">
                  <c:v>0.353452686735162</c:v>
                </c:pt>
                <c:pt idx="9">
                  <c:v>0.362052199329939</c:v>
                </c:pt>
                <c:pt idx="10">
                  <c:v>0.364162959412229</c:v>
                </c:pt>
                <c:pt idx="11">
                  <c:v>0.412112356258542</c:v>
                </c:pt>
                <c:pt idx="12">
                  <c:v>0.420129216195944</c:v>
                </c:pt>
                <c:pt idx="13">
                  <c:v>0.426642439513389</c:v>
                </c:pt>
                <c:pt idx="14">
                  <c:v>0.437455135113472</c:v>
                </c:pt>
                <c:pt idx="15">
                  <c:v>0.441505616075452</c:v>
                </c:pt>
                <c:pt idx="16">
                  <c:v>0.441862231664838</c:v>
                </c:pt>
                <c:pt idx="17">
                  <c:v>0.464593200831952</c:v>
                </c:pt>
                <c:pt idx="18">
                  <c:v>0.482180008994375</c:v>
                </c:pt>
                <c:pt idx="19">
                  <c:v>0.485310857297636</c:v>
                </c:pt>
                <c:pt idx="20">
                  <c:v>0.486357011274869</c:v>
                </c:pt>
                <c:pt idx="21">
                  <c:v>0.493990785274831</c:v>
                </c:pt>
                <c:pt idx="22">
                  <c:v>0.528960749248635</c:v>
                </c:pt>
                <c:pt idx="23">
                  <c:v>0.585971378229948</c:v>
                </c:pt>
                <c:pt idx="24">
                  <c:v>0.589279040438505</c:v>
                </c:pt>
                <c:pt idx="25">
                  <c:v>0.613435701911585</c:v>
                </c:pt>
                <c:pt idx="26">
                  <c:v>0.620240150711558</c:v>
                </c:pt>
                <c:pt idx="27">
                  <c:v>0.629711835884289</c:v>
                </c:pt>
                <c:pt idx="28">
                  <c:v>0.638725298842642</c:v>
                </c:pt>
                <c:pt idx="29">
                  <c:v>0.642292336335208</c:v>
                </c:pt>
                <c:pt idx="30">
                  <c:v>0.654067083202582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823424"/>
        <c:axId val="482403872"/>
      </c:scatterChart>
      <c:valAx>
        <c:axId val="537823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pitch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403872"/>
        <c:crosses val="autoZero"/>
        <c:crossBetween val="midCat"/>
      </c:valAx>
      <c:valAx>
        <c:axId val="4824038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Tone Production Index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823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 Probability Plot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'full regression'!$R$34:$R$64</c:f>
              <c:numCache>
                <c:formatCode>General</c:formatCode>
                <c:ptCount val="31"/>
                <c:pt idx="0">
                  <c:v>1.612903225806451</c:v>
                </c:pt>
                <c:pt idx="1">
                  <c:v>4.838709677419354</c:v>
                </c:pt>
                <c:pt idx="2">
                  <c:v>8.064516129032257</c:v>
                </c:pt>
                <c:pt idx="3">
                  <c:v>11.29032258064516</c:v>
                </c:pt>
                <c:pt idx="4">
                  <c:v>14.51612903225806</c:v>
                </c:pt>
                <c:pt idx="5">
                  <c:v>17.74193548387097</c:v>
                </c:pt>
                <c:pt idx="6">
                  <c:v>20.96774193548387</c:v>
                </c:pt>
                <c:pt idx="7">
                  <c:v>24.19354838709677</c:v>
                </c:pt>
                <c:pt idx="8">
                  <c:v>27.41935483870968</c:v>
                </c:pt>
                <c:pt idx="9">
                  <c:v>30.64516129032258</c:v>
                </c:pt>
                <c:pt idx="10">
                  <c:v>33.87096774193548</c:v>
                </c:pt>
                <c:pt idx="11">
                  <c:v>37.09677419354838</c:v>
                </c:pt>
                <c:pt idx="12">
                  <c:v>40.32258064516128</c:v>
                </c:pt>
                <c:pt idx="13">
                  <c:v>43.54838709677419</c:v>
                </c:pt>
                <c:pt idx="14">
                  <c:v>46.77419354838709</c:v>
                </c:pt>
                <c:pt idx="15">
                  <c:v>5</c:v>
                </c:pt>
                <c:pt idx="16">
                  <c:v>53.2258064516129</c:v>
                </c:pt>
                <c:pt idx="17">
                  <c:v>56.4516129032258</c:v>
                </c:pt>
                <c:pt idx="18">
                  <c:v>59.6774193548387</c:v>
                </c:pt>
                <c:pt idx="19">
                  <c:v>62.90322580645161</c:v>
                </c:pt>
                <c:pt idx="20">
                  <c:v>66.12903225806451</c:v>
                </c:pt>
                <c:pt idx="21">
                  <c:v>69.35483870967741</c:v>
                </c:pt>
                <c:pt idx="22">
                  <c:v>72.58064516129032</c:v>
                </c:pt>
                <c:pt idx="23">
                  <c:v>75.80645161290322</c:v>
                </c:pt>
                <c:pt idx="24">
                  <c:v>79.03225806451611</c:v>
                </c:pt>
                <c:pt idx="25">
                  <c:v>82.25806451612902</c:v>
                </c:pt>
                <c:pt idx="26">
                  <c:v>85.48387096774192</c:v>
                </c:pt>
                <c:pt idx="27">
                  <c:v>88.70967741935483</c:v>
                </c:pt>
                <c:pt idx="28">
                  <c:v>91.93548387096773</c:v>
                </c:pt>
                <c:pt idx="29">
                  <c:v>95.16129032258064</c:v>
                </c:pt>
                <c:pt idx="30">
                  <c:v>98.38709677419354</c:v>
                </c:pt>
              </c:numCache>
            </c:numRef>
          </c:xVal>
          <c:yVal>
            <c:numRef>
              <c:f>'full regression'!$S$34:$S$64</c:f>
              <c:numCache>
                <c:formatCode>General</c:formatCode>
                <c:ptCount val="31"/>
                <c:pt idx="0">
                  <c:v>0.184456792954348</c:v>
                </c:pt>
                <c:pt idx="1">
                  <c:v>0.244929579569536</c:v>
                </c:pt>
                <c:pt idx="2">
                  <c:v>0.267090168245878</c:v>
                </c:pt>
                <c:pt idx="3">
                  <c:v>0.267114234251147</c:v>
                </c:pt>
                <c:pt idx="4">
                  <c:v>0.272093886392192</c:v>
                </c:pt>
                <c:pt idx="5">
                  <c:v>0.297995673747405</c:v>
                </c:pt>
                <c:pt idx="6">
                  <c:v>0.317245812990808</c:v>
                </c:pt>
                <c:pt idx="7">
                  <c:v>0.332118891243144</c:v>
                </c:pt>
                <c:pt idx="8">
                  <c:v>0.353452686735162</c:v>
                </c:pt>
                <c:pt idx="9">
                  <c:v>0.362052199329939</c:v>
                </c:pt>
                <c:pt idx="10">
                  <c:v>0.364162959412229</c:v>
                </c:pt>
                <c:pt idx="11">
                  <c:v>0.412112356258542</c:v>
                </c:pt>
                <c:pt idx="12">
                  <c:v>0.420129216195944</c:v>
                </c:pt>
                <c:pt idx="13">
                  <c:v>0.426642439513389</c:v>
                </c:pt>
                <c:pt idx="14">
                  <c:v>0.437455135113472</c:v>
                </c:pt>
                <c:pt idx="15">
                  <c:v>0.441505616075452</c:v>
                </c:pt>
                <c:pt idx="16">
                  <c:v>0.441862231664838</c:v>
                </c:pt>
                <c:pt idx="17">
                  <c:v>0.464593200831952</c:v>
                </c:pt>
                <c:pt idx="18">
                  <c:v>0.482180008994375</c:v>
                </c:pt>
                <c:pt idx="19">
                  <c:v>0.485310857297636</c:v>
                </c:pt>
                <c:pt idx="20">
                  <c:v>0.486357011274869</c:v>
                </c:pt>
                <c:pt idx="21">
                  <c:v>0.493990785274831</c:v>
                </c:pt>
                <c:pt idx="22">
                  <c:v>0.528960749248635</c:v>
                </c:pt>
                <c:pt idx="23">
                  <c:v>0.585971378229948</c:v>
                </c:pt>
                <c:pt idx="24">
                  <c:v>0.589279040438505</c:v>
                </c:pt>
                <c:pt idx="25">
                  <c:v>0.613435701911585</c:v>
                </c:pt>
                <c:pt idx="26">
                  <c:v>0.620240150711558</c:v>
                </c:pt>
                <c:pt idx="27">
                  <c:v>0.629711835884289</c:v>
                </c:pt>
                <c:pt idx="28">
                  <c:v>0.638725298842642</c:v>
                </c:pt>
                <c:pt idx="29">
                  <c:v>0.642292336335208</c:v>
                </c:pt>
                <c:pt idx="30">
                  <c:v>0.654067083202582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9598064"/>
        <c:axId val="537136976"/>
      </c:scatterChart>
      <c:valAx>
        <c:axId val="479598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Sample Percentile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136976"/>
        <c:crosses val="autoZero"/>
        <c:crossBetween val="midCat"/>
      </c:valAx>
      <c:valAx>
        <c:axId val="5371369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Tone Production Index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598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tuning Line Fit  Plot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tone mean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'min regression'!$B$2:$B$32</c:f>
              <c:numCache>
                <c:formatCode>General</c:formatCode>
                <c:ptCount val="31"/>
                <c:pt idx="0">
                  <c:v>4.0</c:v>
                </c:pt>
                <c:pt idx="1">
                  <c:v>9.0</c:v>
                </c:pt>
                <c:pt idx="2">
                  <c:v>12.0</c:v>
                </c:pt>
                <c:pt idx="3">
                  <c:v>12.0</c:v>
                </c:pt>
                <c:pt idx="4">
                  <c:v>14.0</c:v>
                </c:pt>
                <c:pt idx="5">
                  <c:v>7.0</c:v>
                </c:pt>
                <c:pt idx="6">
                  <c:v>9.0</c:v>
                </c:pt>
                <c:pt idx="7">
                  <c:v>5.0</c:v>
                </c:pt>
                <c:pt idx="8">
                  <c:v>6.0</c:v>
                </c:pt>
                <c:pt idx="9">
                  <c:v>12.0</c:v>
                </c:pt>
                <c:pt idx="10">
                  <c:v>2.0</c:v>
                </c:pt>
                <c:pt idx="11">
                  <c:v>6.0</c:v>
                </c:pt>
                <c:pt idx="12">
                  <c:v>11.0</c:v>
                </c:pt>
                <c:pt idx="13">
                  <c:v>7.0</c:v>
                </c:pt>
                <c:pt idx="14">
                  <c:v>16.0</c:v>
                </c:pt>
                <c:pt idx="15">
                  <c:v>9.0</c:v>
                </c:pt>
                <c:pt idx="16">
                  <c:v>10.0</c:v>
                </c:pt>
                <c:pt idx="17">
                  <c:v>7.0</c:v>
                </c:pt>
                <c:pt idx="18">
                  <c:v>10.0</c:v>
                </c:pt>
                <c:pt idx="19">
                  <c:v>4.0</c:v>
                </c:pt>
                <c:pt idx="20">
                  <c:v>6.0</c:v>
                </c:pt>
                <c:pt idx="21">
                  <c:v>7.0</c:v>
                </c:pt>
                <c:pt idx="22">
                  <c:v>2.0</c:v>
                </c:pt>
                <c:pt idx="23">
                  <c:v>12.0</c:v>
                </c:pt>
                <c:pt idx="24">
                  <c:v>13.0</c:v>
                </c:pt>
                <c:pt idx="25">
                  <c:v>4.0</c:v>
                </c:pt>
                <c:pt idx="26">
                  <c:v>5.0</c:v>
                </c:pt>
                <c:pt idx="27">
                  <c:v>3.0</c:v>
                </c:pt>
                <c:pt idx="28">
                  <c:v>6.0</c:v>
                </c:pt>
                <c:pt idx="29">
                  <c:v>7.0</c:v>
                </c:pt>
                <c:pt idx="30">
                  <c:v>12.0</c:v>
                </c:pt>
              </c:numCache>
            </c:numRef>
          </c:xVal>
          <c:yVal>
            <c:numRef>
              <c:f>'min regression'!$G$2:$G$32</c:f>
              <c:numCache>
                <c:formatCode>General</c:formatCode>
                <c:ptCount val="31"/>
                <c:pt idx="0">
                  <c:v>0.297995674</c:v>
                </c:pt>
                <c:pt idx="1">
                  <c:v>0.485310857</c:v>
                </c:pt>
                <c:pt idx="2">
                  <c:v>0.267090168</c:v>
                </c:pt>
                <c:pt idx="3">
                  <c:v>0.638725299</c:v>
                </c:pt>
                <c:pt idx="4">
                  <c:v>0.613435702</c:v>
                </c:pt>
                <c:pt idx="5">
                  <c:v>0.412112356</c:v>
                </c:pt>
                <c:pt idx="6">
                  <c:v>0.437455135</c:v>
                </c:pt>
                <c:pt idx="7">
                  <c:v>0.364162959</c:v>
                </c:pt>
                <c:pt idx="8">
                  <c:v>0.629711836</c:v>
                </c:pt>
                <c:pt idx="9">
                  <c:v>0.486357011</c:v>
                </c:pt>
                <c:pt idx="10">
                  <c:v>0.272093886</c:v>
                </c:pt>
                <c:pt idx="11">
                  <c:v>0.642292336</c:v>
                </c:pt>
                <c:pt idx="12">
                  <c:v>0.585971378</c:v>
                </c:pt>
                <c:pt idx="13">
                  <c:v>0.317245813</c:v>
                </c:pt>
                <c:pt idx="14">
                  <c:v>0.464593201</c:v>
                </c:pt>
                <c:pt idx="15">
                  <c:v>0.24492958</c:v>
                </c:pt>
                <c:pt idx="16">
                  <c:v>0.420129216</c:v>
                </c:pt>
                <c:pt idx="17">
                  <c:v>0.441862232</c:v>
                </c:pt>
                <c:pt idx="18">
                  <c:v>0.58927904</c:v>
                </c:pt>
                <c:pt idx="19">
                  <c:v>0.482180009</c:v>
                </c:pt>
                <c:pt idx="20">
                  <c:v>0.441505616</c:v>
                </c:pt>
                <c:pt idx="21">
                  <c:v>0.184456793</c:v>
                </c:pt>
                <c:pt idx="22">
                  <c:v>0.267114234</c:v>
                </c:pt>
                <c:pt idx="23">
                  <c:v>0.528960749</c:v>
                </c:pt>
                <c:pt idx="24">
                  <c:v>0.620240151</c:v>
                </c:pt>
                <c:pt idx="25">
                  <c:v>0.493990785</c:v>
                </c:pt>
                <c:pt idx="26">
                  <c:v>0.42664244</c:v>
                </c:pt>
                <c:pt idx="27">
                  <c:v>0.332118891</c:v>
                </c:pt>
                <c:pt idx="28">
                  <c:v>0.654067083</c:v>
                </c:pt>
                <c:pt idx="29">
                  <c:v>0.353452687</c:v>
                </c:pt>
                <c:pt idx="30">
                  <c:v>0.362052199</c:v>
                </c:pt>
              </c:numCache>
            </c:numRef>
          </c:yVal>
          <c:smooth val="0"/>
        </c:ser>
        <c:ser>
          <c:idx val="1"/>
          <c:order val="1"/>
          <c:tx>
            <c:v>Predicted tone mean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'min regression'!$B$2:$B$32</c:f>
              <c:numCache>
                <c:formatCode>General</c:formatCode>
                <c:ptCount val="31"/>
                <c:pt idx="0">
                  <c:v>4.0</c:v>
                </c:pt>
                <c:pt idx="1">
                  <c:v>9.0</c:v>
                </c:pt>
                <c:pt idx="2">
                  <c:v>12.0</c:v>
                </c:pt>
                <c:pt idx="3">
                  <c:v>12.0</c:v>
                </c:pt>
                <c:pt idx="4">
                  <c:v>14.0</c:v>
                </c:pt>
                <c:pt idx="5">
                  <c:v>7.0</c:v>
                </c:pt>
                <c:pt idx="6">
                  <c:v>9.0</c:v>
                </c:pt>
                <c:pt idx="7">
                  <c:v>5.0</c:v>
                </c:pt>
                <c:pt idx="8">
                  <c:v>6.0</c:v>
                </c:pt>
                <c:pt idx="9">
                  <c:v>12.0</c:v>
                </c:pt>
                <c:pt idx="10">
                  <c:v>2.0</c:v>
                </c:pt>
                <c:pt idx="11">
                  <c:v>6.0</c:v>
                </c:pt>
                <c:pt idx="12">
                  <c:v>11.0</c:v>
                </c:pt>
                <c:pt idx="13">
                  <c:v>7.0</c:v>
                </c:pt>
                <c:pt idx="14">
                  <c:v>16.0</c:v>
                </c:pt>
                <c:pt idx="15">
                  <c:v>9.0</c:v>
                </c:pt>
                <c:pt idx="16">
                  <c:v>10.0</c:v>
                </c:pt>
                <c:pt idx="17">
                  <c:v>7.0</c:v>
                </c:pt>
                <c:pt idx="18">
                  <c:v>10.0</c:v>
                </c:pt>
                <c:pt idx="19">
                  <c:v>4.0</c:v>
                </c:pt>
                <c:pt idx="20">
                  <c:v>6.0</c:v>
                </c:pt>
                <c:pt idx="21">
                  <c:v>7.0</c:v>
                </c:pt>
                <c:pt idx="22">
                  <c:v>2.0</c:v>
                </c:pt>
                <c:pt idx="23">
                  <c:v>12.0</c:v>
                </c:pt>
                <c:pt idx="24">
                  <c:v>13.0</c:v>
                </c:pt>
                <c:pt idx="25">
                  <c:v>4.0</c:v>
                </c:pt>
                <c:pt idx="26">
                  <c:v>5.0</c:v>
                </c:pt>
                <c:pt idx="27">
                  <c:v>3.0</c:v>
                </c:pt>
                <c:pt idx="28">
                  <c:v>6.0</c:v>
                </c:pt>
                <c:pt idx="29">
                  <c:v>7.0</c:v>
                </c:pt>
                <c:pt idx="30">
                  <c:v>12.0</c:v>
                </c:pt>
              </c:numCache>
            </c:numRef>
          </c:xVal>
          <c:yVal>
            <c:numRef>
              <c:f>'min regression'!$J$26:$J$56</c:f>
              <c:numCache>
                <c:formatCode>General</c:formatCode>
                <c:ptCount val="31"/>
                <c:pt idx="0">
                  <c:v>0.355035398523299</c:v>
                </c:pt>
                <c:pt idx="1">
                  <c:v>0.430898987679939</c:v>
                </c:pt>
                <c:pt idx="2">
                  <c:v>0.476417141173923</c:v>
                </c:pt>
                <c:pt idx="3">
                  <c:v>0.476417141173923</c:v>
                </c:pt>
                <c:pt idx="4">
                  <c:v>0.506762576836578</c:v>
                </c:pt>
                <c:pt idx="5">
                  <c:v>0.400553552017283</c:v>
                </c:pt>
                <c:pt idx="6">
                  <c:v>0.430898987679939</c:v>
                </c:pt>
                <c:pt idx="7">
                  <c:v>0.477064145462344</c:v>
                </c:pt>
                <c:pt idx="8">
                  <c:v>0.492236863293672</c:v>
                </c:pt>
                <c:pt idx="9">
                  <c:v>0.58327317028164</c:v>
                </c:pt>
                <c:pt idx="10">
                  <c:v>0.324689962860643</c:v>
                </c:pt>
                <c:pt idx="11">
                  <c:v>0.492236863293672</c:v>
                </c:pt>
                <c:pt idx="12">
                  <c:v>0.461244423342595</c:v>
                </c:pt>
                <c:pt idx="13">
                  <c:v>0.400553552017283</c:v>
                </c:pt>
                <c:pt idx="14">
                  <c:v>0.537108012499234</c:v>
                </c:pt>
                <c:pt idx="15">
                  <c:v>0.430898987679939</c:v>
                </c:pt>
                <c:pt idx="16">
                  <c:v>0.446071705511267</c:v>
                </c:pt>
                <c:pt idx="17">
                  <c:v>0.400553552017283</c:v>
                </c:pt>
                <c:pt idx="18">
                  <c:v>0.446071705511267</c:v>
                </c:pt>
                <c:pt idx="19">
                  <c:v>0.355035398523299</c:v>
                </c:pt>
                <c:pt idx="20">
                  <c:v>0.385380834185955</c:v>
                </c:pt>
                <c:pt idx="21">
                  <c:v>0.400553552017283</c:v>
                </c:pt>
                <c:pt idx="22">
                  <c:v>0.324689962860643</c:v>
                </c:pt>
                <c:pt idx="23">
                  <c:v>0.476417141173923</c:v>
                </c:pt>
                <c:pt idx="24">
                  <c:v>0.49158985900525</c:v>
                </c:pt>
                <c:pt idx="25">
                  <c:v>0.461891427631016</c:v>
                </c:pt>
                <c:pt idx="26">
                  <c:v>0.477064145462344</c:v>
                </c:pt>
                <c:pt idx="27">
                  <c:v>0.339862680691971</c:v>
                </c:pt>
                <c:pt idx="28">
                  <c:v>0.492236863293672</c:v>
                </c:pt>
                <c:pt idx="29">
                  <c:v>0.400553552017283</c:v>
                </c:pt>
                <c:pt idx="30">
                  <c:v>0.58327317028164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678400"/>
        <c:axId val="386682160"/>
      </c:scatterChart>
      <c:valAx>
        <c:axId val="386678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tuning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682160"/>
        <c:crosses val="autoZero"/>
        <c:crossBetween val="midCat"/>
      </c:valAx>
      <c:valAx>
        <c:axId val="3866821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tone mean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678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Residuals</a:t>
            </a:r>
            <a:r>
              <a:rPr lang="en-US" baseline="0"/>
              <a:t> vs. Predicted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'min regression'!$J$26:$J$56</c:f>
              <c:numCache>
                <c:formatCode>General</c:formatCode>
                <c:ptCount val="31"/>
                <c:pt idx="0">
                  <c:v>0.355035398523299</c:v>
                </c:pt>
                <c:pt idx="1">
                  <c:v>0.430898987679939</c:v>
                </c:pt>
                <c:pt idx="2">
                  <c:v>0.476417141173923</c:v>
                </c:pt>
                <c:pt idx="3">
                  <c:v>0.476417141173923</c:v>
                </c:pt>
                <c:pt idx="4">
                  <c:v>0.506762576836578</c:v>
                </c:pt>
                <c:pt idx="5">
                  <c:v>0.400553552017283</c:v>
                </c:pt>
                <c:pt idx="6">
                  <c:v>0.430898987679939</c:v>
                </c:pt>
                <c:pt idx="7">
                  <c:v>0.477064145462344</c:v>
                </c:pt>
                <c:pt idx="8">
                  <c:v>0.492236863293672</c:v>
                </c:pt>
                <c:pt idx="9">
                  <c:v>0.58327317028164</c:v>
                </c:pt>
                <c:pt idx="10">
                  <c:v>0.324689962860643</c:v>
                </c:pt>
                <c:pt idx="11">
                  <c:v>0.492236863293672</c:v>
                </c:pt>
                <c:pt idx="12">
                  <c:v>0.461244423342595</c:v>
                </c:pt>
                <c:pt idx="13">
                  <c:v>0.400553552017283</c:v>
                </c:pt>
                <c:pt idx="14">
                  <c:v>0.537108012499234</c:v>
                </c:pt>
                <c:pt idx="15">
                  <c:v>0.430898987679939</c:v>
                </c:pt>
                <c:pt idx="16">
                  <c:v>0.446071705511267</c:v>
                </c:pt>
                <c:pt idx="17">
                  <c:v>0.400553552017283</c:v>
                </c:pt>
                <c:pt idx="18">
                  <c:v>0.446071705511267</c:v>
                </c:pt>
                <c:pt idx="19">
                  <c:v>0.355035398523299</c:v>
                </c:pt>
                <c:pt idx="20">
                  <c:v>0.385380834185955</c:v>
                </c:pt>
                <c:pt idx="21">
                  <c:v>0.400553552017283</c:v>
                </c:pt>
                <c:pt idx="22">
                  <c:v>0.324689962860643</c:v>
                </c:pt>
                <c:pt idx="23">
                  <c:v>0.476417141173923</c:v>
                </c:pt>
                <c:pt idx="24">
                  <c:v>0.49158985900525</c:v>
                </c:pt>
                <c:pt idx="25">
                  <c:v>0.461891427631016</c:v>
                </c:pt>
                <c:pt idx="26">
                  <c:v>0.477064145462344</c:v>
                </c:pt>
                <c:pt idx="27">
                  <c:v>0.339862680691971</c:v>
                </c:pt>
                <c:pt idx="28">
                  <c:v>0.492236863293672</c:v>
                </c:pt>
                <c:pt idx="29">
                  <c:v>0.400553552017283</c:v>
                </c:pt>
                <c:pt idx="30">
                  <c:v>0.58327317028164</c:v>
                </c:pt>
              </c:numCache>
            </c:numRef>
          </c:xVal>
          <c:yVal>
            <c:numRef>
              <c:f>'min regression'!$K$26:$K$56</c:f>
              <c:numCache>
                <c:formatCode>General</c:formatCode>
                <c:ptCount val="31"/>
                <c:pt idx="0">
                  <c:v>-0.0570397245232991</c:v>
                </c:pt>
                <c:pt idx="1">
                  <c:v>0.0544118693200612</c:v>
                </c:pt>
                <c:pt idx="2">
                  <c:v>-0.209326973173923</c:v>
                </c:pt>
                <c:pt idx="3">
                  <c:v>0.162308157826077</c:v>
                </c:pt>
                <c:pt idx="4">
                  <c:v>0.106673125163422</c:v>
                </c:pt>
                <c:pt idx="5">
                  <c:v>0.0115588039827172</c:v>
                </c:pt>
                <c:pt idx="6">
                  <c:v>0.00655614732006127</c:v>
                </c:pt>
                <c:pt idx="7">
                  <c:v>-0.112901186462344</c:v>
                </c:pt>
                <c:pt idx="8">
                  <c:v>0.137474972706328</c:v>
                </c:pt>
                <c:pt idx="9">
                  <c:v>-0.0969161592816396</c:v>
                </c:pt>
                <c:pt idx="10">
                  <c:v>-0.0525960768606431</c:v>
                </c:pt>
                <c:pt idx="11">
                  <c:v>0.150055472706328</c:v>
                </c:pt>
                <c:pt idx="12">
                  <c:v>0.124726954657405</c:v>
                </c:pt>
                <c:pt idx="13">
                  <c:v>-0.0833077390172828</c:v>
                </c:pt>
                <c:pt idx="14">
                  <c:v>-0.0725148114992342</c:v>
                </c:pt>
                <c:pt idx="15">
                  <c:v>-0.185969407679939</c:v>
                </c:pt>
                <c:pt idx="16">
                  <c:v>-0.0259424895112666</c:v>
                </c:pt>
                <c:pt idx="17">
                  <c:v>0.0413086799827172</c:v>
                </c:pt>
                <c:pt idx="18">
                  <c:v>0.143207334488733</c:v>
                </c:pt>
                <c:pt idx="19">
                  <c:v>0.127144610476701</c:v>
                </c:pt>
                <c:pt idx="20">
                  <c:v>0.0561247818140451</c:v>
                </c:pt>
                <c:pt idx="21">
                  <c:v>-0.216096759017283</c:v>
                </c:pt>
                <c:pt idx="22">
                  <c:v>-0.0575757288606431</c:v>
                </c:pt>
                <c:pt idx="23">
                  <c:v>0.0525436078260775</c:v>
                </c:pt>
                <c:pt idx="24">
                  <c:v>0.12865029199475</c:v>
                </c:pt>
                <c:pt idx="25">
                  <c:v>0.0320993573689838</c:v>
                </c:pt>
                <c:pt idx="26">
                  <c:v>-0.050421705462344</c:v>
                </c:pt>
                <c:pt idx="27">
                  <c:v>-0.00774378969197109</c:v>
                </c:pt>
                <c:pt idx="28">
                  <c:v>0.161830219706328</c:v>
                </c:pt>
                <c:pt idx="29">
                  <c:v>-0.0471008650172828</c:v>
                </c:pt>
                <c:pt idx="30">
                  <c:v>-0.22122097128164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705488"/>
        <c:axId val="386707968"/>
      </c:scatterChart>
      <c:valAx>
        <c:axId val="386705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707968"/>
        <c:crosses val="autoZero"/>
        <c:crossBetween val="midCat"/>
      </c:valAx>
      <c:valAx>
        <c:axId val="38670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705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'tpi analysis'!$O$25:$O$55</c:f>
              <c:numCache>
                <c:formatCode>General</c:formatCode>
                <c:ptCount val="31"/>
                <c:pt idx="0">
                  <c:v>3.358230308110649</c:v>
                </c:pt>
                <c:pt idx="1">
                  <c:v>3.778678401544976</c:v>
                </c:pt>
                <c:pt idx="2">
                  <c:v>3.288859737790553</c:v>
                </c:pt>
                <c:pt idx="3">
                  <c:v>4.123032813243633</c:v>
                </c:pt>
                <c:pt idx="4">
                  <c:v>4.066267725266901</c:v>
                </c:pt>
                <c:pt idx="5">
                  <c:v>3.614376876731045</c:v>
                </c:pt>
                <c:pt idx="6">
                  <c:v>3.671261337148103</c:v>
                </c:pt>
                <c:pt idx="7">
                  <c:v>3.506749549212294</c:v>
                </c:pt>
                <c:pt idx="8">
                  <c:v>4.102801173325844</c:v>
                </c:pt>
                <c:pt idx="9">
                  <c:v>3.781026601235434</c:v>
                </c:pt>
                <c:pt idx="10">
                  <c:v>3.300091094797972</c:v>
                </c:pt>
                <c:pt idx="11">
                  <c:v>4.131039392752244</c:v>
                </c:pt>
                <c:pt idx="12">
                  <c:v>4.004621240031038</c:v>
                </c:pt>
                <c:pt idx="13">
                  <c:v>3.401439214678014</c:v>
                </c:pt>
                <c:pt idx="14">
                  <c:v>3.732175502921813</c:v>
                </c:pt>
                <c:pt idx="15">
                  <c:v>3.239118030659511</c:v>
                </c:pt>
                <c:pt idx="16">
                  <c:v>3.632371539247697</c:v>
                </c:pt>
                <c:pt idx="17">
                  <c:v>3.681153517277623</c:v>
                </c:pt>
                <c:pt idx="18">
                  <c:v>4.012045625814144</c:v>
                </c:pt>
                <c:pt idx="19">
                  <c:v>3.77165089287563</c:v>
                </c:pt>
                <c:pt idx="20">
                  <c:v>3.680353056178385</c:v>
                </c:pt>
                <c:pt idx="21">
                  <c:v>3.10338067295258</c:v>
                </c:pt>
                <c:pt idx="22">
                  <c:v>3.28891375638987</c:v>
                </c:pt>
                <c:pt idx="23">
                  <c:v>3.876655050186503</c:v>
                </c:pt>
                <c:pt idx="24">
                  <c:v>4.081541007245978</c:v>
                </c:pt>
                <c:pt idx="25">
                  <c:v>3.798161388029565</c:v>
                </c:pt>
                <c:pt idx="26">
                  <c:v>3.646991136917527</c:v>
                </c:pt>
                <c:pt idx="27">
                  <c:v>3.434823359990997</c:v>
                </c:pt>
                <c:pt idx="28">
                  <c:v>4.157469017129365</c:v>
                </c:pt>
                <c:pt idx="29">
                  <c:v>3.482709247884649</c:v>
                </c:pt>
                <c:pt idx="30">
                  <c:v>3.502011732429458</c:v>
                </c:pt>
              </c:numCache>
            </c:numRef>
          </c:xVal>
          <c:yVal>
            <c:numRef>
              <c:f>'tpi analysis'!$P$25:$P$55</c:f>
              <c:numCache>
                <c:formatCode>General</c:formatCode>
                <c:ptCount val="31"/>
                <c:pt idx="0">
                  <c:v>-0.608230308110649</c:v>
                </c:pt>
                <c:pt idx="1">
                  <c:v>-0.528678401544976</c:v>
                </c:pt>
                <c:pt idx="2">
                  <c:v>0.711140262209447</c:v>
                </c:pt>
                <c:pt idx="3">
                  <c:v>-0.873032813243633</c:v>
                </c:pt>
                <c:pt idx="4">
                  <c:v>0.683732274733098</c:v>
                </c:pt>
                <c:pt idx="5">
                  <c:v>-0.614376876731045</c:v>
                </c:pt>
                <c:pt idx="6">
                  <c:v>-0.671261337148103</c:v>
                </c:pt>
                <c:pt idx="7">
                  <c:v>-0.756749549212294</c:v>
                </c:pt>
                <c:pt idx="8">
                  <c:v>-1.102801173325844</c:v>
                </c:pt>
                <c:pt idx="9">
                  <c:v>-0.531026601235435</c:v>
                </c:pt>
                <c:pt idx="10">
                  <c:v>-0.300091094797972</c:v>
                </c:pt>
                <c:pt idx="11">
                  <c:v>0.368960607247756</c:v>
                </c:pt>
                <c:pt idx="12">
                  <c:v>0.495378759968962</c:v>
                </c:pt>
                <c:pt idx="13">
                  <c:v>0.848560785321986</c:v>
                </c:pt>
                <c:pt idx="14">
                  <c:v>0.267824497078187</c:v>
                </c:pt>
                <c:pt idx="15">
                  <c:v>0.760881969340489</c:v>
                </c:pt>
                <c:pt idx="16">
                  <c:v>-0.132371539247697</c:v>
                </c:pt>
                <c:pt idx="17">
                  <c:v>0.568846482722376</c:v>
                </c:pt>
                <c:pt idx="18">
                  <c:v>-0.0120456258141441</c:v>
                </c:pt>
                <c:pt idx="19">
                  <c:v>0.978349107124369</c:v>
                </c:pt>
                <c:pt idx="20">
                  <c:v>1.069646943821615</c:v>
                </c:pt>
                <c:pt idx="21">
                  <c:v>-0.10338067295258</c:v>
                </c:pt>
                <c:pt idx="22">
                  <c:v>-0.538913756389871</c:v>
                </c:pt>
                <c:pt idx="23">
                  <c:v>0.123344949813497</c:v>
                </c:pt>
                <c:pt idx="24">
                  <c:v>0.918458992754022</c:v>
                </c:pt>
                <c:pt idx="25">
                  <c:v>-0.548161388029565</c:v>
                </c:pt>
                <c:pt idx="26">
                  <c:v>-0.646991136917527</c:v>
                </c:pt>
                <c:pt idx="27">
                  <c:v>0.315176640009003</c:v>
                </c:pt>
                <c:pt idx="28">
                  <c:v>0.0925309828706346</c:v>
                </c:pt>
                <c:pt idx="29">
                  <c:v>0.267290752115351</c:v>
                </c:pt>
                <c:pt idx="30">
                  <c:v>-0.502011732429458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734960"/>
        <c:axId val="386737440"/>
      </c:scatterChart>
      <c:valAx>
        <c:axId val="386734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737440"/>
        <c:crosses val="autoZero"/>
        <c:crossBetween val="midCat"/>
      </c:valAx>
      <c:valAx>
        <c:axId val="38673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734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tone mean Line Fit 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qual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'tpi analysis'!$F$2:$F$32</c:f>
              <c:numCache>
                <c:formatCode>General</c:formatCode>
                <c:ptCount val="31"/>
                <c:pt idx="0">
                  <c:v>0.297995674</c:v>
                </c:pt>
                <c:pt idx="1">
                  <c:v>0.485310857</c:v>
                </c:pt>
                <c:pt idx="2">
                  <c:v>0.267090168</c:v>
                </c:pt>
                <c:pt idx="3">
                  <c:v>0.638725299</c:v>
                </c:pt>
                <c:pt idx="4">
                  <c:v>0.613435702</c:v>
                </c:pt>
                <c:pt idx="5">
                  <c:v>0.412112356</c:v>
                </c:pt>
                <c:pt idx="6">
                  <c:v>0.437455135</c:v>
                </c:pt>
                <c:pt idx="7">
                  <c:v>0.364162959</c:v>
                </c:pt>
                <c:pt idx="8">
                  <c:v>0.629711836</c:v>
                </c:pt>
                <c:pt idx="9">
                  <c:v>0.486357011</c:v>
                </c:pt>
                <c:pt idx="10">
                  <c:v>0.272093886</c:v>
                </c:pt>
                <c:pt idx="11">
                  <c:v>0.642292336</c:v>
                </c:pt>
                <c:pt idx="12">
                  <c:v>0.585971378</c:v>
                </c:pt>
                <c:pt idx="13">
                  <c:v>0.317245813</c:v>
                </c:pt>
                <c:pt idx="14">
                  <c:v>0.464593201</c:v>
                </c:pt>
                <c:pt idx="15">
                  <c:v>0.24492958</c:v>
                </c:pt>
                <c:pt idx="16">
                  <c:v>0.420129216</c:v>
                </c:pt>
                <c:pt idx="17">
                  <c:v>0.441862232</c:v>
                </c:pt>
                <c:pt idx="18">
                  <c:v>0.58927904</c:v>
                </c:pt>
                <c:pt idx="19">
                  <c:v>0.482180009</c:v>
                </c:pt>
                <c:pt idx="20">
                  <c:v>0.441505616</c:v>
                </c:pt>
                <c:pt idx="21">
                  <c:v>0.184456793</c:v>
                </c:pt>
                <c:pt idx="22">
                  <c:v>0.267114234</c:v>
                </c:pt>
                <c:pt idx="23">
                  <c:v>0.528960749</c:v>
                </c:pt>
                <c:pt idx="24">
                  <c:v>0.620240151</c:v>
                </c:pt>
                <c:pt idx="25">
                  <c:v>0.493990785</c:v>
                </c:pt>
                <c:pt idx="26">
                  <c:v>0.42664244</c:v>
                </c:pt>
                <c:pt idx="27">
                  <c:v>0.332118891</c:v>
                </c:pt>
                <c:pt idx="28">
                  <c:v>0.654067083</c:v>
                </c:pt>
                <c:pt idx="29">
                  <c:v>0.353452687</c:v>
                </c:pt>
                <c:pt idx="30">
                  <c:v>0.362052199</c:v>
                </c:pt>
              </c:numCache>
            </c:numRef>
          </c:xVal>
          <c:yVal>
            <c:numRef>
              <c:f>'tpi analysis'!$L$2:$L$32</c:f>
              <c:numCache>
                <c:formatCode>General</c:formatCode>
                <c:ptCount val="31"/>
                <c:pt idx="0">
                  <c:v>2.75</c:v>
                </c:pt>
                <c:pt idx="1">
                  <c:v>4.25</c:v>
                </c:pt>
                <c:pt idx="2">
                  <c:v>4.0</c:v>
                </c:pt>
                <c:pt idx="3">
                  <c:v>3.25</c:v>
                </c:pt>
                <c:pt idx="4">
                  <c:v>4.75</c:v>
                </c:pt>
                <c:pt idx="5">
                  <c:v>3.0</c:v>
                </c:pt>
                <c:pt idx="6">
                  <c:v>3.0</c:v>
                </c:pt>
                <c:pt idx="7">
                  <c:v>2.75</c:v>
                </c:pt>
                <c:pt idx="8">
                  <c:v>3.0</c:v>
                </c:pt>
                <c:pt idx="9">
                  <c:v>3.25</c:v>
                </c:pt>
                <c:pt idx="10">
                  <c:v>3.0</c:v>
                </c:pt>
                <c:pt idx="11">
                  <c:v>4.5</c:v>
                </c:pt>
                <c:pt idx="12">
                  <c:v>4.5</c:v>
                </c:pt>
                <c:pt idx="13">
                  <c:v>4.25</c:v>
                </c:pt>
                <c:pt idx="14">
                  <c:v>4.0</c:v>
                </c:pt>
                <c:pt idx="15">
                  <c:v>4.0</c:v>
                </c:pt>
                <c:pt idx="16">
                  <c:v>3.5</c:v>
                </c:pt>
                <c:pt idx="17">
                  <c:v>4.25</c:v>
                </c:pt>
                <c:pt idx="18">
                  <c:v>4.0</c:v>
                </c:pt>
                <c:pt idx="19">
                  <c:v>4.75</c:v>
                </c:pt>
                <c:pt idx="20">
                  <c:v>4.75</c:v>
                </c:pt>
                <c:pt idx="21">
                  <c:v>3.0</c:v>
                </c:pt>
                <c:pt idx="22">
                  <c:v>2.75</c:v>
                </c:pt>
                <c:pt idx="23">
                  <c:v>4.0</c:v>
                </c:pt>
                <c:pt idx="24">
                  <c:v>5.0</c:v>
                </c:pt>
                <c:pt idx="25">
                  <c:v>3.25</c:v>
                </c:pt>
                <c:pt idx="26">
                  <c:v>3.0</c:v>
                </c:pt>
                <c:pt idx="27">
                  <c:v>3.75</c:v>
                </c:pt>
                <c:pt idx="28">
                  <c:v>4.25</c:v>
                </c:pt>
                <c:pt idx="29">
                  <c:v>3.75</c:v>
                </c:pt>
                <c:pt idx="30">
                  <c:v>3.0</c:v>
                </c:pt>
              </c:numCache>
            </c:numRef>
          </c:yVal>
          <c:smooth val="0"/>
        </c:ser>
        <c:ser>
          <c:idx val="1"/>
          <c:order val="1"/>
          <c:tx>
            <c:v>Predicted qual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'tpi analysis'!$F$2:$F$32</c:f>
              <c:numCache>
                <c:formatCode>General</c:formatCode>
                <c:ptCount val="31"/>
                <c:pt idx="0">
                  <c:v>0.297995674</c:v>
                </c:pt>
                <c:pt idx="1">
                  <c:v>0.485310857</c:v>
                </c:pt>
                <c:pt idx="2">
                  <c:v>0.267090168</c:v>
                </c:pt>
                <c:pt idx="3">
                  <c:v>0.638725299</c:v>
                </c:pt>
                <c:pt idx="4">
                  <c:v>0.613435702</c:v>
                </c:pt>
                <c:pt idx="5">
                  <c:v>0.412112356</c:v>
                </c:pt>
                <c:pt idx="6">
                  <c:v>0.437455135</c:v>
                </c:pt>
                <c:pt idx="7">
                  <c:v>0.364162959</c:v>
                </c:pt>
                <c:pt idx="8">
                  <c:v>0.629711836</c:v>
                </c:pt>
                <c:pt idx="9">
                  <c:v>0.486357011</c:v>
                </c:pt>
                <c:pt idx="10">
                  <c:v>0.272093886</c:v>
                </c:pt>
                <c:pt idx="11">
                  <c:v>0.642292336</c:v>
                </c:pt>
                <c:pt idx="12">
                  <c:v>0.585971378</c:v>
                </c:pt>
                <c:pt idx="13">
                  <c:v>0.317245813</c:v>
                </c:pt>
                <c:pt idx="14">
                  <c:v>0.464593201</c:v>
                </c:pt>
                <c:pt idx="15">
                  <c:v>0.24492958</c:v>
                </c:pt>
                <c:pt idx="16">
                  <c:v>0.420129216</c:v>
                </c:pt>
                <c:pt idx="17">
                  <c:v>0.441862232</c:v>
                </c:pt>
                <c:pt idx="18">
                  <c:v>0.58927904</c:v>
                </c:pt>
                <c:pt idx="19">
                  <c:v>0.482180009</c:v>
                </c:pt>
                <c:pt idx="20">
                  <c:v>0.441505616</c:v>
                </c:pt>
                <c:pt idx="21">
                  <c:v>0.184456793</c:v>
                </c:pt>
                <c:pt idx="22">
                  <c:v>0.267114234</c:v>
                </c:pt>
                <c:pt idx="23">
                  <c:v>0.528960749</c:v>
                </c:pt>
                <c:pt idx="24">
                  <c:v>0.620240151</c:v>
                </c:pt>
                <c:pt idx="25">
                  <c:v>0.493990785</c:v>
                </c:pt>
                <c:pt idx="26">
                  <c:v>0.42664244</c:v>
                </c:pt>
                <c:pt idx="27">
                  <c:v>0.332118891</c:v>
                </c:pt>
                <c:pt idx="28">
                  <c:v>0.654067083</c:v>
                </c:pt>
                <c:pt idx="29">
                  <c:v>0.353452687</c:v>
                </c:pt>
                <c:pt idx="30">
                  <c:v>0.362052199</c:v>
                </c:pt>
              </c:numCache>
            </c:numRef>
          </c:xVal>
          <c:yVal>
            <c:numRef>
              <c:f>'tpi analysis'!$O$25:$O$55</c:f>
              <c:numCache>
                <c:formatCode>General</c:formatCode>
                <c:ptCount val="31"/>
                <c:pt idx="0">
                  <c:v>3.358230308110649</c:v>
                </c:pt>
                <c:pt idx="1">
                  <c:v>3.778678401544976</c:v>
                </c:pt>
                <c:pt idx="2">
                  <c:v>3.288859737790553</c:v>
                </c:pt>
                <c:pt idx="3">
                  <c:v>4.123032813243633</c:v>
                </c:pt>
                <c:pt idx="4">
                  <c:v>4.066267725266901</c:v>
                </c:pt>
                <c:pt idx="5">
                  <c:v>3.614376876731045</c:v>
                </c:pt>
                <c:pt idx="6">
                  <c:v>3.671261337148103</c:v>
                </c:pt>
                <c:pt idx="7">
                  <c:v>3.506749549212294</c:v>
                </c:pt>
                <c:pt idx="8">
                  <c:v>4.102801173325844</c:v>
                </c:pt>
                <c:pt idx="9">
                  <c:v>3.781026601235434</c:v>
                </c:pt>
                <c:pt idx="10">
                  <c:v>3.300091094797972</c:v>
                </c:pt>
                <c:pt idx="11">
                  <c:v>4.131039392752244</c:v>
                </c:pt>
                <c:pt idx="12">
                  <c:v>4.004621240031038</c:v>
                </c:pt>
                <c:pt idx="13">
                  <c:v>3.401439214678014</c:v>
                </c:pt>
                <c:pt idx="14">
                  <c:v>3.732175502921813</c:v>
                </c:pt>
                <c:pt idx="15">
                  <c:v>3.239118030659511</c:v>
                </c:pt>
                <c:pt idx="16">
                  <c:v>3.632371539247697</c:v>
                </c:pt>
                <c:pt idx="17">
                  <c:v>3.681153517277623</c:v>
                </c:pt>
                <c:pt idx="18">
                  <c:v>4.012045625814144</c:v>
                </c:pt>
                <c:pt idx="19">
                  <c:v>3.77165089287563</c:v>
                </c:pt>
                <c:pt idx="20">
                  <c:v>3.680353056178385</c:v>
                </c:pt>
                <c:pt idx="21">
                  <c:v>3.10338067295258</c:v>
                </c:pt>
                <c:pt idx="22">
                  <c:v>3.28891375638987</c:v>
                </c:pt>
                <c:pt idx="23">
                  <c:v>3.876655050186503</c:v>
                </c:pt>
                <c:pt idx="24">
                  <c:v>4.081541007245978</c:v>
                </c:pt>
                <c:pt idx="25">
                  <c:v>3.798161388029565</c:v>
                </c:pt>
                <c:pt idx="26">
                  <c:v>3.646991136917527</c:v>
                </c:pt>
                <c:pt idx="27">
                  <c:v>3.434823359990997</c:v>
                </c:pt>
                <c:pt idx="28">
                  <c:v>4.157469017129365</c:v>
                </c:pt>
                <c:pt idx="29">
                  <c:v>3.482709247884649</c:v>
                </c:pt>
                <c:pt idx="30">
                  <c:v>3.502011732429458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765728"/>
        <c:axId val="386769488"/>
      </c:scatterChart>
      <c:valAx>
        <c:axId val="386765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tone mean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769488"/>
        <c:crosses val="autoZero"/>
        <c:crossBetween val="midCat"/>
      </c:valAx>
      <c:valAx>
        <c:axId val="3867694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765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4" Type="http://schemas.openxmlformats.org/officeDocument/2006/relationships/chart" Target="../charts/chart13.xml"/><Relationship Id="rId1" Type="http://schemas.openxmlformats.org/officeDocument/2006/relationships/chart" Target="../charts/chart10.xml"/><Relationship Id="rId2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514350</xdr:colOff>
      <xdr:row>40</xdr:row>
      <xdr:rowOff>50800</xdr:rowOff>
    </xdr:from>
    <xdr:to>
      <xdr:col>29</xdr:col>
      <xdr:colOff>133350</xdr:colOff>
      <xdr:row>53</xdr:row>
      <xdr:rowOff>139700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165395</xdr:colOff>
      <xdr:row>5</xdr:row>
      <xdr:rowOff>42235</xdr:rowOff>
    </xdr:from>
    <xdr:to>
      <xdr:col>32</xdr:col>
      <xdr:colOff>165395</xdr:colOff>
      <xdr:row>31</xdr:row>
      <xdr:rowOff>130037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38</xdr:col>
      <xdr:colOff>275896</xdr:colOff>
      <xdr:row>5</xdr:row>
      <xdr:rowOff>47297</xdr:rowOff>
    </xdr:from>
    <xdr:to>
      <xdr:col>44</xdr:col>
      <xdr:colOff>275897</xdr:colOff>
      <xdr:row>31</xdr:row>
      <xdr:rowOff>43792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32</xdr:col>
      <xdr:colOff>209698</xdr:colOff>
      <xdr:row>5</xdr:row>
      <xdr:rowOff>40168</xdr:rowOff>
    </xdr:from>
    <xdr:to>
      <xdr:col>38</xdr:col>
      <xdr:colOff>209698</xdr:colOff>
      <xdr:row>31</xdr:row>
      <xdr:rowOff>133430</xdr:rowOff>
    </xdr:to>
    <xdr:graphicFrame macro="">
      <xdr:nvGraphicFramePr>
        <xdr:cNvPr id="35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30</xdr:col>
      <xdr:colOff>155903</xdr:colOff>
      <xdr:row>44</xdr:row>
      <xdr:rowOff>64814</xdr:rowOff>
    </xdr:from>
    <xdr:to>
      <xdr:col>36</xdr:col>
      <xdr:colOff>155903</xdr:colOff>
      <xdr:row>65</xdr:row>
      <xdr:rowOff>87586</xdr:rowOff>
    </xdr:to>
    <xdr:graphicFrame macro="">
      <xdr:nvGraphicFramePr>
        <xdr:cNvPr id="36" name="Chart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250825</xdr:colOff>
      <xdr:row>12</xdr:row>
      <xdr:rowOff>180973</xdr:rowOff>
    </xdr:from>
    <xdr:to>
      <xdr:col>27</xdr:col>
      <xdr:colOff>250825</xdr:colOff>
      <xdr:row>28</xdr:row>
      <xdr:rowOff>83867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401888</xdr:colOff>
      <xdr:row>36</xdr:row>
      <xdr:rowOff>198712</xdr:rowOff>
    </xdr:from>
    <xdr:to>
      <xdr:col>20</xdr:col>
      <xdr:colOff>4655</xdr:colOff>
      <xdr:row>50</xdr:row>
      <xdr:rowOff>76654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692728</xdr:colOff>
      <xdr:row>42</xdr:row>
      <xdr:rowOff>2307</xdr:rowOff>
    </xdr:from>
    <xdr:to>
      <xdr:col>25</xdr:col>
      <xdr:colOff>242455</xdr:colOff>
      <xdr:row>67</xdr:row>
      <xdr:rowOff>103909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5772</xdr:colOff>
      <xdr:row>1</xdr:row>
      <xdr:rowOff>88899</xdr:rowOff>
    </xdr:from>
    <xdr:to>
      <xdr:col>26</xdr:col>
      <xdr:colOff>5773</xdr:colOff>
      <xdr:row>20</xdr:row>
      <xdr:rowOff>207818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177451</xdr:colOff>
      <xdr:row>6</xdr:row>
      <xdr:rowOff>85654</xdr:rowOff>
    </xdr:from>
    <xdr:to>
      <xdr:col>14</xdr:col>
      <xdr:colOff>607276</xdr:colOff>
      <xdr:row>19</xdr:row>
      <xdr:rowOff>183585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57621</xdr:colOff>
      <xdr:row>6</xdr:row>
      <xdr:rowOff>65170</xdr:rowOff>
    </xdr:from>
    <xdr:to>
      <xdr:col>20</xdr:col>
      <xdr:colOff>502120</xdr:colOff>
      <xdr:row>19</xdr:row>
      <xdr:rowOff>163101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469626</xdr:colOff>
      <xdr:row>27</xdr:row>
      <xdr:rowOff>5784</xdr:rowOff>
    </xdr:from>
    <xdr:to>
      <xdr:col>23</xdr:col>
      <xdr:colOff>647700</xdr:colOff>
      <xdr:row>42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704645</xdr:colOff>
      <xdr:row>27</xdr:row>
      <xdr:rowOff>820</xdr:rowOff>
    </xdr:from>
    <xdr:to>
      <xdr:col>16</xdr:col>
      <xdr:colOff>383396</xdr:colOff>
      <xdr:row>42</xdr:row>
      <xdr:rowOff>175866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9"/>
  <sheetViews>
    <sheetView topLeftCell="F1" workbookViewId="0">
      <selection activeCell="B1" sqref="B1"/>
    </sheetView>
  </sheetViews>
  <sheetFormatPr baseColWidth="10" defaultRowHeight="16" x14ac:dyDescent="0.2"/>
  <sheetData>
    <row r="1" spans="1:3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106</v>
      </c>
      <c r="Q1" t="s">
        <v>73</v>
      </c>
      <c r="R1" t="s">
        <v>70</v>
      </c>
      <c r="S1" t="s">
        <v>71</v>
      </c>
      <c r="T1" t="s">
        <v>15</v>
      </c>
      <c r="U1" t="s">
        <v>16</v>
      </c>
      <c r="V1" t="s">
        <v>17</v>
      </c>
      <c r="W1" t="s">
        <v>18</v>
      </c>
      <c r="X1" t="s">
        <v>19</v>
      </c>
      <c r="Y1" t="s">
        <v>20</v>
      </c>
      <c r="Z1" t="s">
        <v>21</v>
      </c>
      <c r="AA1" t="s">
        <v>22</v>
      </c>
      <c r="AB1" t="s">
        <v>23</v>
      </c>
      <c r="AC1" t="s">
        <v>42</v>
      </c>
      <c r="AD1" t="s">
        <v>43</v>
      </c>
      <c r="AE1" t="s">
        <v>44</v>
      </c>
      <c r="AF1" t="s">
        <v>45</v>
      </c>
      <c r="AG1" t="s">
        <v>46</v>
      </c>
    </row>
    <row r="2" spans="1:33" x14ac:dyDescent="0.2">
      <c r="A2">
        <v>3</v>
      </c>
      <c r="B2">
        <v>17</v>
      </c>
      <c r="C2">
        <v>0</v>
      </c>
      <c r="D2">
        <v>17</v>
      </c>
      <c r="E2">
        <v>0</v>
      </c>
      <c r="F2">
        <v>0</v>
      </c>
      <c r="O2">
        <f t="shared" ref="O2:O32" si="0">SUM(H2,J2,L2,N2)</f>
        <v>0</v>
      </c>
      <c r="P2">
        <v>0</v>
      </c>
      <c r="Q2">
        <v>0</v>
      </c>
      <c r="R2">
        <v>0</v>
      </c>
      <c r="S2">
        <v>0</v>
      </c>
      <c r="T2">
        <v>1</v>
      </c>
      <c r="U2">
        <v>5</v>
      </c>
      <c r="V2">
        <v>0</v>
      </c>
      <c r="W2">
        <v>1</v>
      </c>
      <c r="X2">
        <v>0</v>
      </c>
      <c r="Y2">
        <v>3</v>
      </c>
      <c r="Z2">
        <v>5</v>
      </c>
      <c r="AA2">
        <v>4</v>
      </c>
      <c r="AB2">
        <v>6</v>
      </c>
      <c r="AC2">
        <v>0.11018195185332399</v>
      </c>
      <c r="AD2" s="1">
        <v>1.5715322863474101E-4</v>
      </c>
      <c r="AE2">
        <v>0.75671519644713503</v>
      </c>
      <c r="AF2">
        <v>0.32492839346052799</v>
      </c>
      <c r="AG2">
        <f>AVERAGE(AC2:AF2)</f>
        <v>0.29799567374740543</v>
      </c>
    </row>
    <row r="3" spans="1:33" x14ac:dyDescent="0.2">
      <c r="A3">
        <v>4</v>
      </c>
      <c r="B3">
        <v>14</v>
      </c>
      <c r="C3">
        <v>1</v>
      </c>
      <c r="D3">
        <v>17</v>
      </c>
      <c r="E3">
        <v>1</v>
      </c>
      <c r="F3">
        <v>1</v>
      </c>
      <c r="G3" t="s">
        <v>24</v>
      </c>
      <c r="H3">
        <v>8</v>
      </c>
      <c r="I3" t="s">
        <v>25</v>
      </c>
      <c r="J3">
        <v>1</v>
      </c>
      <c r="O3">
        <f t="shared" si="0"/>
        <v>9</v>
      </c>
      <c r="P3">
        <v>0</v>
      </c>
      <c r="Q3">
        <v>0</v>
      </c>
      <c r="R3">
        <v>0</v>
      </c>
      <c r="S3">
        <v>0</v>
      </c>
      <c r="T3">
        <v>1</v>
      </c>
      <c r="U3">
        <v>5</v>
      </c>
      <c r="V3">
        <v>0</v>
      </c>
      <c r="W3">
        <v>2</v>
      </c>
      <c r="X3">
        <v>0</v>
      </c>
      <c r="Y3">
        <v>4</v>
      </c>
      <c r="Z3">
        <v>15</v>
      </c>
      <c r="AA3">
        <v>9</v>
      </c>
      <c r="AB3">
        <v>4</v>
      </c>
      <c r="AC3">
        <v>7.45258576625014E-3</v>
      </c>
      <c r="AD3">
        <v>0.85858232724218397</v>
      </c>
      <c r="AE3">
        <v>0.17019821187719</v>
      </c>
      <c r="AF3">
        <v>0.90501030430492102</v>
      </c>
      <c r="AG3">
        <f t="shared" ref="AG3:AG32" si="1">AVERAGE(AC3:AF3)</f>
        <v>0.48531085729763634</v>
      </c>
    </row>
    <row r="4" spans="1:33" x14ac:dyDescent="0.2">
      <c r="A4">
        <v>5</v>
      </c>
      <c r="B4">
        <v>3</v>
      </c>
      <c r="C4">
        <v>1</v>
      </c>
      <c r="D4">
        <v>17</v>
      </c>
      <c r="E4">
        <v>1</v>
      </c>
      <c r="F4">
        <v>1</v>
      </c>
      <c r="G4" t="s">
        <v>26</v>
      </c>
      <c r="H4">
        <v>7</v>
      </c>
      <c r="I4" t="s">
        <v>27</v>
      </c>
      <c r="J4">
        <v>7</v>
      </c>
      <c r="O4">
        <f t="shared" si="0"/>
        <v>14</v>
      </c>
      <c r="P4">
        <v>0</v>
      </c>
      <c r="Q4">
        <v>0</v>
      </c>
      <c r="R4">
        <v>1</v>
      </c>
      <c r="S4">
        <v>0</v>
      </c>
      <c r="T4">
        <v>1</v>
      </c>
      <c r="U4">
        <v>3</v>
      </c>
      <c r="V4">
        <v>1</v>
      </c>
      <c r="W4">
        <v>2</v>
      </c>
      <c r="X4">
        <v>1</v>
      </c>
      <c r="Y4">
        <v>5</v>
      </c>
      <c r="Z4">
        <v>15</v>
      </c>
      <c r="AA4">
        <v>12</v>
      </c>
      <c r="AB4">
        <v>2</v>
      </c>
      <c r="AC4">
        <v>0.16910120719462901</v>
      </c>
      <c r="AD4">
        <v>0.85647334739589298</v>
      </c>
      <c r="AE4">
        <v>3.5364265692565601E-2</v>
      </c>
      <c r="AF4">
        <v>7.4218527004231904E-3</v>
      </c>
      <c r="AG4">
        <f t="shared" si="1"/>
        <v>0.26709016824587772</v>
      </c>
    </row>
    <row r="5" spans="1:33" x14ac:dyDescent="0.2">
      <c r="A5">
        <v>7</v>
      </c>
      <c r="B5">
        <v>0</v>
      </c>
      <c r="C5">
        <v>1</v>
      </c>
      <c r="D5">
        <v>17</v>
      </c>
      <c r="E5">
        <v>1</v>
      </c>
      <c r="F5">
        <v>0</v>
      </c>
      <c r="O5">
        <f t="shared" si="0"/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5</v>
      </c>
      <c r="V5">
        <v>0</v>
      </c>
      <c r="W5">
        <v>0</v>
      </c>
      <c r="X5">
        <v>0</v>
      </c>
      <c r="Y5">
        <v>7</v>
      </c>
      <c r="Z5">
        <v>6</v>
      </c>
      <c r="AA5">
        <v>12</v>
      </c>
      <c r="AB5">
        <v>7</v>
      </c>
      <c r="AC5">
        <v>4.9852734037150397E-2</v>
      </c>
      <c r="AD5">
        <v>0.95965963503208596</v>
      </c>
      <c r="AE5">
        <v>0.70550497812408297</v>
      </c>
      <c r="AF5">
        <v>0.83988384817724804</v>
      </c>
      <c r="AG5">
        <f t="shared" si="1"/>
        <v>0.63872529884264184</v>
      </c>
    </row>
    <row r="6" spans="1:33" x14ac:dyDescent="0.2">
      <c r="A6">
        <v>8</v>
      </c>
      <c r="B6">
        <v>17</v>
      </c>
      <c r="C6">
        <v>0</v>
      </c>
      <c r="D6">
        <v>17</v>
      </c>
      <c r="E6">
        <v>0</v>
      </c>
      <c r="F6">
        <v>1</v>
      </c>
      <c r="G6" t="s">
        <v>27</v>
      </c>
      <c r="H6">
        <v>10</v>
      </c>
      <c r="I6" t="s">
        <v>28</v>
      </c>
      <c r="J6">
        <v>8</v>
      </c>
      <c r="O6">
        <f t="shared" si="0"/>
        <v>18</v>
      </c>
      <c r="P6">
        <v>0</v>
      </c>
      <c r="Q6">
        <v>0</v>
      </c>
      <c r="R6">
        <v>0</v>
      </c>
      <c r="S6">
        <v>0</v>
      </c>
      <c r="T6">
        <v>1</v>
      </c>
      <c r="U6">
        <v>5</v>
      </c>
      <c r="V6">
        <v>0</v>
      </c>
      <c r="W6">
        <v>2</v>
      </c>
      <c r="X6">
        <v>0</v>
      </c>
      <c r="Y6">
        <v>8</v>
      </c>
      <c r="Z6">
        <v>11</v>
      </c>
      <c r="AA6">
        <v>14</v>
      </c>
      <c r="AB6">
        <v>10</v>
      </c>
      <c r="AC6">
        <v>0.24425087882802801</v>
      </c>
      <c r="AD6">
        <v>0.85374952260142101</v>
      </c>
      <c r="AE6">
        <v>0.37298066696451398</v>
      </c>
      <c r="AF6">
        <v>0.98276173925237698</v>
      </c>
      <c r="AG6">
        <f t="shared" si="1"/>
        <v>0.61343570191158503</v>
      </c>
    </row>
    <row r="7" spans="1:33" x14ac:dyDescent="0.2">
      <c r="A7">
        <v>9</v>
      </c>
      <c r="B7">
        <v>0</v>
      </c>
      <c r="C7">
        <v>1</v>
      </c>
      <c r="D7">
        <v>16</v>
      </c>
      <c r="E7">
        <v>1</v>
      </c>
      <c r="F7">
        <v>0</v>
      </c>
      <c r="O7">
        <f t="shared" si="0"/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3</v>
      </c>
      <c r="V7">
        <v>0</v>
      </c>
      <c r="W7">
        <v>1</v>
      </c>
      <c r="X7">
        <v>0</v>
      </c>
      <c r="Y7">
        <v>9</v>
      </c>
      <c r="Z7">
        <v>9</v>
      </c>
      <c r="AA7">
        <v>7</v>
      </c>
      <c r="AB7">
        <v>4</v>
      </c>
      <c r="AC7">
        <v>0.38830278760895598</v>
      </c>
      <c r="AD7">
        <v>0.71847379770169095</v>
      </c>
      <c r="AE7">
        <v>0.114051163605175</v>
      </c>
      <c r="AF7">
        <v>0.427621676118347</v>
      </c>
      <c r="AG7">
        <f t="shared" si="1"/>
        <v>0.41211235625854226</v>
      </c>
    </row>
    <row r="8" spans="1:33" x14ac:dyDescent="0.2">
      <c r="A8">
        <v>10</v>
      </c>
      <c r="B8">
        <v>0</v>
      </c>
      <c r="C8">
        <v>1</v>
      </c>
      <c r="D8">
        <v>17</v>
      </c>
      <c r="E8">
        <v>1</v>
      </c>
      <c r="F8">
        <v>0</v>
      </c>
      <c r="O8">
        <f t="shared" si="0"/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5</v>
      </c>
      <c r="V8">
        <v>0</v>
      </c>
      <c r="W8">
        <v>1</v>
      </c>
      <c r="X8">
        <v>0</v>
      </c>
      <c r="Y8">
        <v>10</v>
      </c>
      <c r="Z8">
        <v>8</v>
      </c>
      <c r="AA8">
        <v>9</v>
      </c>
      <c r="AB8">
        <v>6</v>
      </c>
      <c r="AC8">
        <v>0.30969642934965103</v>
      </c>
      <c r="AD8">
        <v>0.496255278361527</v>
      </c>
      <c r="AE8">
        <v>1.5075831445964499E-2</v>
      </c>
      <c r="AF8">
        <v>0.92879300129674403</v>
      </c>
      <c r="AG8">
        <f t="shared" si="1"/>
        <v>0.43745513511347162</v>
      </c>
    </row>
    <row r="9" spans="1:33" x14ac:dyDescent="0.2">
      <c r="A9">
        <v>11</v>
      </c>
      <c r="B9">
        <v>16</v>
      </c>
      <c r="C9">
        <v>0</v>
      </c>
      <c r="D9">
        <v>16</v>
      </c>
      <c r="E9">
        <v>1</v>
      </c>
      <c r="F9">
        <v>1</v>
      </c>
      <c r="G9" t="s">
        <v>29</v>
      </c>
      <c r="H9">
        <v>8</v>
      </c>
      <c r="I9" t="s">
        <v>30</v>
      </c>
      <c r="J9">
        <v>1</v>
      </c>
      <c r="O9">
        <f t="shared" si="0"/>
        <v>9</v>
      </c>
      <c r="P9">
        <v>8</v>
      </c>
      <c r="Q9">
        <v>1</v>
      </c>
      <c r="R9">
        <v>0</v>
      </c>
      <c r="S9">
        <v>0</v>
      </c>
      <c r="T9">
        <v>1</v>
      </c>
      <c r="U9">
        <v>5</v>
      </c>
      <c r="V9">
        <v>0</v>
      </c>
      <c r="W9">
        <v>1</v>
      </c>
      <c r="X9">
        <v>0</v>
      </c>
      <c r="Y9">
        <v>11</v>
      </c>
      <c r="Z9">
        <v>12</v>
      </c>
      <c r="AA9">
        <v>5</v>
      </c>
      <c r="AB9">
        <v>5</v>
      </c>
      <c r="AC9">
        <v>8.2905377124264795E-2</v>
      </c>
      <c r="AD9">
        <v>8.7683580769643693E-2</v>
      </c>
      <c r="AE9">
        <v>0.42861437235630101</v>
      </c>
      <c r="AF9">
        <v>0.85744850739870704</v>
      </c>
      <c r="AG9">
        <f t="shared" si="1"/>
        <v>0.36416295941222915</v>
      </c>
    </row>
    <row r="10" spans="1:33" x14ac:dyDescent="0.2">
      <c r="A10">
        <v>12</v>
      </c>
      <c r="B10">
        <v>15</v>
      </c>
      <c r="C10">
        <v>0</v>
      </c>
      <c r="D10">
        <v>16</v>
      </c>
      <c r="E10">
        <v>1</v>
      </c>
      <c r="F10">
        <v>1</v>
      </c>
      <c r="G10" t="s">
        <v>27</v>
      </c>
      <c r="H10">
        <v>6</v>
      </c>
      <c r="I10" t="s">
        <v>31</v>
      </c>
      <c r="J10">
        <v>2</v>
      </c>
      <c r="O10">
        <f t="shared" si="0"/>
        <v>8</v>
      </c>
      <c r="P10">
        <v>2</v>
      </c>
      <c r="Q10">
        <v>1</v>
      </c>
      <c r="R10">
        <v>1</v>
      </c>
      <c r="S10">
        <v>0</v>
      </c>
      <c r="T10">
        <v>1</v>
      </c>
      <c r="U10">
        <v>5</v>
      </c>
      <c r="V10">
        <v>0</v>
      </c>
      <c r="W10">
        <v>2</v>
      </c>
      <c r="X10">
        <v>0</v>
      </c>
      <c r="Y10">
        <v>12</v>
      </c>
      <c r="Z10">
        <v>11</v>
      </c>
      <c r="AA10">
        <v>6</v>
      </c>
      <c r="AB10">
        <v>5</v>
      </c>
      <c r="AC10">
        <v>7.5347477348037803E-2</v>
      </c>
      <c r="AD10">
        <v>0.83484613679990505</v>
      </c>
      <c r="AE10">
        <v>0.68072154190983003</v>
      </c>
      <c r="AF10">
        <v>0.927932187479383</v>
      </c>
      <c r="AG10">
        <f t="shared" si="1"/>
        <v>0.62971183588428892</v>
      </c>
    </row>
    <row r="11" spans="1:33" x14ac:dyDescent="0.2">
      <c r="A11">
        <v>17</v>
      </c>
      <c r="B11">
        <v>0</v>
      </c>
      <c r="C11">
        <v>1</v>
      </c>
      <c r="D11">
        <v>16</v>
      </c>
      <c r="E11">
        <v>1</v>
      </c>
      <c r="F11">
        <v>1</v>
      </c>
      <c r="G11" t="s">
        <v>28</v>
      </c>
      <c r="H11">
        <v>4</v>
      </c>
      <c r="I11" t="s">
        <v>32</v>
      </c>
      <c r="J11">
        <v>1</v>
      </c>
      <c r="K11" t="s">
        <v>33</v>
      </c>
      <c r="L11">
        <v>1</v>
      </c>
      <c r="M11" t="s">
        <v>34</v>
      </c>
      <c r="N11">
        <v>6</v>
      </c>
      <c r="O11">
        <f t="shared" si="0"/>
        <v>12</v>
      </c>
      <c r="P11">
        <v>2</v>
      </c>
      <c r="Q11">
        <v>1</v>
      </c>
      <c r="R11">
        <v>1</v>
      </c>
      <c r="S11">
        <v>0</v>
      </c>
      <c r="T11">
        <v>1</v>
      </c>
      <c r="U11">
        <v>3</v>
      </c>
      <c r="V11">
        <v>0</v>
      </c>
      <c r="W11">
        <v>1</v>
      </c>
      <c r="X11">
        <v>0</v>
      </c>
      <c r="Y11">
        <v>17</v>
      </c>
      <c r="Z11">
        <v>16</v>
      </c>
      <c r="AA11">
        <v>12</v>
      </c>
      <c r="AB11">
        <v>5</v>
      </c>
      <c r="AC11">
        <v>5.4481862543893297E-3</v>
      </c>
      <c r="AD11">
        <v>0.91880272971282695</v>
      </c>
      <c r="AE11">
        <v>7.2421784682080298E-2</v>
      </c>
      <c r="AF11">
        <v>0.94875534445018095</v>
      </c>
      <c r="AG11">
        <f t="shared" si="1"/>
        <v>0.48635701127486941</v>
      </c>
    </row>
    <row r="12" spans="1:33" x14ac:dyDescent="0.2">
      <c r="A12">
        <v>18</v>
      </c>
      <c r="B12">
        <v>8</v>
      </c>
      <c r="C12">
        <v>1</v>
      </c>
      <c r="D12">
        <v>16</v>
      </c>
      <c r="E12">
        <v>0</v>
      </c>
      <c r="F12">
        <v>0</v>
      </c>
      <c r="O12">
        <f t="shared" si="0"/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5</v>
      </c>
      <c r="V12">
        <v>0</v>
      </c>
      <c r="W12">
        <v>1</v>
      </c>
      <c r="X12">
        <v>0</v>
      </c>
      <c r="Y12">
        <v>18</v>
      </c>
      <c r="Z12">
        <v>7</v>
      </c>
      <c r="AA12">
        <v>2</v>
      </c>
      <c r="AB12">
        <v>6</v>
      </c>
      <c r="AC12" s="1">
        <v>7.6637296743566801E-4</v>
      </c>
      <c r="AD12">
        <v>0.30877829697936798</v>
      </c>
      <c r="AE12">
        <v>6.6241274513742399E-2</v>
      </c>
      <c r="AF12">
        <v>0.712589601108221</v>
      </c>
      <c r="AG12">
        <f t="shared" si="1"/>
        <v>0.27209388639219179</v>
      </c>
    </row>
    <row r="13" spans="1:33" x14ac:dyDescent="0.2">
      <c r="A13">
        <v>19</v>
      </c>
      <c r="B13">
        <v>16</v>
      </c>
      <c r="C13">
        <v>1</v>
      </c>
      <c r="D13">
        <v>17</v>
      </c>
      <c r="E13">
        <v>0</v>
      </c>
      <c r="F13">
        <v>1</v>
      </c>
      <c r="G13" t="s">
        <v>27</v>
      </c>
      <c r="H13">
        <v>2</v>
      </c>
      <c r="I13" t="s">
        <v>32</v>
      </c>
      <c r="J13">
        <v>0.5</v>
      </c>
      <c r="O13">
        <f t="shared" si="0"/>
        <v>2.5</v>
      </c>
      <c r="P13">
        <v>0.5</v>
      </c>
      <c r="Q13">
        <v>1</v>
      </c>
      <c r="R13">
        <v>1</v>
      </c>
      <c r="S13">
        <v>0</v>
      </c>
      <c r="T13">
        <v>1</v>
      </c>
      <c r="U13">
        <v>5</v>
      </c>
      <c r="V13">
        <v>0</v>
      </c>
      <c r="W13">
        <v>1</v>
      </c>
      <c r="X13">
        <v>0</v>
      </c>
      <c r="Y13">
        <v>19</v>
      </c>
      <c r="Z13">
        <v>12</v>
      </c>
      <c r="AA13">
        <v>6</v>
      </c>
      <c r="AB13">
        <v>4</v>
      </c>
      <c r="AC13">
        <v>7.6264610042506606E-2</v>
      </c>
      <c r="AD13">
        <v>0.73062261525487704</v>
      </c>
      <c r="AE13">
        <v>0.87127809267997502</v>
      </c>
      <c r="AF13">
        <v>0.89100402736347195</v>
      </c>
      <c r="AG13">
        <f t="shared" si="1"/>
        <v>0.64229233633520766</v>
      </c>
    </row>
    <row r="14" spans="1:33" x14ac:dyDescent="0.2">
      <c r="A14">
        <v>21</v>
      </c>
      <c r="B14">
        <v>10</v>
      </c>
      <c r="C14">
        <v>1</v>
      </c>
      <c r="D14">
        <v>16</v>
      </c>
      <c r="E14">
        <v>0</v>
      </c>
      <c r="F14">
        <v>0</v>
      </c>
      <c r="O14">
        <f t="shared" si="0"/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5</v>
      </c>
      <c r="V14">
        <v>0</v>
      </c>
      <c r="W14">
        <v>1</v>
      </c>
      <c r="X14">
        <v>0</v>
      </c>
      <c r="Y14">
        <v>21</v>
      </c>
      <c r="Z14">
        <v>5</v>
      </c>
      <c r="AA14">
        <v>11</v>
      </c>
      <c r="AB14">
        <v>9</v>
      </c>
      <c r="AC14">
        <v>1.6236712745894299E-3</v>
      </c>
      <c r="AD14">
        <v>0.88726714448198496</v>
      </c>
      <c r="AE14">
        <v>0.84411373113601496</v>
      </c>
      <c r="AF14">
        <v>0.61088096602720499</v>
      </c>
      <c r="AG14">
        <f t="shared" si="1"/>
        <v>0.58597137822994849</v>
      </c>
    </row>
    <row r="15" spans="1:33" x14ac:dyDescent="0.2">
      <c r="A15">
        <v>22</v>
      </c>
      <c r="B15">
        <v>16</v>
      </c>
      <c r="C15">
        <v>0</v>
      </c>
      <c r="D15">
        <v>16</v>
      </c>
      <c r="E15">
        <v>1</v>
      </c>
      <c r="F15">
        <v>0</v>
      </c>
      <c r="O15">
        <f t="shared" si="0"/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5</v>
      </c>
      <c r="V15">
        <v>0</v>
      </c>
      <c r="W15">
        <v>1</v>
      </c>
      <c r="X15">
        <v>1</v>
      </c>
      <c r="Y15">
        <v>22</v>
      </c>
      <c r="Z15">
        <v>15</v>
      </c>
      <c r="AA15">
        <v>7</v>
      </c>
      <c r="AB15">
        <v>7</v>
      </c>
      <c r="AC15">
        <v>3.1850497623812299E-2</v>
      </c>
      <c r="AD15">
        <v>0.41826616047967702</v>
      </c>
      <c r="AE15">
        <v>0.59827430594591002</v>
      </c>
      <c r="AF15">
        <v>0.22059228791383101</v>
      </c>
      <c r="AG15">
        <f t="shared" si="1"/>
        <v>0.31724581299080756</v>
      </c>
    </row>
    <row r="16" spans="1:33" x14ac:dyDescent="0.2">
      <c r="A16">
        <v>24</v>
      </c>
      <c r="B16">
        <v>3</v>
      </c>
      <c r="C16">
        <v>1</v>
      </c>
      <c r="D16">
        <v>17</v>
      </c>
      <c r="E16">
        <v>1</v>
      </c>
      <c r="F16">
        <v>1</v>
      </c>
      <c r="G16" t="s">
        <v>27</v>
      </c>
      <c r="H16">
        <v>10</v>
      </c>
      <c r="O16">
        <f t="shared" si="0"/>
        <v>10</v>
      </c>
      <c r="P16">
        <v>0</v>
      </c>
      <c r="Q16">
        <v>0</v>
      </c>
      <c r="R16">
        <v>0</v>
      </c>
      <c r="S16">
        <v>0</v>
      </c>
      <c r="T16">
        <v>1</v>
      </c>
      <c r="U16">
        <v>5</v>
      </c>
      <c r="V16">
        <v>0</v>
      </c>
      <c r="W16">
        <v>0</v>
      </c>
      <c r="X16">
        <v>0</v>
      </c>
      <c r="Y16">
        <v>24</v>
      </c>
      <c r="Z16">
        <v>18</v>
      </c>
      <c r="AA16">
        <v>16</v>
      </c>
      <c r="AB16">
        <v>6</v>
      </c>
      <c r="AC16" s="1">
        <v>3.9740434948649299E-4</v>
      </c>
      <c r="AD16">
        <v>0.89029923951547096</v>
      </c>
      <c r="AE16">
        <v>2.8714717092258699E-3</v>
      </c>
      <c r="AF16">
        <v>0.96480468775362305</v>
      </c>
      <c r="AG16">
        <f t="shared" si="1"/>
        <v>0.4645932008319516</v>
      </c>
    </row>
    <row r="17" spans="1:33" x14ac:dyDescent="0.2">
      <c r="A17">
        <v>28</v>
      </c>
      <c r="B17">
        <v>0</v>
      </c>
      <c r="C17">
        <v>0</v>
      </c>
      <c r="D17">
        <v>16</v>
      </c>
      <c r="E17">
        <v>0</v>
      </c>
      <c r="F17">
        <v>1</v>
      </c>
      <c r="G17" t="s">
        <v>27</v>
      </c>
      <c r="H17">
        <v>5</v>
      </c>
      <c r="I17" t="s">
        <v>35</v>
      </c>
      <c r="J17">
        <v>3</v>
      </c>
      <c r="O17">
        <f t="shared" si="0"/>
        <v>8</v>
      </c>
      <c r="P17">
        <v>0</v>
      </c>
      <c r="Q17">
        <v>0</v>
      </c>
      <c r="R17">
        <v>2</v>
      </c>
      <c r="S17">
        <v>0</v>
      </c>
      <c r="T17">
        <v>1</v>
      </c>
      <c r="U17">
        <v>5</v>
      </c>
      <c r="V17">
        <v>0</v>
      </c>
      <c r="W17">
        <v>2</v>
      </c>
      <c r="X17">
        <v>1</v>
      </c>
      <c r="Y17">
        <v>28</v>
      </c>
      <c r="Z17">
        <v>8</v>
      </c>
      <c r="AA17">
        <v>9</v>
      </c>
      <c r="AB17">
        <v>9</v>
      </c>
      <c r="AC17">
        <v>3.7295887959549599E-2</v>
      </c>
      <c r="AD17">
        <v>0.86432217380269605</v>
      </c>
      <c r="AE17">
        <v>5.48349509451133E-2</v>
      </c>
      <c r="AF17">
        <v>2.3265305570786599E-2</v>
      </c>
      <c r="AG17">
        <f t="shared" si="1"/>
        <v>0.24492957956953637</v>
      </c>
    </row>
    <row r="18" spans="1:33" x14ac:dyDescent="0.2">
      <c r="A18">
        <v>30</v>
      </c>
      <c r="B18">
        <v>17</v>
      </c>
      <c r="C18">
        <v>0</v>
      </c>
      <c r="D18">
        <v>17</v>
      </c>
      <c r="E18">
        <v>1</v>
      </c>
      <c r="F18">
        <v>1</v>
      </c>
      <c r="O18">
        <f t="shared" si="0"/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5</v>
      </c>
      <c r="V18">
        <v>0</v>
      </c>
      <c r="W18">
        <v>1</v>
      </c>
      <c r="X18">
        <v>0</v>
      </c>
      <c r="Y18">
        <v>30</v>
      </c>
      <c r="Z18">
        <v>11</v>
      </c>
      <c r="AA18">
        <v>10</v>
      </c>
      <c r="AB18">
        <v>4</v>
      </c>
      <c r="AC18">
        <v>2.1211527142511902E-3</v>
      </c>
      <c r="AD18">
        <v>0.78743335834682304</v>
      </c>
      <c r="AE18">
        <v>1.0515778658747499E-2</v>
      </c>
      <c r="AF18">
        <v>0.88044657506395296</v>
      </c>
      <c r="AG18">
        <f t="shared" si="1"/>
        <v>0.42012921619594368</v>
      </c>
    </row>
    <row r="19" spans="1:33" x14ac:dyDescent="0.2">
      <c r="A19">
        <v>31</v>
      </c>
      <c r="B19">
        <v>17</v>
      </c>
      <c r="C19">
        <v>0</v>
      </c>
      <c r="D19">
        <v>17</v>
      </c>
      <c r="E19">
        <v>1</v>
      </c>
      <c r="F19">
        <v>0</v>
      </c>
      <c r="O19">
        <f t="shared" si="0"/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1</v>
      </c>
      <c r="V19">
        <v>0</v>
      </c>
      <c r="W19">
        <v>0</v>
      </c>
      <c r="X19">
        <v>0</v>
      </c>
      <c r="Y19">
        <v>31</v>
      </c>
      <c r="Z19">
        <v>8</v>
      </c>
      <c r="AA19">
        <v>7</v>
      </c>
      <c r="AB19">
        <v>7</v>
      </c>
      <c r="AC19">
        <v>3.6119683502394702E-2</v>
      </c>
      <c r="AD19">
        <v>0.84268957562298896</v>
      </c>
      <c r="AE19">
        <v>1.4141526441057799E-2</v>
      </c>
      <c r="AF19">
        <v>0.87449814109291102</v>
      </c>
      <c r="AG19">
        <f t="shared" si="1"/>
        <v>0.44186223166483812</v>
      </c>
    </row>
    <row r="20" spans="1:33" x14ac:dyDescent="0.2">
      <c r="A20">
        <v>34</v>
      </c>
      <c r="B20">
        <v>0</v>
      </c>
      <c r="C20">
        <v>1</v>
      </c>
      <c r="D20">
        <v>16</v>
      </c>
      <c r="E20">
        <v>1</v>
      </c>
      <c r="F20">
        <v>1</v>
      </c>
      <c r="G20" t="s">
        <v>28</v>
      </c>
      <c r="H20">
        <v>1</v>
      </c>
      <c r="I20" t="s">
        <v>36</v>
      </c>
      <c r="J20">
        <v>3</v>
      </c>
      <c r="K20" t="s">
        <v>27</v>
      </c>
      <c r="L20">
        <v>1</v>
      </c>
      <c r="O20">
        <f t="shared" si="0"/>
        <v>5</v>
      </c>
      <c r="P20">
        <v>0</v>
      </c>
      <c r="Q20">
        <v>0</v>
      </c>
      <c r="R20">
        <v>0</v>
      </c>
      <c r="S20">
        <v>0</v>
      </c>
      <c r="T20">
        <v>1</v>
      </c>
      <c r="U20">
        <v>5</v>
      </c>
      <c r="V20">
        <v>0</v>
      </c>
      <c r="W20">
        <v>2</v>
      </c>
      <c r="X20">
        <v>1</v>
      </c>
      <c r="Y20">
        <v>34</v>
      </c>
      <c r="Z20">
        <v>9</v>
      </c>
      <c r="AA20">
        <v>10</v>
      </c>
      <c r="AB20">
        <v>5</v>
      </c>
      <c r="AC20">
        <v>4.6572405545986698E-2</v>
      </c>
      <c r="AD20">
        <v>0.85739026186665701</v>
      </c>
      <c r="AE20">
        <v>0.53279547224740198</v>
      </c>
      <c r="AF20">
        <v>0.92035802209397299</v>
      </c>
      <c r="AG20">
        <f t="shared" si="1"/>
        <v>0.58927904043850465</v>
      </c>
    </row>
    <row r="21" spans="1:33" x14ac:dyDescent="0.2">
      <c r="A21">
        <v>36</v>
      </c>
      <c r="B21">
        <v>13</v>
      </c>
      <c r="C21">
        <v>1</v>
      </c>
      <c r="D21">
        <v>15</v>
      </c>
      <c r="E21">
        <v>1</v>
      </c>
      <c r="F21">
        <v>0</v>
      </c>
      <c r="O21">
        <f t="shared" si="0"/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5</v>
      </c>
      <c r="V21">
        <v>0</v>
      </c>
      <c r="W21">
        <v>1</v>
      </c>
      <c r="X21">
        <v>0</v>
      </c>
      <c r="Y21">
        <v>36</v>
      </c>
      <c r="Z21">
        <v>7</v>
      </c>
      <c r="AA21">
        <v>4</v>
      </c>
      <c r="AB21">
        <v>4</v>
      </c>
      <c r="AC21">
        <v>3.4150156108796802E-3</v>
      </c>
      <c r="AD21">
        <v>0.86208421277874203</v>
      </c>
      <c r="AE21">
        <v>0.21696431628257401</v>
      </c>
      <c r="AF21">
        <v>0.846256491305304</v>
      </c>
      <c r="AG21">
        <f t="shared" si="1"/>
        <v>0.48218000899437496</v>
      </c>
    </row>
    <row r="22" spans="1:33" x14ac:dyDescent="0.2">
      <c r="A22">
        <v>37</v>
      </c>
      <c r="B22">
        <v>0</v>
      </c>
      <c r="C22">
        <v>0</v>
      </c>
      <c r="D22">
        <v>16</v>
      </c>
      <c r="E22">
        <v>1</v>
      </c>
      <c r="F22">
        <v>1</v>
      </c>
      <c r="G22" t="s">
        <v>37</v>
      </c>
      <c r="H22">
        <v>8</v>
      </c>
      <c r="O22">
        <f t="shared" si="0"/>
        <v>8</v>
      </c>
      <c r="P22">
        <v>0</v>
      </c>
      <c r="Q22">
        <v>0</v>
      </c>
      <c r="R22">
        <v>1</v>
      </c>
      <c r="S22">
        <v>0</v>
      </c>
      <c r="T22">
        <v>1</v>
      </c>
      <c r="U22">
        <v>5</v>
      </c>
      <c r="V22">
        <v>0</v>
      </c>
      <c r="W22">
        <v>2</v>
      </c>
      <c r="X22">
        <v>2</v>
      </c>
      <c r="Y22">
        <v>37</v>
      </c>
      <c r="Z22">
        <v>13</v>
      </c>
      <c r="AA22">
        <v>6</v>
      </c>
      <c r="AB22">
        <v>8</v>
      </c>
      <c r="AC22">
        <v>8.8632487585087197E-2</v>
      </c>
      <c r="AD22">
        <v>0.74336642035433897</v>
      </c>
      <c r="AE22">
        <v>7.2121336343855702E-2</v>
      </c>
      <c r="AF22">
        <v>0.86190222001852701</v>
      </c>
      <c r="AG22">
        <f t="shared" si="1"/>
        <v>0.44150561607545225</v>
      </c>
    </row>
    <row r="23" spans="1:33" x14ac:dyDescent="0.2">
      <c r="A23">
        <v>40</v>
      </c>
      <c r="B23">
        <v>16</v>
      </c>
      <c r="C23">
        <v>1</v>
      </c>
      <c r="D23">
        <v>16</v>
      </c>
      <c r="E23">
        <v>0</v>
      </c>
      <c r="F23">
        <v>0</v>
      </c>
      <c r="O23">
        <f t="shared" si="0"/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5</v>
      </c>
      <c r="V23">
        <v>0</v>
      </c>
      <c r="W23">
        <v>1</v>
      </c>
      <c r="X23">
        <v>0</v>
      </c>
      <c r="Y23">
        <v>40</v>
      </c>
      <c r="Z23">
        <v>6</v>
      </c>
      <c r="AA23">
        <v>7</v>
      </c>
      <c r="AB23">
        <v>3</v>
      </c>
      <c r="AC23">
        <v>4.0270338314124098E-2</v>
      </c>
      <c r="AD23">
        <v>0.30064089617495898</v>
      </c>
      <c r="AE23">
        <v>2.3157269786563601E-3</v>
      </c>
      <c r="AF23">
        <v>0.39460021034965298</v>
      </c>
      <c r="AG23">
        <f t="shared" si="1"/>
        <v>0.18445679295434808</v>
      </c>
    </row>
    <row r="24" spans="1:33" x14ac:dyDescent="0.2">
      <c r="A24">
        <v>44</v>
      </c>
      <c r="B24">
        <v>16</v>
      </c>
      <c r="C24">
        <v>0</v>
      </c>
      <c r="D24">
        <v>17</v>
      </c>
      <c r="E24">
        <v>1</v>
      </c>
      <c r="F24">
        <v>1</v>
      </c>
      <c r="G24" t="s">
        <v>27</v>
      </c>
      <c r="H24">
        <v>5</v>
      </c>
      <c r="O24">
        <f t="shared" si="0"/>
        <v>5</v>
      </c>
      <c r="P24">
        <v>0</v>
      </c>
      <c r="Q24">
        <v>0</v>
      </c>
      <c r="R24">
        <v>0</v>
      </c>
      <c r="S24">
        <v>0</v>
      </c>
      <c r="T24">
        <v>1</v>
      </c>
      <c r="U24">
        <v>3</v>
      </c>
      <c r="V24">
        <v>0</v>
      </c>
      <c r="W24">
        <v>1</v>
      </c>
      <c r="X24">
        <v>0</v>
      </c>
      <c r="Y24">
        <v>44</v>
      </c>
      <c r="Z24">
        <v>12</v>
      </c>
      <c r="AA24">
        <v>2</v>
      </c>
      <c r="AB24">
        <v>1</v>
      </c>
      <c r="AC24">
        <v>3.0217794458336899E-2</v>
      </c>
      <c r="AD24">
        <v>0.840150371561739</v>
      </c>
      <c r="AE24">
        <v>6.6827474737294307E-2</v>
      </c>
      <c r="AF24">
        <v>0.13126129624721899</v>
      </c>
      <c r="AG24">
        <f t="shared" si="1"/>
        <v>0.26711423425114733</v>
      </c>
    </row>
    <row r="25" spans="1:33" x14ac:dyDescent="0.2">
      <c r="A25">
        <v>45</v>
      </c>
      <c r="B25">
        <v>0</v>
      </c>
      <c r="C25">
        <v>1</v>
      </c>
      <c r="D25">
        <v>18</v>
      </c>
      <c r="E25">
        <v>1</v>
      </c>
      <c r="F25">
        <v>1</v>
      </c>
      <c r="G25" t="s">
        <v>27</v>
      </c>
      <c r="H25">
        <v>11</v>
      </c>
      <c r="I25" t="s">
        <v>32</v>
      </c>
      <c r="J25">
        <v>1.5</v>
      </c>
      <c r="O25">
        <f t="shared" si="0"/>
        <v>12.5</v>
      </c>
      <c r="P25">
        <v>0</v>
      </c>
      <c r="Q25">
        <v>0</v>
      </c>
      <c r="R25">
        <v>0</v>
      </c>
      <c r="S25">
        <v>0</v>
      </c>
      <c r="T25">
        <v>1</v>
      </c>
      <c r="U25">
        <v>5</v>
      </c>
      <c r="V25">
        <v>0</v>
      </c>
      <c r="W25">
        <v>1</v>
      </c>
      <c r="X25">
        <v>0</v>
      </c>
      <c r="Y25">
        <v>45</v>
      </c>
      <c r="Z25">
        <v>12</v>
      </c>
      <c r="AA25">
        <v>12</v>
      </c>
      <c r="AB25">
        <v>11</v>
      </c>
      <c r="AC25">
        <v>0.23959702568518401</v>
      </c>
      <c r="AD25">
        <v>0.76956191377888905</v>
      </c>
      <c r="AE25">
        <v>0.13661093051094</v>
      </c>
      <c r="AF25">
        <v>0.97007312701952797</v>
      </c>
      <c r="AG25">
        <f t="shared" si="1"/>
        <v>0.52896074924863523</v>
      </c>
    </row>
    <row r="26" spans="1:33" x14ac:dyDescent="0.2">
      <c r="A26">
        <v>48</v>
      </c>
      <c r="B26">
        <v>0</v>
      </c>
      <c r="C26">
        <v>1</v>
      </c>
      <c r="D26">
        <v>18</v>
      </c>
      <c r="E26">
        <v>1</v>
      </c>
      <c r="F26">
        <v>0</v>
      </c>
      <c r="O26">
        <f t="shared" si="0"/>
        <v>0</v>
      </c>
      <c r="P26">
        <v>0</v>
      </c>
      <c r="Q26">
        <v>0</v>
      </c>
      <c r="R26">
        <v>0</v>
      </c>
      <c r="S26">
        <v>0</v>
      </c>
      <c r="T26">
        <v>1</v>
      </c>
      <c r="U26">
        <v>5</v>
      </c>
      <c r="V26">
        <v>0</v>
      </c>
      <c r="W26">
        <v>1</v>
      </c>
      <c r="X26">
        <v>0</v>
      </c>
      <c r="Y26">
        <v>48</v>
      </c>
      <c r="Z26">
        <v>10</v>
      </c>
      <c r="AA26">
        <v>13</v>
      </c>
      <c r="AB26">
        <v>9</v>
      </c>
      <c r="AC26">
        <v>2.3804434970125399E-2</v>
      </c>
      <c r="AD26">
        <v>0.89904075729952404</v>
      </c>
      <c r="AE26">
        <v>0.67625932880858697</v>
      </c>
      <c r="AF26">
        <v>0.88185608176799601</v>
      </c>
      <c r="AG26">
        <f t="shared" si="1"/>
        <v>0.62024015071155814</v>
      </c>
    </row>
    <row r="27" spans="1:33" x14ac:dyDescent="0.2">
      <c r="A27">
        <v>49</v>
      </c>
      <c r="B27">
        <v>16</v>
      </c>
      <c r="C27">
        <v>0</v>
      </c>
      <c r="D27">
        <v>16</v>
      </c>
      <c r="E27">
        <v>1</v>
      </c>
      <c r="F27">
        <v>1</v>
      </c>
      <c r="G27" t="s">
        <v>35</v>
      </c>
      <c r="H27">
        <v>3</v>
      </c>
      <c r="I27" t="s">
        <v>31</v>
      </c>
      <c r="J27">
        <v>5</v>
      </c>
      <c r="O27">
        <f t="shared" si="0"/>
        <v>8</v>
      </c>
      <c r="P27">
        <v>5</v>
      </c>
      <c r="Q27">
        <v>1</v>
      </c>
      <c r="R27">
        <v>1</v>
      </c>
      <c r="S27">
        <v>0</v>
      </c>
      <c r="T27">
        <v>1</v>
      </c>
      <c r="U27">
        <v>5</v>
      </c>
      <c r="V27">
        <v>0</v>
      </c>
      <c r="W27">
        <v>2</v>
      </c>
      <c r="X27">
        <v>0</v>
      </c>
      <c r="Y27">
        <v>49</v>
      </c>
      <c r="Z27">
        <v>12</v>
      </c>
      <c r="AA27">
        <v>4</v>
      </c>
      <c r="AB27">
        <v>2</v>
      </c>
      <c r="AC27">
        <v>1.8605938410722202E-2</v>
      </c>
      <c r="AD27">
        <v>0.92143603740908298</v>
      </c>
      <c r="AE27">
        <v>0.35073537084244499</v>
      </c>
      <c r="AF27">
        <v>0.68518579443707595</v>
      </c>
      <c r="AG27">
        <f t="shared" si="1"/>
        <v>0.49399078527483153</v>
      </c>
    </row>
    <row r="28" spans="1:33" x14ac:dyDescent="0.2">
      <c r="A28">
        <v>54</v>
      </c>
      <c r="B28">
        <v>3</v>
      </c>
      <c r="C28">
        <v>1</v>
      </c>
      <c r="D28">
        <v>17</v>
      </c>
      <c r="E28">
        <v>1</v>
      </c>
      <c r="F28">
        <v>1</v>
      </c>
      <c r="G28" t="s">
        <v>31</v>
      </c>
      <c r="H28">
        <v>4</v>
      </c>
      <c r="O28">
        <f t="shared" si="0"/>
        <v>4</v>
      </c>
      <c r="P28">
        <v>4</v>
      </c>
      <c r="Q28">
        <v>1</v>
      </c>
      <c r="R28">
        <v>0</v>
      </c>
      <c r="S28">
        <v>0</v>
      </c>
      <c r="T28">
        <v>1</v>
      </c>
      <c r="U28">
        <v>1</v>
      </c>
      <c r="V28">
        <v>0</v>
      </c>
      <c r="W28">
        <v>2</v>
      </c>
      <c r="X28">
        <v>1</v>
      </c>
      <c r="Y28">
        <v>54</v>
      </c>
      <c r="Z28">
        <v>9</v>
      </c>
      <c r="AA28">
        <v>5</v>
      </c>
      <c r="AB28">
        <v>5</v>
      </c>
      <c r="AC28">
        <v>2.72258674947004E-2</v>
      </c>
      <c r="AD28">
        <v>0.65166051375442502</v>
      </c>
      <c r="AE28">
        <v>7.5182132125351894E-2</v>
      </c>
      <c r="AF28">
        <v>0.95250124467907804</v>
      </c>
      <c r="AG28">
        <f t="shared" si="1"/>
        <v>0.42664243951338882</v>
      </c>
    </row>
    <row r="29" spans="1:33" x14ac:dyDescent="0.2">
      <c r="A29">
        <v>57</v>
      </c>
      <c r="B29">
        <v>16</v>
      </c>
      <c r="C29">
        <v>1</v>
      </c>
      <c r="D29">
        <v>16</v>
      </c>
      <c r="E29">
        <v>0</v>
      </c>
      <c r="F29">
        <v>0</v>
      </c>
      <c r="O29">
        <f t="shared" si="0"/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5</v>
      </c>
      <c r="V29">
        <v>0</v>
      </c>
      <c r="W29">
        <v>0</v>
      </c>
      <c r="X29">
        <v>0</v>
      </c>
      <c r="Y29">
        <v>57</v>
      </c>
      <c r="Z29">
        <v>7</v>
      </c>
      <c r="AA29">
        <v>3</v>
      </c>
      <c r="AB29">
        <v>4</v>
      </c>
      <c r="AC29">
        <v>1.34204035065858E-2</v>
      </c>
      <c r="AD29">
        <v>0.56019185151004802</v>
      </c>
      <c r="AE29">
        <v>3.5385167927261801E-3</v>
      </c>
      <c r="AF29">
        <v>0.75132479316321699</v>
      </c>
      <c r="AG29">
        <f t="shared" si="1"/>
        <v>0.33211889124314425</v>
      </c>
    </row>
    <row r="30" spans="1:33" x14ac:dyDescent="0.2">
      <c r="A30">
        <v>59</v>
      </c>
      <c r="B30">
        <v>0</v>
      </c>
      <c r="C30">
        <v>0</v>
      </c>
      <c r="D30">
        <v>15</v>
      </c>
      <c r="E30">
        <v>1</v>
      </c>
      <c r="F30">
        <v>1</v>
      </c>
      <c r="G30" t="s">
        <v>38</v>
      </c>
      <c r="H30">
        <v>7</v>
      </c>
      <c r="O30">
        <f t="shared" si="0"/>
        <v>7</v>
      </c>
      <c r="P30">
        <v>7</v>
      </c>
      <c r="Q30">
        <v>1</v>
      </c>
      <c r="R30">
        <v>1</v>
      </c>
      <c r="S30">
        <v>0</v>
      </c>
      <c r="T30">
        <v>0</v>
      </c>
      <c r="U30">
        <v>2</v>
      </c>
      <c r="V30">
        <v>0</v>
      </c>
      <c r="W30">
        <v>0</v>
      </c>
      <c r="X30">
        <v>0</v>
      </c>
      <c r="Y30">
        <v>59</v>
      </c>
      <c r="Z30">
        <v>6</v>
      </c>
      <c r="AA30">
        <v>6</v>
      </c>
      <c r="AB30">
        <v>3</v>
      </c>
      <c r="AC30">
        <v>0.53267792096223099</v>
      </c>
      <c r="AD30">
        <v>0.82859320479317899</v>
      </c>
      <c r="AE30">
        <v>0.351752508428474</v>
      </c>
      <c r="AF30">
        <v>0.90324469862644396</v>
      </c>
      <c r="AG30">
        <f t="shared" si="1"/>
        <v>0.654067083202582</v>
      </c>
    </row>
    <row r="31" spans="1:33" x14ac:dyDescent="0.2">
      <c r="A31">
        <v>60</v>
      </c>
      <c r="B31">
        <v>0</v>
      </c>
      <c r="C31">
        <v>0</v>
      </c>
      <c r="D31">
        <v>17</v>
      </c>
      <c r="E31">
        <v>1</v>
      </c>
      <c r="F31">
        <v>1</v>
      </c>
      <c r="G31" t="s">
        <v>39</v>
      </c>
      <c r="H31">
        <v>6</v>
      </c>
      <c r="I31" t="s">
        <v>40</v>
      </c>
      <c r="J31">
        <v>4</v>
      </c>
      <c r="O31">
        <f t="shared" si="0"/>
        <v>10</v>
      </c>
      <c r="P31">
        <v>0</v>
      </c>
      <c r="Q31">
        <v>0</v>
      </c>
      <c r="R31">
        <v>1</v>
      </c>
      <c r="S31">
        <v>0</v>
      </c>
      <c r="T31">
        <v>1</v>
      </c>
      <c r="U31">
        <v>5</v>
      </c>
      <c r="V31">
        <v>1</v>
      </c>
      <c r="W31">
        <v>1</v>
      </c>
      <c r="X31">
        <v>1</v>
      </c>
      <c r="Y31">
        <v>60</v>
      </c>
      <c r="Z31">
        <v>6</v>
      </c>
      <c r="AA31">
        <v>7</v>
      </c>
      <c r="AB31">
        <v>7</v>
      </c>
      <c r="AC31">
        <v>1.5356146668013101E-2</v>
      </c>
      <c r="AD31">
        <v>0.41807308185072301</v>
      </c>
      <c r="AE31">
        <v>0.79210652411847804</v>
      </c>
      <c r="AF31">
        <v>0.188274994303433</v>
      </c>
      <c r="AG31">
        <f t="shared" si="1"/>
        <v>0.35345268673516178</v>
      </c>
    </row>
    <row r="32" spans="1:33" x14ac:dyDescent="0.2">
      <c r="A32">
        <v>61</v>
      </c>
      <c r="B32">
        <v>0</v>
      </c>
      <c r="C32">
        <v>1</v>
      </c>
      <c r="D32">
        <v>17</v>
      </c>
      <c r="E32">
        <v>1</v>
      </c>
      <c r="F32">
        <v>1</v>
      </c>
      <c r="G32" t="s">
        <v>31</v>
      </c>
      <c r="H32">
        <v>12</v>
      </c>
      <c r="O32">
        <f t="shared" si="0"/>
        <v>12</v>
      </c>
      <c r="P32">
        <v>12</v>
      </c>
      <c r="Q32">
        <v>1</v>
      </c>
      <c r="R32">
        <v>0</v>
      </c>
      <c r="S32">
        <v>1</v>
      </c>
      <c r="T32">
        <v>1</v>
      </c>
      <c r="U32">
        <v>5</v>
      </c>
      <c r="V32">
        <v>0</v>
      </c>
      <c r="W32">
        <v>2</v>
      </c>
      <c r="X32">
        <v>0</v>
      </c>
      <c r="Y32">
        <v>61</v>
      </c>
      <c r="Z32">
        <v>13</v>
      </c>
      <c r="AA32">
        <v>12</v>
      </c>
      <c r="AB32">
        <v>7</v>
      </c>
      <c r="AC32">
        <v>0.16391764857249699</v>
      </c>
      <c r="AD32">
        <v>0.40948436106678898</v>
      </c>
      <c r="AE32">
        <v>4.0461766039239597E-3</v>
      </c>
      <c r="AF32">
        <v>0.87076061107654801</v>
      </c>
      <c r="AG32">
        <f t="shared" si="1"/>
        <v>0.36205219932993948</v>
      </c>
    </row>
    <row r="34" spans="1:17" x14ac:dyDescent="0.2">
      <c r="A34" t="s">
        <v>41</v>
      </c>
      <c r="D34">
        <f>_xlfn.STDEV.P(D2:D32)</f>
        <v>0.71260393659272636</v>
      </c>
      <c r="F34">
        <f>SUM(F2:F32)</f>
        <v>19</v>
      </c>
      <c r="Q34">
        <f>SUM(Q1:Q32)</f>
        <v>8</v>
      </c>
    </row>
    <row r="38" spans="1:17" x14ac:dyDescent="0.2">
      <c r="A38" t="s">
        <v>131</v>
      </c>
      <c r="B38" t="s">
        <v>132</v>
      </c>
      <c r="C38" t="s">
        <v>133</v>
      </c>
    </row>
    <row r="39" spans="1:17" x14ac:dyDescent="0.2">
      <c r="A39" s="11" t="s">
        <v>101</v>
      </c>
      <c r="C39" s="11" t="s">
        <v>118</v>
      </c>
      <c r="D39" s="11">
        <v>1.1257929E-2</v>
      </c>
    </row>
    <row r="40" spans="1:17" x14ac:dyDescent="0.2">
      <c r="A40" s="11" t="s">
        <v>72</v>
      </c>
      <c r="B40" s="11" t="s">
        <v>105</v>
      </c>
      <c r="C40" s="11" t="s">
        <v>119</v>
      </c>
      <c r="D40" s="11">
        <v>0.47911896900000001</v>
      </c>
    </row>
    <row r="41" spans="1:17" x14ac:dyDescent="0.2">
      <c r="A41" s="11" t="s">
        <v>134</v>
      </c>
      <c r="B41" s="11" t="s">
        <v>105</v>
      </c>
      <c r="C41" s="11" t="s">
        <v>120</v>
      </c>
      <c r="D41" s="11" t="s">
        <v>121</v>
      </c>
    </row>
    <row r="42" spans="1:17" x14ac:dyDescent="0.2">
      <c r="A42" s="11" t="s">
        <v>135</v>
      </c>
      <c r="B42" s="11" t="s">
        <v>105</v>
      </c>
      <c r="C42" s="11" t="s">
        <v>122</v>
      </c>
      <c r="D42" s="11">
        <v>0.43341621899999999</v>
      </c>
    </row>
    <row r="43" spans="1:17" x14ac:dyDescent="0.2">
      <c r="A43" s="11" t="s">
        <v>136</v>
      </c>
      <c r="B43" s="11" t="s">
        <v>105</v>
      </c>
      <c r="C43" s="11" t="s">
        <v>123</v>
      </c>
      <c r="D43" s="11">
        <v>0.45059343299999999</v>
      </c>
    </row>
    <row r="44" spans="1:17" x14ac:dyDescent="0.2">
      <c r="A44" s="11" t="s">
        <v>137</v>
      </c>
      <c r="B44" s="11" t="s">
        <v>105</v>
      </c>
      <c r="C44" s="11" t="s">
        <v>124</v>
      </c>
      <c r="D44" s="11">
        <v>0.17271634899999999</v>
      </c>
    </row>
    <row r="45" spans="1:17" x14ac:dyDescent="0.2">
      <c r="A45" s="11" t="s">
        <v>138</v>
      </c>
      <c r="B45" s="11" t="s">
        <v>105</v>
      </c>
      <c r="C45" s="11" t="s">
        <v>125</v>
      </c>
      <c r="D45" s="11">
        <v>0.37370004800000001</v>
      </c>
    </row>
    <row r="46" spans="1:17" x14ac:dyDescent="0.2">
      <c r="A46" s="11" t="s">
        <v>139</v>
      </c>
      <c r="B46" s="11" t="s">
        <v>105</v>
      </c>
      <c r="C46" s="11" t="s">
        <v>126</v>
      </c>
      <c r="D46" s="11">
        <v>0.48993435600000002</v>
      </c>
    </row>
    <row r="47" spans="1:17" x14ac:dyDescent="0.2">
      <c r="A47" s="11" t="s">
        <v>140</v>
      </c>
      <c r="B47" s="11" t="s">
        <v>105</v>
      </c>
      <c r="C47" s="11" t="s">
        <v>127</v>
      </c>
      <c r="D47" s="11">
        <v>0.194713267</v>
      </c>
    </row>
    <row r="48" spans="1:17" x14ac:dyDescent="0.2">
      <c r="A48" s="11" t="s">
        <v>141</v>
      </c>
      <c r="B48" s="11" t="s">
        <v>105</v>
      </c>
      <c r="C48" s="11" t="s">
        <v>128</v>
      </c>
      <c r="D48" s="11" t="s">
        <v>129</v>
      </c>
    </row>
    <row r="49" spans="1:4" x14ac:dyDescent="0.2">
      <c r="A49" s="11" t="s">
        <v>142</v>
      </c>
      <c r="B49" s="11" t="s">
        <v>105</v>
      </c>
      <c r="C49" s="11" t="s">
        <v>130</v>
      </c>
      <c r="D49" s="11">
        <v>0.41616109499999998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9"/>
  <sheetViews>
    <sheetView workbookViewId="0">
      <selection activeCell="A36" sqref="A36:A46"/>
    </sheetView>
  </sheetViews>
  <sheetFormatPr baseColWidth="10" defaultRowHeight="16" x14ac:dyDescent="0.2"/>
  <sheetData>
    <row r="1" spans="1:18" x14ac:dyDescent="0.2">
      <c r="A1" t="s">
        <v>0</v>
      </c>
      <c r="B1" s="11" t="s">
        <v>147</v>
      </c>
      <c r="C1" s="2" t="s">
        <v>148</v>
      </c>
      <c r="D1" s="2" t="s">
        <v>149</v>
      </c>
      <c r="E1" s="2" t="s">
        <v>150</v>
      </c>
      <c r="F1" s="2" t="s">
        <v>151</v>
      </c>
      <c r="G1" s="2" t="s">
        <v>152</v>
      </c>
      <c r="H1" s="2" t="s">
        <v>146</v>
      </c>
      <c r="I1" s="2" t="s">
        <v>143</v>
      </c>
      <c r="J1" s="2" t="s">
        <v>144</v>
      </c>
      <c r="K1" s="2" t="s">
        <v>145</v>
      </c>
      <c r="M1" t="s">
        <v>0</v>
      </c>
      <c r="N1" t="s">
        <v>42</v>
      </c>
      <c r="O1" t="s">
        <v>43</v>
      </c>
      <c r="P1" t="s">
        <v>44</v>
      </c>
      <c r="Q1" t="s">
        <v>45</v>
      </c>
      <c r="R1" t="s">
        <v>154</v>
      </c>
    </row>
    <row r="2" spans="1:18" x14ac:dyDescent="0.2">
      <c r="A2">
        <v>3</v>
      </c>
      <c r="B2" s="12">
        <v>0</v>
      </c>
      <c r="C2">
        <v>0</v>
      </c>
      <c r="D2">
        <v>0</v>
      </c>
      <c r="E2">
        <v>5</v>
      </c>
      <c r="F2">
        <v>0</v>
      </c>
      <c r="G2">
        <v>1</v>
      </c>
      <c r="H2">
        <v>0</v>
      </c>
      <c r="I2">
        <v>5</v>
      </c>
      <c r="J2">
        <v>4</v>
      </c>
      <c r="K2">
        <v>6</v>
      </c>
      <c r="M2">
        <v>3</v>
      </c>
      <c r="N2">
        <v>0.11018195185332399</v>
      </c>
      <c r="O2" s="1">
        <v>1.5715322863474101E-4</v>
      </c>
      <c r="P2">
        <v>0.75671519644713503</v>
      </c>
      <c r="Q2">
        <v>0.32492839346052799</v>
      </c>
      <c r="R2">
        <f>AVERAGE(N2:Q2)</f>
        <v>0.29799567374740543</v>
      </c>
    </row>
    <row r="3" spans="1:18" x14ac:dyDescent="0.2">
      <c r="A3">
        <v>4</v>
      </c>
      <c r="B3" s="12">
        <v>9</v>
      </c>
      <c r="C3">
        <v>0</v>
      </c>
      <c r="D3">
        <v>0</v>
      </c>
      <c r="E3">
        <v>5</v>
      </c>
      <c r="F3">
        <v>0</v>
      </c>
      <c r="G3">
        <v>2</v>
      </c>
      <c r="H3">
        <v>0</v>
      </c>
      <c r="I3">
        <v>15</v>
      </c>
      <c r="J3">
        <v>9</v>
      </c>
      <c r="K3">
        <v>4</v>
      </c>
      <c r="M3">
        <v>4</v>
      </c>
      <c r="N3">
        <v>7.45258576625014E-3</v>
      </c>
      <c r="O3">
        <v>0.85858232724218397</v>
      </c>
      <c r="P3">
        <v>0.17019821187719</v>
      </c>
      <c r="Q3">
        <v>0.90501030430492102</v>
      </c>
      <c r="R3">
        <f t="shared" ref="R3:R32" si="0">AVERAGE(N3:Q3)</f>
        <v>0.48531085729763634</v>
      </c>
    </row>
    <row r="4" spans="1:18" x14ac:dyDescent="0.2">
      <c r="A4">
        <v>5</v>
      </c>
      <c r="B4" s="12">
        <v>14</v>
      </c>
      <c r="C4">
        <v>0</v>
      </c>
      <c r="D4">
        <v>1</v>
      </c>
      <c r="E4">
        <v>3</v>
      </c>
      <c r="F4">
        <v>1</v>
      </c>
      <c r="G4">
        <v>2</v>
      </c>
      <c r="H4">
        <v>1</v>
      </c>
      <c r="I4">
        <v>15</v>
      </c>
      <c r="J4">
        <v>12</v>
      </c>
      <c r="K4">
        <v>2</v>
      </c>
      <c r="M4">
        <v>5</v>
      </c>
      <c r="N4">
        <v>0.16910120719462901</v>
      </c>
      <c r="O4">
        <v>0.85647334739589298</v>
      </c>
      <c r="P4">
        <v>3.5364265692565601E-2</v>
      </c>
      <c r="Q4">
        <v>7.4218527004231904E-3</v>
      </c>
      <c r="R4">
        <f t="shared" si="0"/>
        <v>0.26709016824587772</v>
      </c>
    </row>
    <row r="5" spans="1:18" x14ac:dyDescent="0.2">
      <c r="A5">
        <v>7</v>
      </c>
      <c r="B5" s="12">
        <v>0</v>
      </c>
      <c r="C5">
        <v>0</v>
      </c>
      <c r="D5">
        <v>0</v>
      </c>
      <c r="E5">
        <v>5</v>
      </c>
      <c r="F5">
        <v>0</v>
      </c>
      <c r="G5">
        <v>0</v>
      </c>
      <c r="H5">
        <v>0</v>
      </c>
      <c r="I5">
        <v>6</v>
      </c>
      <c r="J5">
        <v>12</v>
      </c>
      <c r="K5">
        <v>7</v>
      </c>
      <c r="M5">
        <v>7</v>
      </c>
      <c r="N5">
        <v>4.9852734037150397E-2</v>
      </c>
      <c r="O5">
        <v>0.95965963503208596</v>
      </c>
      <c r="P5">
        <v>0.70550497812408297</v>
      </c>
      <c r="Q5">
        <v>0.83988384817724804</v>
      </c>
      <c r="R5">
        <f t="shared" si="0"/>
        <v>0.63872529884264184</v>
      </c>
    </row>
    <row r="6" spans="1:18" x14ac:dyDescent="0.2">
      <c r="A6">
        <v>8</v>
      </c>
      <c r="B6" s="12">
        <v>18</v>
      </c>
      <c r="C6">
        <v>0</v>
      </c>
      <c r="D6">
        <v>0</v>
      </c>
      <c r="E6">
        <v>5</v>
      </c>
      <c r="F6">
        <v>0</v>
      </c>
      <c r="G6">
        <v>2</v>
      </c>
      <c r="H6">
        <v>0</v>
      </c>
      <c r="I6">
        <v>11</v>
      </c>
      <c r="J6">
        <v>14</v>
      </c>
      <c r="K6">
        <v>10</v>
      </c>
      <c r="M6">
        <v>8</v>
      </c>
      <c r="N6">
        <v>0.24425087882802801</v>
      </c>
      <c r="O6">
        <v>0.85374952260142101</v>
      </c>
      <c r="P6">
        <v>0.37298066696451398</v>
      </c>
      <c r="Q6">
        <v>0.98276173925237698</v>
      </c>
      <c r="R6">
        <f t="shared" si="0"/>
        <v>0.61343570191158503</v>
      </c>
    </row>
    <row r="7" spans="1:18" x14ac:dyDescent="0.2">
      <c r="A7">
        <v>9</v>
      </c>
      <c r="B7" s="12">
        <v>0</v>
      </c>
      <c r="C7">
        <v>0</v>
      </c>
      <c r="D7">
        <v>0</v>
      </c>
      <c r="E7">
        <v>3</v>
      </c>
      <c r="F7">
        <v>0</v>
      </c>
      <c r="G7">
        <v>1</v>
      </c>
      <c r="H7">
        <v>0</v>
      </c>
      <c r="I7">
        <v>9</v>
      </c>
      <c r="J7">
        <v>7</v>
      </c>
      <c r="K7">
        <v>4</v>
      </c>
      <c r="M7">
        <v>9</v>
      </c>
      <c r="N7">
        <v>0.38830278760895598</v>
      </c>
      <c r="O7">
        <v>0.71847379770169095</v>
      </c>
      <c r="P7">
        <v>0.114051163605175</v>
      </c>
      <c r="Q7">
        <v>0.427621676118347</v>
      </c>
      <c r="R7">
        <f t="shared" si="0"/>
        <v>0.41211235625854226</v>
      </c>
    </row>
    <row r="8" spans="1:18" x14ac:dyDescent="0.2">
      <c r="A8">
        <v>10</v>
      </c>
      <c r="B8" s="12">
        <v>0</v>
      </c>
      <c r="C8">
        <v>0</v>
      </c>
      <c r="D8">
        <v>0</v>
      </c>
      <c r="E8">
        <v>5</v>
      </c>
      <c r="F8">
        <v>0</v>
      </c>
      <c r="G8">
        <v>1</v>
      </c>
      <c r="H8">
        <v>0</v>
      </c>
      <c r="I8">
        <v>8</v>
      </c>
      <c r="J8">
        <v>9</v>
      </c>
      <c r="K8">
        <v>6</v>
      </c>
      <c r="M8">
        <v>10</v>
      </c>
      <c r="N8">
        <v>0.30969642934965103</v>
      </c>
      <c r="O8">
        <v>0.496255278361527</v>
      </c>
      <c r="P8">
        <v>1.5075831445964499E-2</v>
      </c>
      <c r="Q8">
        <v>0.92879300129674403</v>
      </c>
      <c r="R8">
        <f t="shared" si="0"/>
        <v>0.43745513511347162</v>
      </c>
    </row>
    <row r="9" spans="1:18" x14ac:dyDescent="0.2">
      <c r="A9">
        <v>11</v>
      </c>
      <c r="B9" s="12">
        <v>9</v>
      </c>
      <c r="C9">
        <v>1</v>
      </c>
      <c r="D9">
        <v>0</v>
      </c>
      <c r="E9">
        <v>5</v>
      </c>
      <c r="F9">
        <v>0</v>
      </c>
      <c r="G9">
        <v>1</v>
      </c>
      <c r="H9">
        <v>0</v>
      </c>
      <c r="I9">
        <v>12</v>
      </c>
      <c r="J9">
        <v>5</v>
      </c>
      <c r="K9">
        <v>5</v>
      </c>
      <c r="M9">
        <v>11</v>
      </c>
      <c r="N9">
        <v>8.2905377124264795E-2</v>
      </c>
      <c r="O9">
        <v>8.7683580769643693E-2</v>
      </c>
      <c r="P9">
        <v>0.42861437235630101</v>
      </c>
      <c r="Q9">
        <v>0.85744850739870704</v>
      </c>
      <c r="R9">
        <f t="shared" si="0"/>
        <v>0.36416295941222915</v>
      </c>
    </row>
    <row r="10" spans="1:18" x14ac:dyDescent="0.2">
      <c r="A10">
        <v>12</v>
      </c>
      <c r="B10" s="12">
        <v>8</v>
      </c>
      <c r="C10">
        <v>1</v>
      </c>
      <c r="D10">
        <v>1</v>
      </c>
      <c r="E10">
        <v>5</v>
      </c>
      <c r="F10">
        <v>0</v>
      </c>
      <c r="G10">
        <v>2</v>
      </c>
      <c r="H10">
        <v>0</v>
      </c>
      <c r="I10">
        <v>11</v>
      </c>
      <c r="J10">
        <v>6</v>
      </c>
      <c r="K10">
        <v>5</v>
      </c>
      <c r="M10">
        <v>12</v>
      </c>
      <c r="N10">
        <v>7.5347477348037803E-2</v>
      </c>
      <c r="O10">
        <v>0.83484613679990505</v>
      </c>
      <c r="P10">
        <v>0.68072154190983003</v>
      </c>
      <c r="Q10">
        <v>0.927932187479383</v>
      </c>
      <c r="R10">
        <f t="shared" si="0"/>
        <v>0.62971183588428892</v>
      </c>
    </row>
    <row r="11" spans="1:18" x14ac:dyDescent="0.2">
      <c r="A11">
        <v>17</v>
      </c>
      <c r="B11" s="12">
        <v>12</v>
      </c>
      <c r="C11">
        <v>1</v>
      </c>
      <c r="D11">
        <v>1</v>
      </c>
      <c r="E11">
        <v>3</v>
      </c>
      <c r="F11">
        <v>0</v>
      </c>
      <c r="G11">
        <v>1</v>
      </c>
      <c r="H11">
        <v>0</v>
      </c>
      <c r="I11">
        <v>16</v>
      </c>
      <c r="J11">
        <v>12</v>
      </c>
      <c r="K11">
        <v>5</v>
      </c>
      <c r="M11">
        <v>17</v>
      </c>
      <c r="N11">
        <v>5.4481862543893297E-3</v>
      </c>
      <c r="O11">
        <v>0.91880272971282695</v>
      </c>
      <c r="P11">
        <v>7.2421784682080298E-2</v>
      </c>
      <c r="Q11">
        <v>0.94875534445018095</v>
      </c>
      <c r="R11">
        <f t="shared" si="0"/>
        <v>0.48635701127486941</v>
      </c>
    </row>
    <row r="12" spans="1:18" x14ac:dyDescent="0.2">
      <c r="A12">
        <v>18</v>
      </c>
      <c r="B12" s="12">
        <v>0</v>
      </c>
      <c r="C12">
        <v>0</v>
      </c>
      <c r="D12">
        <v>0</v>
      </c>
      <c r="E12">
        <v>5</v>
      </c>
      <c r="F12">
        <v>0</v>
      </c>
      <c r="G12">
        <v>1</v>
      </c>
      <c r="H12">
        <v>0</v>
      </c>
      <c r="I12">
        <v>7</v>
      </c>
      <c r="J12">
        <v>2</v>
      </c>
      <c r="K12">
        <v>6</v>
      </c>
      <c r="M12">
        <v>18</v>
      </c>
      <c r="N12" s="1">
        <v>7.6637296743566801E-4</v>
      </c>
      <c r="O12">
        <v>0.30877829697936798</v>
      </c>
      <c r="P12">
        <v>6.6241274513742399E-2</v>
      </c>
      <c r="Q12">
        <v>0.712589601108221</v>
      </c>
      <c r="R12">
        <f t="shared" si="0"/>
        <v>0.27209388639219179</v>
      </c>
    </row>
    <row r="13" spans="1:18" x14ac:dyDescent="0.2">
      <c r="A13">
        <v>19</v>
      </c>
      <c r="B13" s="12">
        <v>2.5</v>
      </c>
      <c r="C13">
        <v>1</v>
      </c>
      <c r="D13">
        <v>1</v>
      </c>
      <c r="E13">
        <v>5</v>
      </c>
      <c r="F13">
        <v>0</v>
      </c>
      <c r="G13">
        <v>1</v>
      </c>
      <c r="H13">
        <v>0</v>
      </c>
      <c r="I13">
        <v>12</v>
      </c>
      <c r="J13">
        <v>6</v>
      </c>
      <c r="K13">
        <v>4</v>
      </c>
      <c r="M13">
        <v>19</v>
      </c>
      <c r="N13">
        <v>7.6264610042506606E-2</v>
      </c>
      <c r="O13">
        <v>0.73062261525487704</v>
      </c>
      <c r="P13">
        <v>0.87127809267997502</v>
      </c>
      <c r="Q13">
        <v>0.89100402736347195</v>
      </c>
      <c r="R13">
        <f t="shared" si="0"/>
        <v>0.64229233633520766</v>
      </c>
    </row>
    <row r="14" spans="1:18" x14ac:dyDescent="0.2">
      <c r="A14">
        <v>21</v>
      </c>
      <c r="B14" s="12">
        <v>0</v>
      </c>
      <c r="C14">
        <v>0</v>
      </c>
      <c r="D14">
        <v>0</v>
      </c>
      <c r="E14">
        <v>5</v>
      </c>
      <c r="F14">
        <v>0</v>
      </c>
      <c r="G14">
        <v>1</v>
      </c>
      <c r="H14">
        <v>0</v>
      </c>
      <c r="I14">
        <v>5</v>
      </c>
      <c r="J14">
        <v>11</v>
      </c>
      <c r="K14">
        <v>9</v>
      </c>
      <c r="M14">
        <v>21</v>
      </c>
      <c r="N14">
        <v>1.6236712745894299E-3</v>
      </c>
      <c r="O14">
        <v>0.88726714448198496</v>
      </c>
      <c r="P14">
        <v>0.84411373113601496</v>
      </c>
      <c r="Q14">
        <v>0.61088096602720499</v>
      </c>
      <c r="R14">
        <f t="shared" si="0"/>
        <v>0.58597137822994849</v>
      </c>
    </row>
    <row r="15" spans="1:18" x14ac:dyDescent="0.2">
      <c r="A15">
        <v>22</v>
      </c>
      <c r="B15" s="12">
        <v>0</v>
      </c>
      <c r="C15">
        <v>0</v>
      </c>
      <c r="D15">
        <v>0</v>
      </c>
      <c r="E15">
        <v>5</v>
      </c>
      <c r="F15">
        <v>0</v>
      </c>
      <c r="G15">
        <v>1</v>
      </c>
      <c r="H15">
        <v>1</v>
      </c>
      <c r="I15">
        <v>15</v>
      </c>
      <c r="J15">
        <v>7</v>
      </c>
      <c r="K15">
        <v>7</v>
      </c>
      <c r="M15">
        <v>22</v>
      </c>
      <c r="N15">
        <v>3.1850497623812299E-2</v>
      </c>
      <c r="O15">
        <v>0.41826616047967702</v>
      </c>
      <c r="P15">
        <v>0.59827430594591002</v>
      </c>
      <c r="Q15">
        <v>0.22059228791383101</v>
      </c>
      <c r="R15">
        <f t="shared" si="0"/>
        <v>0.31724581299080756</v>
      </c>
    </row>
    <row r="16" spans="1:18" x14ac:dyDescent="0.2">
      <c r="A16">
        <v>24</v>
      </c>
      <c r="B16" s="12">
        <v>10</v>
      </c>
      <c r="C16">
        <v>0</v>
      </c>
      <c r="D16">
        <v>0</v>
      </c>
      <c r="E16">
        <v>5</v>
      </c>
      <c r="F16">
        <v>0</v>
      </c>
      <c r="G16">
        <v>0</v>
      </c>
      <c r="H16">
        <v>0</v>
      </c>
      <c r="I16">
        <v>18</v>
      </c>
      <c r="J16">
        <v>16</v>
      </c>
      <c r="K16">
        <v>6</v>
      </c>
      <c r="M16">
        <v>24</v>
      </c>
      <c r="N16" s="1">
        <v>3.9740434948649299E-4</v>
      </c>
      <c r="O16">
        <v>0.89029923951547096</v>
      </c>
      <c r="P16">
        <v>2.8714717092258699E-3</v>
      </c>
      <c r="Q16">
        <v>0.96480468775362305</v>
      </c>
      <c r="R16">
        <f t="shared" si="0"/>
        <v>0.4645932008319516</v>
      </c>
    </row>
    <row r="17" spans="1:18" x14ac:dyDescent="0.2">
      <c r="A17">
        <v>28</v>
      </c>
      <c r="B17" s="12">
        <v>8</v>
      </c>
      <c r="C17">
        <v>0</v>
      </c>
      <c r="D17">
        <v>2</v>
      </c>
      <c r="E17">
        <v>5</v>
      </c>
      <c r="F17">
        <v>0</v>
      </c>
      <c r="G17">
        <v>2</v>
      </c>
      <c r="H17">
        <v>1</v>
      </c>
      <c r="I17">
        <v>8</v>
      </c>
      <c r="J17">
        <v>9</v>
      </c>
      <c r="K17">
        <v>9</v>
      </c>
      <c r="M17">
        <v>28</v>
      </c>
      <c r="N17">
        <v>3.7295887959549599E-2</v>
      </c>
      <c r="O17">
        <v>0.86432217380269605</v>
      </c>
      <c r="P17">
        <v>5.48349509451133E-2</v>
      </c>
      <c r="Q17">
        <v>2.3265305570786599E-2</v>
      </c>
      <c r="R17">
        <f t="shared" si="0"/>
        <v>0.24492957956953637</v>
      </c>
    </row>
    <row r="18" spans="1:18" x14ac:dyDescent="0.2">
      <c r="A18">
        <v>30</v>
      </c>
      <c r="B18" s="12">
        <v>0</v>
      </c>
      <c r="C18">
        <v>0</v>
      </c>
      <c r="D18">
        <v>0</v>
      </c>
      <c r="E18">
        <v>5</v>
      </c>
      <c r="F18">
        <v>0</v>
      </c>
      <c r="G18">
        <v>1</v>
      </c>
      <c r="H18">
        <v>0</v>
      </c>
      <c r="I18">
        <v>11</v>
      </c>
      <c r="J18">
        <v>10</v>
      </c>
      <c r="K18">
        <v>4</v>
      </c>
      <c r="M18">
        <v>30</v>
      </c>
      <c r="N18">
        <v>2.1211527142511902E-3</v>
      </c>
      <c r="O18">
        <v>0.78743335834682304</v>
      </c>
      <c r="P18">
        <v>1.0515778658747499E-2</v>
      </c>
      <c r="Q18">
        <v>0.88044657506395296</v>
      </c>
      <c r="R18">
        <f t="shared" si="0"/>
        <v>0.42012921619594368</v>
      </c>
    </row>
    <row r="19" spans="1:18" x14ac:dyDescent="0.2">
      <c r="A19">
        <v>31</v>
      </c>
      <c r="B19" s="12">
        <v>0</v>
      </c>
      <c r="C19">
        <v>0</v>
      </c>
      <c r="D19">
        <v>0</v>
      </c>
      <c r="E19">
        <v>1</v>
      </c>
      <c r="F19">
        <v>0</v>
      </c>
      <c r="G19">
        <v>0</v>
      </c>
      <c r="H19">
        <v>0</v>
      </c>
      <c r="I19">
        <v>8</v>
      </c>
      <c r="J19">
        <v>7</v>
      </c>
      <c r="K19">
        <v>7</v>
      </c>
      <c r="M19">
        <v>31</v>
      </c>
      <c r="N19">
        <v>3.6119683502394702E-2</v>
      </c>
      <c r="O19">
        <v>0.84268957562298896</v>
      </c>
      <c r="P19">
        <v>1.4141526441057799E-2</v>
      </c>
      <c r="Q19">
        <v>0.87449814109291102</v>
      </c>
      <c r="R19">
        <f t="shared" si="0"/>
        <v>0.44186223166483812</v>
      </c>
    </row>
    <row r="20" spans="1:18" x14ac:dyDescent="0.2">
      <c r="A20">
        <v>34</v>
      </c>
      <c r="B20" s="12">
        <v>5</v>
      </c>
      <c r="C20">
        <v>0</v>
      </c>
      <c r="D20">
        <v>0</v>
      </c>
      <c r="E20">
        <v>5</v>
      </c>
      <c r="F20">
        <v>0</v>
      </c>
      <c r="G20">
        <v>2</v>
      </c>
      <c r="H20">
        <v>1</v>
      </c>
      <c r="I20">
        <v>9</v>
      </c>
      <c r="J20">
        <v>10</v>
      </c>
      <c r="K20">
        <v>5</v>
      </c>
      <c r="M20">
        <v>34</v>
      </c>
      <c r="N20">
        <v>4.6572405545986698E-2</v>
      </c>
      <c r="O20">
        <v>0.85739026186665701</v>
      </c>
      <c r="P20">
        <v>0.53279547224740198</v>
      </c>
      <c r="Q20">
        <v>0.92035802209397299</v>
      </c>
      <c r="R20">
        <f t="shared" si="0"/>
        <v>0.58927904043850465</v>
      </c>
    </row>
    <row r="21" spans="1:18" x14ac:dyDescent="0.2">
      <c r="A21">
        <v>36</v>
      </c>
      <c r="B21" s="12">
        <v>0</v>
      </c>
      <c r="C21">
        <v>0</v>
      </c>
      <c r="D21">
        <v>0</v>
      </c>
      <c r="E21">
        <v>5</v>
      </c>
      <c r="F21">
        <v>0</v>
      </c>
      <c r="G21">
        <v>1</v>
      </c>
      <c r="H21">
        <v>0</v>
      </c>
      <c r="I21">
        <v>7</v>
      </c>
      <c r="J21">
        <v>4</v>
      </c>
      <c r="K21">
        <v>4</v>
      </c>
      <c r="M21">
        <v>36</v>
      </c>
      <c r="N21">
        <v>3.4150156108796802E-3</v>
      </c>
      <c r="O21">
        <v>0.86208421277874203</v>
      </c>
      <c r="P21">
        <v>0.21696431628257401</v>
      </c>
      <c r="Q21">
        <v>0.846256491305304</v>
      </c>
      <c r="R21">
        <f t="shared" si="0"/>
        <v>0.48218000899437496</v>
      </c>
    </row>
    <row r="22" spans="1:18" x14ac:dyDescent="0.2">
      <c r="A22">
        <v>37</v>
      </c>
      <c r="B22" s="12">
        <v>8</v>
      </c>
      <c r="C22">
        <v>0</v>
      </c>
      <c r="D22">
        <v>1</v>
      </c>
      <c r="E22">
        <v>5</v>
      </c>
      <c r="F22">
        <v>0</v>
      </c>
      <c r="G22">
        <v>2</v>
      </c>
      <c r="H22">
        <v>2</v>
      </c>
      <c r="I22">
        <v>13</v>
      </c>
      <c r="J22">
        <v>6</v>
      </c>
      <c r="K22">
        <v>8</v>
      </c>
      <c r="M22">
        <v>37</v>
      </c>
      <c r="N22">
        <v>8.8632487585087197E-2</v>
      </c>
      <c r="O22">
        <v>0.74336642035433897</v>
      </c>
      <c r="P22">
        <v>7.2121336343855702E-2</v>
      </c>
      <c r="Q22">
        <v>0.86190222001852701</v>
      </c>
      <c r="R22">
        <f t="shared" si="0"/>
        <v>0.44150561607545225</v>
      </c>
    </row>
    <row r="23" spans="1:18" x14ac:dyDescent="0.2">
      <c r="A23">
        <v>40</v>
      </c>
      <c r="B23" s="12">
        <v>0</v>
      </c>
      <c r="C23">
        <v>0</v>
      </c>
      <c r="D23">
        <v>0</v>
      </c>
      <c r="E23">
        <v>5</v>
      </c>
      <c r="F23">
        <v>0</v>
      </c>
      <c r="G23">
        <v>1</v>
      </c>
      <c r="H23">
        <v>0</v>
      </c>
      <c r="I23">
        <v>6</v>
      </c>
      <c r="J23">
        <v>7</v>
      </c>
      <c r="K23">
        <v>3</v>
      </c>
      <c r="M23">
        <v>40</v>
      </c>
      <c r="N23">
        <v>4.0270338314124098E-2</v>
      </c>
      <c r="O23">
        <v>0.30064089617495898</v>
      </c>
      <c r="P23">
        <v>2.3157269786563601E-3</v>
      </c>
      <c r="Q23">
        <v>0.39460021034965298</v>
      </c>
      <c r="R23">
        <f t="shared" si="0"/>
        <v>0.18445679295434808</v>
      </c>
    </row>
    <row r="24" spans="1:18" x14ac:dyDescent="0.2">
      <c r="A24">
        <v>44</v>
      </c>
      <c r="B24" s="12">
        <v>5</v>
      </c>
      <c r="C24">
        <v>0</v>
      </c>
      <c r="D24">
        <v>0</v>
      </c>
      <c r="E24">
        <v>3</v>
      </c>
      <c r="F24">
        <v>0</v>
      </c>
      <c r="G24">
        <v>1</v>
      </c>
      <c r="H24">
        <v>0</v>
      </c>
      <c r="I24">
        <v>12</v>
      </c>
      <c r="J24">
        <v>2</v>
      </c>
      <c r="K24">
        <v>1</v>
      </c>
      <c r="M24">
        <v>44</v>
      </c>
      <c r="N24">
        <v>3.0217794458336899E-2</v>
      </c>
      <c r="O24">
        <v>0.840150371561739</v>
      </c>
      <c r="P24">
        <v>6.6827474737294307E-2</v>
      </c>
      <c r="Q24">
        <v>0.13126129624721899</v>
      </c>
      <c r="R24">
        <f t="shared" si="0"/>
        <v>0.26711423425114733</v>
      </c>
    </row>
    <row r="25" spans="1:18" x14ac:dyDescent="0.2">
      <c r="A25">
        <v>45</v>
      </c>
      <c r="B25" s="12">
        <v>12.5</v>
      </c>
      <c r="C25">
        <v>0</v>
      </c>
      <c r="D25">
        <v>0</v>
      </c>
      <c r="E25">
        <v>5</v>
      </c>
      <c r="F25">
        <v>0</v>
      </c>
      <c r="G25">
        <v>1</v>
      </c>
      <c r="H25">
        <v>0</v>
      </c>
      <c r="I25">
        <v>12</v>
      </c>
      <c r="J25">
        <v>12</v>
      </c>
      <c r="K25">
        <v>11</v>
      </c>
      <c r="M25">
        <v>45</v>
      </c>
      <c r="N25">
        <v>0.23959702568518401</v>
      </c>
      <c r="O25">
        <v>0.76956191377888905</v>
      </c>
      <c r="P25">
        <v>0.13661093051094</v>
      </c>
      <c r="Q25">
        <v>0.97007312701952797</v>
      </c>
      <c r="R25">
        <f t="shared" si="0"/>
        <v>0.52896074924863523</v>
      </c>
    </row>
    <row r="26" spans="1:18" x14ac:dyDescent="0.2">
      <c r="A26">
        <v>48</v>
      </c>
      <c r="B26" s="12">
        <v>0</v>
      </c>
      <c r="C26">
        <v>0</v>
      </c>
      <c r="D26">
        <v>0</v>
      </c>
      <c r="E26">
        <v>5</v>
      </c>
      <c r="F26">
        <v>0</v>
      </c>
      <c r="G26">
        <v>1</v>
      </c>
      <c r="H26">
        <v>0</v>
      </c>
      <c r="I26">
        <v>10</v>
      </c>
      <c r="J26">
        <v>13</v>
      </c>
      <c r="K26">
        <v>9</v>
      </c>
      <c r="M26">
        <v>48</v>
      </c>
      <c r="N26">
        <v>2.3804434970125399E-2</v>
      </c>
      <c r="O26">
        <v>0.89904075729952404</v>
      </c>
      <c r="P26">
        <v>0.67625932880858697</v>
      </c>
      <c r="Q26">
        <v>0.88185608176799601</v>
      </c>
      <c r="R26">
        <f t="shared" si="0"/>
        <v>0.62024015071155814</v>
      </c>
    </row>
    <row r="27" spans="1:18" x14ac:dyDescent="0.2">
      <c r="A27">
        <v>49</v>
      </c>
      <c r="B27" s="12">
        <v>8</v>
      </c>
      <c r="C27">
        <v>1</v>
      </c>
      <c r="D27">
        <v>1</v>
      </c>
      <c r="E27">
        <v>5</v>
      </c>
      <c r="F27">
        <v>0</v>
      </c>
      <c r="G27">
        <v>2</v>
      </c>
      <c r="H27">
        <v>0</v>
      </c>
      <c r="I27">
        <v>12</v>
      </c>
      <c r="J27">
        <v>4</v>
      </c>
      <c r="K27">
        <v>2</v>
      </c>
      <c r="M27">
        <v>49</v>
      </c>
      <c r="N27">
        <v>1.8605938410722202E-2</v>
      </c>
      <c r="O27">
        <v>0.92143603740908298</v>
      </c>
      <c r="P27">
        <v>0.35073537084244499</v>
      </c>
      <c r="Q27">
        <v>0.68518579443707595</v>
      </c>
      <c r="R27">
        <f t="shared" si="0"/>
        <v>0.49399078527483153</v>
      </c>
    </row>
    <row r="28" spans="1:18" x14ac:dyDescent="0.2">
      <c r="A28">
        <v>54</v>
      </c>
      <c r="B28" s="12">
        <v>4</v>
      </c>
      <c r="C28">
        <v>1</v>
      </c>
      <c r="D28">
        <v>0</v>
      </c>
      <c r="E28">
        <v>1</v>
      </c>
      <c r="F28">
        <v>0</v>
      </c>
      <c r="G28">
        <v>2</v>
      </c>
      <c r="H28">
        <v>1</v>
      </c>
      <c r="I28">
        <v>9</v>
      </c>
      <c r="J28">
        <v>5</v>
      </c>
      <c r="K28">
        <v>5</v>
      </c>
      <c r="M28">
        <v>54</v>
      </c>
      <c r="N28">
        <v>2.72258674947004E-2</v>
      </c>
      <c r="O28">
        <v>0.65166051375442502</v>
      </c>
      <c r="P28">
        <v>7.5182132125351894E-2</v>
      </c>
      <c r="Q28">
        <v>0.95250124467907804</v>
      </c>
      <c r="R28">
        <f t="shared" si="0"/>
        <v>0.42664243951338882</v>
      </c>
    </row>
    <row r="29" spans="1:18" x14ac:dyDescent="0.2">
      <c r="A29">
        <v>57</v>
      </c>
      <c r="B29" s="12">
        <v>0</v>
      </c>
      <c r="C29">
        <v>0</v>
      </c>
      <c r="D29">
        <v>0</v>
      </c>
      <c r="E29">
        <v>5</v>
      </c>
      <c r="F29">
        <v>0</v>
      </c>
      <c r="G29">
        <v>0</v>
      </c>
      <c r="H29">
        <v>0</v>
      </c>
      <c r="I29">
        <v>7</v>
      </c>
      <c r="J29">
        <v>3</v>
      </c>
      <c r="K29">
        <v>4</v>
      </c>
      <c r="M29">
        <v>57</v>
      </c>
      <c r="N29">
        <v>1.34204035065858E-2</v>
      </c>
      <c r="O29">
        <v>0.56019185151004802</v>
      </c>
      <c r="P29">
        <v>3.5385167927261801E-3</v>
      </c>
      <c r="Q29">
        <v>0.75132479316321699</v>
      </c>
      <c r="R29">
        <f t="shared" si="0"/>
        <v>0.33211889124314425</v>
      </c>
    </row>
    <row r="30" spans="1:18" x14ac:dyDescent="0.2">
      <c r="A30">
        <v>59</v>
      </c>
      <c r="B30" s="12">
        <v>7</v>
      </c>
      <c r="C30">
        <v>1</v>
      </c>
      <c r="D30">
        <v>1</v>
      </c>
      <c r="E30">
        <v>2</v>
      </c>
      <c r="F30">
        <v>0</v>
      </c>
      <c r="G30">
        <v>0</v>
      </c>
      <c r="H30">
        <v>0</v>
      </c>
      <c r="I30">
        <v>6</v>
      </c>
      <c r="J30">
        <v>6</v>
      </c>
      <c r="K30">
        <v>3</v>
      </c>
      <c r="M30">
        <v>59</v>
      </c>
      <c r="N30">
        <v>0.53267792096223099</v>
      </c>
      <c r="O30">
        <v>0.82859320479317899</v>
      </c>
      <c r="P30">
        <v>0.351752508428474</v>
      </c>
      <c r="Q30">
        <v>0.90324469862644396</v>
      </c>
      <c r="R30">
        <f t="shared" si="0"/>
        <v>0.654067083202582</v>
      </c>
    </row>
    <row r="31" spans="1:18" x14ac:dyDescent="0.2">
      <c r="A31">
        <v>60</v>
      </c>
      <c r="B31" s="12">
        <v>10</v>
      </c>
      <c r="C31">
        <v>0</v>
      </c>
      <c r="D31">
        <v>1</v>
      </c>
      <c r="E31">
        <v>5</v>
      </c>
      <c r="F31">
        <v>1</v>
      </c>
      <c r="G31">
        <v>1</v>
      </c>
      <c r="H31">
        <v>1</v>
      </c>
      <c r="I31">
        <v>6</v>
      </c>
      <c r="J31">
        <v>7</v>
      </c>
      <c r="K31">
        <v>7</v>
      </c>
      <c r="M31">
        <v>60</v>
      </c>
      <c r="N31">
        <v>1.5356146668013101E-2</v>
      </c>
      <c r="O31">
        <v>0.41807308185072301</v>
      </c>
      <c r="P31">
        <v>0.79210652411847804</v>
      </c>
      <c r="Q31">
        <v>0.188274994303433</v>
      </c>
      <c r="R31">
        <f t="shared" si="0"/>
        <v>0.35345268673516178</v>
      </c>
    </row>
    <row r="32" spans="1:18" x14ac:dyDescent="0.2">
      <c r="A32">
        <v>61</v>
      </c>
      <c r="B32" s="12">
        <v>12</v>
      </c>
      <c r="C32">
        <v>1</v>
      </c>
      <c r="D32">
        <v>0</v>
      </c>
      <c r="E32">
        <v>5</v>
      </c>
      <c r="F32">
        <v>0</v>
      </c>
      <c r="G32">
        <v>2</v>
      </c>
      <c r="H32">
        <v>0</v>
      </c>
      <c r="I32">
        <v>13</v>
      </c>
      <c r="J32">
        <v>12</v>
      </c>
      <c r="K32">
        <v>7</v>
      </c>
      <c r="M32">
        <v>61</v>
      </c>
      <c r="N32">
        <v>0.16391764857249699</v>
      </c>
      <c r="O32">
        <v>0.40948436106678898</v>
      </c>
      <c r="P32">
        <v>4.0461766039239597E-3</v>
      </c>
      <c r="Q32">
        <v>0.87076061107654801</v>
      </c>
      <c r="R32">
        <f t="shared" si="0"/>
        <v>0.36205219932993948</v>
      </c>
    </row>
    <row r="33" spans="1:2" x14ac:dyDescent="0.2">
      <c r="B33" s="12"/>
    </row>
    <row r="34" spans="1:2" x14ac:dyDescent="0.2">
      <c r="B34" s="12"/>
    </row>
    <row r="36" spans="1:2" x14ac:dyDescent="0.2">
      <c r="A36" s="11" t="s">
        <v>72</v>
      </c>
      <c r="B36" s="12"/>
    </row>
    <row r="37" spans="1:2" x14ac:dyDescent="0.2">
      <c r="A37" s="11" t="s">
        <v>134</v>
      </c>
      <c r="B37" s="12"/>
    </row>
    <row r="38" spans="1:2" x14ac:dyDescent="0.2">
      <c r="A38" s="11" t="s">
        <v>135</v>
      </c>
      <c r="B38" s="12"/>
    </row>
    <row r="39" spans="1:2" x14ac:dyDescent="0.2">
      <c r="A39" s="11" t="s">
        <v>136</v>
      </c>
      <c r="B39" s="12"/>
    </row>
    <row r="40" spans="1:2" x14ac:dyDescent="0.2">
      <c r="A40" s="11" t="s">
        <v>137</v>
      </c>
      <c r="B40" s="12"/>
    </row>
    <row r="41" spans="1:2" x14ac:dyDescent="0.2">
      <c r="A41" s="11" t="s">
        <v>138</v>
      </c>
      <c r="B41" s="12"/>
    </row>
    <row r="42" spans="1:2" x14ac:dyDescent="0.2">
      <c r="A42" s="11" t="s">
        <v>139</v>
      </c>
      <c r="B42" s="12"/>
    </row>
    <row r="43" spans="1:2" x14ac:dyDescent="0.2">
      <c r="A43" s="11" t="s">
        <v>140</v>
      </c>
      <c r="B43" s="12"/>
    </row>
    <row r="44" spans="1:2" x14ac:dyDescent="0.2">
      <c r="A44" s="11" t="s">
        <v>141</v>
      </c>
      <c r="B44" s="12"/>
    </row>
    <row r="45" spans="1:2" x14ac:dyDescent="0.2">
      <c r="A45" s="11" t="s">
        <v>142</v>
      </c>
      <c r="B45" s="12"/>
    </row>
    <row r="46" spans="1:2" x14ac:dyDescent="0.2">
      <c r="A46" s="11"/>
      <c r="B46" s="12"/>
    </row>
    <row r="47" spans="1:2" x14ac:dyDescent="0.2">
      <c r="A47" s="11"/>
      <c r="B47" s="12"/>
    </row>
    <row r="48" spans="1:2" x14ac:dyDescent="0.2">
      <c r="A48" s="11"/>
      <c r="B48" s="12"/>
    </row>
    <row r="49" spans="1:2" x14ac:dyDescent="0.2">
      <c r="A49" s="11"/>
      <c r="B49" s="12"/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1"/>
  <sheetViews>
    <sheetView topLeftCell="B1" zoomScale="88" workbookViewId="0">
      <selection activeCell="M11" sqref="M2:M11"/>
    </sheetView>
  </sheetViews>
  <sheetFormatPr baseColWidth="10" defaultRowHeight="16" x14ac:dyDescent="0.2"/>
  <sheetData>
    <row r="1" spans="1:28" x14ac:dyDescent="0.2">
      <c r="A1" s="2" t="s">
        <v>0</v>
      </c>
      <c r="B1" s="2" t="s">
        <v>72</v>
      </c>
      <c r="C1" s="2" t="s">
        <v>73</v>
      </c>
      <c r="D1" s="2" t="s">
        <v>74</v>
      </c>
      <c r="E1" s="2" t="s">
        <v>16</v>
      </c>
      <c r="F1" s="2" t="s">
        <v>17</v>
      </c>
      <c r="G1" s="2" t="s">
        <v>75</v>
      </c>
      <c r="H1" s="2" t="s">
        <v>76</v>
      </c>
      <c r="I1" s="2" t="s">
        <v>21</v>
      </c>
      <c r="J1" s="2" t="s">
        <v>22</v>
      </c>
      <c r="K1" s="2" t="s">
        <v>23</v>
      </c>
      <c r="L1" s="2"/>
      <c r="M1" s="11"/>
      <c r="N1" s="11" t="s">
        <v>72</v>
      </c>
      <c r="O1" s="11" t="s">
        <v>134</v>
      </c>
      <c r="P1" s="11" t="s">
        <v>135</v>
      </c>
      <c r="Q1" s="11" t="s">
        <v>136</v>
      </c>
      <c r="R1" s="11" t="s">
        <v>137</v>
      </c>
      <c r="S1" s="11" t="s">
        <v>138</v>
      </c>
      <c r="T1" s="11" t="s">
        <v>139</v>
      </c>
      <c r="U1" s="11" t="s">
        <v>140</v>
      </c>
      <c r="V1" s="11" t="s">
        <v>141</v>
      </c>
    </row>
    <row r="2" spans="1:28" x14ac:dyDescent="0.2">
      <c r="A2" s="2">
        <v>3</v>
      </c>
      <c r="B2" s="2">
        <v>0</v>
      </c>
      <c r="C2" s="2">
        <v>0</v>
      </c>
      <c r="D2" s="2">
        <v>0</v>
      </c>
      <c r="E2" s="2">
        <v>5</v>
      </c>
      <c r="F2" s="2">
        <v>0</v>
      </c>
      <c r="G2" s="2">
        <v>1</v>
      </c>
      <c r="H2" s="2">
        <v>0</v>
      </c>
      <c r="I2" s="2">
        <v>5</v>
      </c>
      <c r="J2" s="2">
        <v>4</v>
      </c>
      <c r="K2" s="2">
        <v>6</v>
      </c>
      <c r="L2" s="2"/>
      <c r="M2" s="11" t="s">
        <v>72</v>
      </c>
      <c r="N2" s="3">
        <v>1</v>
      </c>
      <c r="O2" s="3"/>
      <c r="P2" s="3"/>
      <c r="Q2" s="3"/>
      <c r="R2" s="3"/>
      <c r="S2" s="3"/>
      <c r="T2" s="3"/>
      <c r="U2" s="3"/>
      <c r="V2" s="3"/>
      <c r="W2" s="3"/>
    </row>
    <row r="3" spans="1:28" x14ac:dyDescent="0.2">
      <c r="A3" s="2">
        <v>4</v>
      </c>
      <c r="B3" s="2">
        <v>9</v>
      </c>
      <c r="C3" s="2">
        <v>0</v>
      </c>
      <c r="D3" s="2">
        <v>0</v>
      </c>
      <c r="E3" s="2">
        <v>5</v>
      </c>
      <c r="F3" s="2">
        <v>0</v>
      </c>
      <c r="G3" s="2">
        <v>2</v>
      </c>
      <c r="H3" s="2">
        <v>0</v>
      </c>
      <c r="I3" s="2">
        <v>15</v>
      </c>
      <c r="J3" s="2">
        <v>9</v>
      </c>
      <c r="K3" s="2">
        <v>4</v>
      </c>
      <c r="L3" s="2"/>
      <c r="M3" s="11" t="s">
        <v>134</v>
      </c>
      <c r="N3" s="3">
        <v>0.29015958820049315</v>
      </c>
      <c r="O3" s="3">
        <v>1</v>
      </c>
      <c r="P3" s="3"/>
      <c r="Q3" s="3"/>
      <c r="R3" s="3"/>
      <c r="S3" s="3"/>
      <c r="T3" s="3"/>
      <c r="U3" s="3"/>
      <c r="V3" s="3"/>
      <c r="W3" s="3"/>
    </row>
    <row r="4" spans="1:28" x14ac:dyDescent="0.2">
      <c r="A4" s="2">
        <v>5</v>
      </c>
      <c r="B4" s="2">
        <v>14</v>
      </c>
      <c r="C4" s="2">
        <v>0</v>
      </c>
      <c r="D4" s="2">
        <v>1</v>
      </c>
      <c r="E4" s="2">
        <v>4</v>
      </c>
      <c r="F4" s="2">
        <v>1</v>
      </c>
      <c r="G4" s="2">
        <v>2</v>
      </c>
      <c r="H4" s="2">
        <v>1</v>
      </c>
      <c r="I4" s="2">
        <v>15</v>
      </c>
      <c r="J4" s="2">
        <v>12</v>
      </c>
      <c r="K4" s="2">
        <v>2</v>
      </c>
      <c r="L4" s="2"/>
      <c r="M4" s="11" t="s">
        <v>135</v>
      </c>
      <c r="N4" s="3">
        <v>0.38336522991047867</v>
      </c>
      <c r="O4" s="3">
        <v>0.33524931555569637</v>
      </c>
      <c r="P4" s="3">
        <v>1</v>
      </c>
      <c r="Q4" s="3"/>
      <c r="R4" s="3"/>
      <c r="S4" s="3"/>
      <c r="T4" s="3"/>
      <c r="U4" s="3"/>
      <c r="V4" s="3"/>
      <c r="W4" s="3"/>
    </row>
    <row r="5" spans="1:28" x14ac:dyDescent="0.2">
      <c r="A5" s="2">
        <v>7</v>
      </c>
      <c r="B5" s="2">
        <v>0</v>
      </c>
      <c r="C5" s="2">
        <v>0</v>
      </c>
      <c r="D5" s="2">
        <v>0</v>
      </c>
      <c r="E5" s="2">
        <v>5</v>
      </c>
      <c r="F5" s="2">
        <v>0</v>
      </c>
      <c r="G5" s="2">
        <v>0</v>
      </c>
      <c r="H5" s="2">
        <v>0</v>
      </c>
      <c r="I5" s="2">
        <v>6</v>
      </c>
      <c r="J5" s="2">
        <v>12</v>
      </c>
      <c r="K5" s="2">
        <v>7</v>
      </c>
      <c r="L5" s="2"/>
      <c r="M5" s="11" t="s">
        <v>136</v>
      </c>
      <c r="N5" s="3">
        <v>4.6923307054063987E-2</v>
      </c>
      <c r="O5" s="3">
        <v>-0.27086816944298087</v>
      </c>
      <c r="P5" s="3">
        <v>-9.9014754297667706E-3</v>
      </c>
      <c r="Q5" s="3">
        <v>1</v>
      </c>
      <c r="R5" s="3"/>
      <c r="S5" s="3"/>
      <c r="T5" s="3"/>
      <c r="U5" s="3"/>
      <c r="V5" s="3"/>
      <c r="W5" s="3"/>
    </row>
    <row r="6" spans="1:28" x14ac:dyDescent="0.2">
      <c r="A6" s="2">
        <v>8</v>
      </c>
      <c r="B6" s="2">
        <v>18</v>
      </c>
      <c r="C6" s="2">
        <v>0</v>
      </c>
      <c r="D6" s="2">
        <v>0</v>
      </c>
      <c r="E6" s="2">
        <v>5</v>
      </c>
      <c r="F6" s="2">
        <v>0</v>
      </c>
      <c r="G6" s="2">
        <v>2</v>
      </c>
      <c r="H6" s="2">
        <v>0</v>
      </c>
      <c r="I6" s="2">
        <v>11</v>
      </c>
      <c r="J6" s="2">
        <v>14</v>
      </c>
      <c r="K6" s="2">
        <v>10</v>
      </c>
      <c r="L6" s="2"/>
      <c r="M6" s="11" t="s">
        <v>137</v>
      </c>
      <c r="N6" s="3">
        <v>0.33836424951548699</v>
      </c>
      <c r="O6" s="3">
        <v>-0.15488061853247329</v>
      </c>
      <c r="P6" s="3">
        <v>0.33438812153170333</v>
      </c>
      <c r="Q6" s="3">
        <v>1.7868542247296663E-2</v>
      </c>
      <c r="R6" s="3">
        <v>1</v>
      </c>
      <c r="S6" s="3"/>
      <c r="T6" s="3"/>
      <c r="U6" s="3"/>
      <c r="V6" s="3"/>
      <c r="W6" s="3"/>
    </row>
    <row r="7" spans="1:28" x14ac:dyDescent="0.2">
      <c r="A7" s="2">
        <v>9</v>
      </c>
      <c r="B7" s="2">
        <v>0</v>
      </c>
      <c r="C7" s="2">
        <v>0</v>
      </c>
      <c r="D7" s="2">
        <v>0</v>
      </c>
      <c r="E7" s="2">
        <v>3</v>
      </c>
      <c r="F7" s="2">
        <v>0</v>
      </c>
      <c r="G7" s="2">
        <v>1</v>
      </c>
      <c r="H7" s="2">
        <v>0</v>
      </c>
      <c r="I7" s="2">
        <v>9</v>
      </c>
      <c r="J7" s="2">
        <v>7</v>
      </c>
      <c r="K7" s="2">
        <v>4</v>
      </c>
      <c r="L7" s="2"/>
      <c r="M7" s="11" t="s">
        <v>138</v>
      </c>
      <c r="N7" s="3">
        <v>0.46126928003454132</v>
      </c>
      <c r="O7" s="3">
        <v>0.18626901579452049</v>
      </c>
      <c r="P7" s="3">
        <v>0.30351384660376518</v>
      </c>
      <c r="Q7" s="3">
        <v>0.19721973252091923</v>
      </c>
      <c r="R7" s="3">
        <v>0.13145556003198522</v>
      </c>
      <c r="S7" s="3">
        <v>1</v>
      </c>
      <c r="T7" s="3"/>
      <c r="U7" s="3"/>
      <c r="V7" s="3"/>
      <c r="W7" s="3"/>
    </row>
    <row r="8" spans="1:28" x14ac:dyDescent="0.2">
      <c r="A8" s="2">
        <v>10</v>
      </c>
      <c r="B8" s="2">
        <v>0</v>
      </c>
      <c r="C8" s="2">
        <v>0</v>
      </c>
      <c r="D8" s="2">
        <v>0</v>
      </c>
      <c r="E8" s="2">
        <v>5</v>
      </c>
      <c r="F8" s="2">
        <v>0</v>
      </c>
      <c r="G8" s="2">
        <v>1</v>
      </c>
      <c r="H8" s="2">
        <v>0</v>
      </c>
      <c r="I8" s="2">
        <v>8</v>
      </c>
      <c r="J8" s="2">
        <v>9</v>
      </c>
      <c r="K8" s="2">
        <v>6</v>
      </c>
      <c r="L8" s="2"/>
      <c r="M8" s="11" t="s">
        <v>139</v>
      </c>
      <c r="N8" s="3">
        <v>0.18424789320319943</v>
      </c>
      <c r="O8" s="3">
        <v>-0.15510917032523244</v>
      </c>
      <c r="P8" s="3">
        <v>0.40978292652028292</v>
      </c>
      <c r="Q8" s="3">
        <v>-1.9087904230829653E-2</v>
      </c>
      <c r="R8" s="3">
        <v>0.38510244978715941</v>
      </c>
      <c r="S8" s="3">
        <v>0.44377104688644708</v>
      </c>
      <c r="T8" s="3">
        <v>1</v>
      </c>
      <c r="U8" s="3"/>
      <c r="V8" s="3"/>
      <c r="W8" s="3"/>
    </row>
    <row r="9" spans="1:28" x14ac:dyDescent="0.2">
      <c r="A9" s="2">
        <v>11</v>
      </c>
      <c r="B9" s="2">
        <v>9</v>
      </c>
      <c r="C9" s="2">
        <v>1</v>
      </c>
      <c r="D9" s="2">
        <v>0</v>
      </c>
      <c r="E9" s="2">
        <v>5</v>
      </c>
      <c r="F9" s="2">
        <v>0</v>
      </c>
      <c r="G9" s="2">
        <v>1</v>
      </c>
      <c r="H9" s="2">
        <v>0</v>
      </c>
      <c r="I9" s="2">
        <v>12</v>
      </c>
      <c r="J9" s="2">
        <v>5</v>
      </c>
      <c r="K9" s="2">
        <v>5</v>
      </c>
      <c r="L9" s="2"/>
      <c r="M9" s="11" t="s">
        <v>140</v>
      </c>
      <c r="N9" s="3">
        <v>0.55493055212263143</v>
      </c>
      <c r="O9" s="3">
        <v>0.21227494636319399</v>
      </c>
      <c r="P9" s="3">
        <v>0.10000874703791535</v>
      </c>
      <c r="Q9" s="3">
        <v>5.7571579523330682E-2</v>
      </c>
      <c r="R9" s="3">
        <v>2.8142521797084572E-2</v>
      </c>
      <c r="S9" s="3">
        <v>0.2803187790557623</v>
      </c>
      <c r="T9" s="3">
        <v>0.12833212023158333</v>
      </c>
      <c r="U9" s="3">
        <v>1</v>
      </c>
      <c r="V9" s="3"/>
      <c r="W9" s="3"/>
    </row>
    <row r="10" spans="1:28" x14ac:dyDescent="0.2">
      <c r="A10" s="2">
        <v>12</v>
      </c>
      <c r="B10" s="2">
        <v>8</v>
      </c>
      <c r="C10" s="2">
        <v>1</v>
      </c>
      <c r="D10" s="2">
        <v>1</v>
      </c>
      <c r="E10" s="2">
        <v>5</v>
      </c>
      <c r="F10" s="2">
        <v>0</v>
      </c>
      <c r="G10" s="2">
        <v>2</v>
      </c>
      <c r="H10" s="2">
        <v>0</v>
      </c>
      <c r="I10" s="2">
        <v>11</v>
      </c>
      <c r="J10" s="2">
        <v>6</v>
      </c>
      <c r="K10" s="2">
        <v>5</v>
      </c>
      <c r="L10" s="2"/>
      <c r="M10" s="11" t="s">
        <v>141</v>
      </c>
      <c r="N10" s="3">
        <v>0.42192286605611506</v>
      </c>
      <c r="O10" s="3">
        <v>-0.16761222069568896</v>
      </c>
      <c r="P10" s="3">
        <v>-5.5466070454384606E-2</v>
      </c>
      <c r="Q10" s="3">
        <v>0.18418858579451308</v>
      </c>
      <c r="R10" s="3">
        <v>0.10612116812595668</v>
      </c>
      <c r="S10" s="3">
        <v>3.7258979887652519E-2</v>
      </c>
      <c r="T10" s="3">
        <v>-3.9637395744744029E-2</v>
      </c>
      <c r="U10" s="3">
        <v>0.37937473681811668</v>
      </c>
      <c r="V10" s="3">
        <v>1</v>
      </c>
      <c r="W10" s="3"/>
    </row>
    <row r="11" spans="1:28" ht="17" thickBot="1" x14ac:dyDescent="0.25">
      <c r="A11" s="2">
        <v>17</v>
      </c>
      <c r="B11" s="2">
        <v>12</v>
      </c>
      <c r="C11" s="2">
        <v>1</v>
      </c>
      <c r="D11" s="2">
        <v>1</v>
      </c>
      <c r="E11" s="2">
        <v>3</v>
      </c>
      <c r="F11" s="2">
        <v>0</v>
      </c>
      <c r="G11" s="2">
        <v>1</v>
      </c>
      <c r="H11" s="2">
        <v>0</v>
      </c>
      <c r="I11" s="2">
        <v>16</v>
      </c>
      <c r="J11" s="2">
        <v>12</v>
      </c>
      <c r="K11" s="2">
        <v>5</v>
      </c>
      <c r="L11" s="2"/>
      <c r="M11" s="11" t="s">
        <v>142</v>
      </c>
      <c r="N11" s="4">
        <v>0.15141118884941845</v>
      </c>
      <c r="O11" s="4">
        <v>-0.28256818126784805</v>
      </c>
      <c r="P11" s="4">
        <v>-6.219320932019759E-2</v>
      </c>
      <c r="Q11" s="4">
        <v>0.25749272391111533</v>
      </c>
      <c r="R11" s="4">
        <v>-0.12582246224053592</v>
      </c>
      <c r="S11" s="4">
        <v>3.5387524172100067E-2</v>
      </c>
      <c r="T11" s="4">
        <v>0.15574885015844295</v>
      </c>
      <c r="U11" s="4">
        <v>-9.5833637123724447E-2</v>
      </c>
      <c r="V11" s="4">
        <v>0.48808585684630246</v>
      </c>
      <c r="W11" s="4">
        <v>1</v>
      </c>
    </row>
    <row r="12" spans="1:28" x14ac:dyDescent="0.2">
      <c r="A12" s="2">
        <v>18</v>
      </c>
      <c r="B12" s="2">
        <v>0</v>
      </c>
      <c r="C12" s="2">
        <v>0</v>
      </c>
      <c r="D12" s="2">
        <v>0</v>
      </c>
      <c r="E12" s="2">
        <v>5</v>
      </c>
      <c r="F12" s="2">
        <v>0</v>
      </c>
      <c r="G12" s="2">
        <v>1</v>
      </c>
      <c r="H12" s="2">
        <v>0</v>
      </c>
      <c r="I12" s="2">
        <v>7</v>
      </c>
      <c r="J12" s="2">
        <v>2</v>
      </c>
      <c r="K12" s="2">
        <v>6</v>
      </c>
      <c r="L12" s="7"/>
      <c r="M12" s="11"/>
      <c r="N12" s="11" t="s">
        <v>147</v>
      </c>
      <c r="O12" s="2" t="s">
        <v>148</v>
      </c>
      <c r="P12" s="2" t="s">
        <v>149</v>
      </c>
      <c r="Q12" s="2" t="s">
        <v>150</v>
      </c>
      <c r="R12" s="2" t="s">
        <v>151</v>
      </c>
      <c r="S12" s="2" t="s">
        <v>152</v>
      </c>
      <c r="T12" s="2" t="s">
        <v>146</v>
      </c>
      <c r="U12" s="2" t="s">
        <v>143</v>
      </c>
      <c r="V12" s="2" t="s">
        <v>144</v>
      </c>
      <c r="W12" s="2" t="s">
        <v>145</v>
      </c>
    </row>
    <row r="13" spans="1:28" x14ac:dyDescent="0.2">
      <c r="A13" s="2">
        <v>19</v>
      </c>
      <c r="B13" s="2">
        <v>2.5</v>
      </c>
      <c r="C13" s="2">
        <v>1</v>
      </c>
      <c r="D13" s="2">
        <v>1</v>
      </c>
      <c r="E13" s="2">
        <v>5</v>
      </c>
      <c r="F13" s="2">
        <v>0</v>
      </c>
      <c r="G13" s="2">
        <v>1</v>
      </c>
      <c r="H13" s="2">
        <v>0</v>
      </c>
      <c r="I13" s="2">
        <v>12</v>
      </c>
      <c r="J13" s="2">
        <v>6</v>
      </c>
      <c r="K13" s="2">
        <v>4</v>
      </c>
      <c r="L13" s="2"/>
      <c r="M13" s="11" t="s">
        <v>147</v>
      </c>
      <c r="N13" s="2">
        <v>1</v>
      </c>
      <c r="O13" s="2"/>
      <c r="P13" s="2"/>
    </row>
    <row r="14" spans="1:28" x14ac:dyDescent="0.2">
      <c r="A14" s="2">
        <v>21</v>
      </c>
      <c r="B14" s="2">
        <v>0</v>
      </c>
      <c r="C14" s="2">
        <v>0</v>
      </c>
      <c r="D14" s="2">
        <v>0</v>
      </c>
      <c r="E14" s="2">
        <v>5</v>
      </c>
      <c r="F14" s="2">
        <v>0</v>
      </c>
      <c r="G14" s="2">
        <v>1</v>
      </c>
      <c r="H14" s="2">
        <v>0</v>
      </c>
      <c r="I14" s="2">
        <v>5</v>
      </c>
      <c r="J14" s="2">
        <v>11</v>
      </c>
      <c r="K14" s="2">
        <v>9</v>
      </c>
      <c r="L14" s="2"/>
      <c r="M14" s="11" t="s">
        <v>148</v>
      </c>
      <c r="N14" s="2">
        <f>ROUND(N3,3)</f>
        <v>0.28999999999999998</v>
      </c>
      <c r="O14" s="2">
        <f>ROUND(O3,3)</f>
        <v>1</v>
      </c>
      <c r="W14" s="2"/>
      <c r="X14" s="2"/>
      <c r="Y14" s="2"/>
      <c r="Z14" s="2"/>
      <c r="AA14" s="2"/>
      <c r="AB14" s="2"/>
    </row>
    <row r="15" spans="1:28" x14ac:dyDescent="0.2">
      <c r="A15" s="2">
        <v>22</v>
      </c>
      <c r="B15" s="2">
        <v>0</v>
      </c>
      <c r="C15" s="2">
        <v>0</v>
      </c>
      <c r="D15" s="2">
        <v>0</v>
      </c>
      <c r="E15" s="2">
        <v>5</v>
      </c>
      <c r="F15" s="2">
        <v>0</v>
      </c>
      <c r="G15" s="2">
        <v>1</v>
      </c>
      <c r="H15" s="2">
        <v>1</v>
      </c>
      <c r="I15" s="2">
        <v>15</v>
      </c>
      <c r="J15" s="2">
        <v>7</v>
      </c>
      <c r="K15" s="2">
        <v>7</v>
      </c>
      <c r="L15" s="2"/>
      <c r="M15" s="11" t="s">
        <v>149</v>
      </c>
      <c r="N15" s="2">
        <f>ROUND(N4,3)</f>
        <v>0.38300000000000001</v>
      </c>
      <c r="O15" s="2">
        <f>ROUND(O4,3)</f>
        <v>0.33500000000000002</v>
      </c>
      <c r="P15" s="2">
        <f>ROUND(P4,3)</f>
        <v>1</v>
      </c>
      <c r="Q15" s="2"/>
      <c r="R15" s="2"/>
      <c r="S15" s="2"/>
      <c r="T15" s="2"/>
      <c r="U15" s="2"/>
      <c r="V15" s="2"/>
      <c r="W15" s="2"/>
    </row>
    <row r="16" spans="1:28" x14ac:dyDescent="0.2">
      <c r="A16" s="2">
        <v>24</v>
      </c>
      <c r="B16" s="2">
        <v>10</v>
      </c>
      <c r="C16" s="2">
        <v>0</v>
      </c>
      <c r="D16" s="2">
        <v>0</v>
      </c>
      <c r="E16" s="2">
        <v>5</v>
      </c>
      <c r="F16" s="2">
        <v>0</v>
      </c>
      <c r="G16" s="2">
        <v>0</v>
      </c>
      <c r="H16" s="2">
        <v>0</v>
      </c>
      <c r="I16" s="2">
        <v>18</v>
      </c>
      <c r="J16" s="2">
        <v>16</v>
      </c>
      <c r="K16" s="2">
        <v>6</v>
      </c>
      <c r="L16" s="7"/>
      <c r="M16" s="11" t="s">
        <v>150</v>
      </c>
      <c r="N16" s="2">
        <f>ROUND(N5,3)</f>
        <v>4.7E-2</v>
      </c>
      <c r="O16" s="2">
        <f>ROUND(O5,3)</f>
        <v>-0.27100000000000002</v>
      </c>
      <c r="P16" s="2">
        <f>ROUND(P5,3)</f>
        <v>-0.01</v>
      </c>
      <c r="Q16" s="2">
        <v>1</v>
      </c>
      <c r="R16" s="2"/>
      <c r="S16" s="2"/>
      <c r="T16" s="2"/>
      <c r="U16" s="2"/>
      <c r="V16" s="2"/>
      <c r="W16" s="2"/>
    </row>
    <row r="17" spans="1:23" x14ac:dyDescent="0.2">
      <c r="A17" s="2">
        <v>28</v>
      </c>
      <c r="B17" s="2">
        <v>8</v>
      </c>
      <c r="C17" s="2">
        <v>0</v>
      </c>
      <c r="D17" s="2">
        <v>2</v>
      </c>
      <c r="E17" s="2">
        <v>5</v>
      </c>
      <c r="F17" s="2">
        <v>0</v>
      </c>
      <c r="G17" s="2">
        <v>2</v>
      </c>
      <c r="H17" s="2">
        <v>1</v>
      </c>
      <c r="I17" s="2">
        <v>8</v>
      </c>
      <c r="J17" s="2">
        <v>9</v>
      </c>
      <c r="K17" s="2">
        <v>9</v>
      </c>
      <c r="L17" s="2"/>
      <c r="M17" s="11" t="s">
        <v>151</v>
      </c>
      <c r="N17" s="2">
        <f>ROUND(N6,3)</f>
        <v>0.33800000000000002</v>
      </c>
      <c r="O17" s="2">
        <f>ROUND(O6,3)</f>
        <v>-0.155</v>
      </c>
      <c r="P17" s="2">
        <f>ROUND(P6,3)</f>
        <v>0.33400000000000002</v>
      </c>
      <c r="Q17" s="2">
        <f>ROUND(Q6,3)</f>
        <v>1.7999999999999999E-2</v>
      </c>
      <c r="R17" s="2">
        <f>ROUND(R6,3)</f>
        <v>1</v>
      </c>
      <c r="S17" s="2"/>
      <c r="T17" s="2"/>
      <c r="U17" s="2"/>
      <c r="V17" s="2"/>
      <c r="W17" s="2"/>
    </row>
    <row r="18" spans="1:23" x14ac:dyDescent="0.2">
      <c r="A18" s="2">
        <v>30</v>
      </c>
      <c r="B18" s="2">
        <v>0</v>
      </c>
      <c r="C18" s="2">
        <v>0</v>
      </c>
      <c r="D18" s="2">
        <v>0</v>
      </c>
      <c r="E18" s="2">
        <v>5</v>
      </c>
      <c r="F18" s="2">
        <v>0</v>
      </c>
      <c r="G18" s="2">
        <v>1</v>
      </c>
      <c r="H18" s="2">
        <v>0</v>
      </c>
      <c r="I18" s="2">
        <v>11</v>
      </c>
      <c r="J18" s="2">
        <v>10</v>
      </c>
      <c r="K18" s="2">
        <v>4</v>
      </c>
      <c r="L18" s="2"/>
      <c r="M18" s="11" t="s">
        <v>152</v>
      </c>
      <c r="N18" s="2">
        <f>ROUND(N7,3)</f>
        <v>0.46100000000000002</v>
      </c>
      <c r="O18" s="2">
        <f>ROUND(O7,3)</f>
        <v>0.186</v>
      </c>
      <c r="P18" s="2">
        <f>ROUND(P7,3)</f>
        <v>0.30399999999999999</v>
      </c>
      <c r="Q18" s="2">
        <f>ROUND(Q7,3)</f>
        <v>0.19700000000000001</v>
      </c>
      <c r="R18" s="2">
        <f>ROUND(R7,3)</f>
        <v>0.13100000000000001</v>
      </c>
      <c r="S18" s="2">
        <f>ROUND(S7,3)</f>
        <v>1</v>
      </c>
      <c r="T18" s="2"/>
      <c r="U18" s="2"/>
      <c r="V18" s="2"/>
      <c r="W18" s="2"/>
    </row>
    <row r="19" spans="1:23" x14ac:dyDescent="0.2">
      <c r="A19" s="2">
        <v>31</v>
      </c>
      <c r="B19" s="2">
        <v>0</v>
      </c>
      <c r="C19" s="2">
        <v>0</v>
      </c>
      <c r="D19" s="2">
        <v>0</v>
      </c>
      <c r="E19" s="2">
        <v>1</v>
      </c>
      <c r="F19" s="2">
        <v>0</v>
      </c>
      <c r="G19" s="2">
        <v>0</v>
      </c>
      <c r="H19" s="2">
        <v>0</v>
      </c>
      <c r="I19" s="2">
        <v>8</v>
      </c>
      <c r="J19" s="2">
        <v>7</v>
      </c>
      <c r="K19" s="2">
        <v>7</v>
      </c>
      <c r="L19" s="2"/>
      <c r="M19" s="11" t="s">
        <v>146</v>
      </c>
      <c r="N19" s="2">
        <f>ROUND(N8,3)</f>
        <v>0.184</v>
      </c>
      <c r="O19" s="2">
        <f>ROUND(O8,3)</f>
        <v>-0.155</v>
      </c>
      <c r="P19" s="2">
        <f>ROUND(P8,3)</f>
        <v>0.41</v>
      </c>
      <c r="Q19" s="2">
        <f>ROUND(Q8,3)</f>
        <v>-1.9E-2</v>
      </c>
      <c r="R19" s="2">
        <f>ROUND(R8,3)</f>
        <v>0.38500000000000001</v>
      </c>
      <c r="S19" s="2">
        <f>ROUND(S8,3)</f>
        <v>0.44400000000000001</v>
      </c>
      <c r="T19" s="2">
        <f>ROUND(T8,3)</f>
        <v>1</v>
      </c>
      <c r="U19" s="2"/>
      <c r="V19" s="2"/>
      <c r="W19" s="2"/>
    </row>
    <row r="20" spans="1:23" x14ac:dyDescent="0.2">
      <c r="A20" s="2">
        <v>34</v>
      </c>
      <c r="B20" s="2">
        <v>5</v>
      </c>
      <c r="C20" s="2">
        <v>0</v>
      </c>
      <c r="D20" s="2">
        <v>0</v>
      </c>
      <c r="E20" s="2">
        <v>5</v>
      </c>
      <c r="F20" s="2">
        <v>0</v>
      </c>
      <c r="G20" s="2">
        <v>2</v>
      </c>
      <c r="H20" s="2">
        <v>1</v>
      </c>
      <c r="I20" s="2">
        <v>9</v>
      </c>
      <c r="J20" s="2">
        <v>10</v>
      </c>
      <c r="K20" s="2">
        <v>5</v>
      </c>
      <c r="L20" s="2"/>
      <c r="M20" s="11" t="s">
        <v>143</v>
      </c>
      <c r="N20" s="2">
        <f>ROUND(N9,3)</f>
        <v>0.55500000000000005</v>
      </c>
      <c r="O20" s="2">
        <f>ROUND(O9,3)</f>
        <v>0.21199999999999999</v>
      </c>
      <c r="P20" s="2">
        <f>ROUND(P9,3)</f>
        <v>0.1</v>
      </c>
      <c r="Q20" s="2">
        <f>ROUND(Q9,3)</f>
        <v>5.8000000000000003E-2</v>
      </c>
      <c r="R20" s="2">
        <f>ROUND(R9,3)</f>
        <v>2.8000000000000001E-2</v>
      </c>
      <c r="S20" s="2">
        <f>ROUND(S9,3)</f>
        <v>0.28000000000000003</v>
      </c>
      <c r="T20" s="2">
        <f>ROUND(T9,3)</f>
        <v>0.128</v>
      </c>
      <c r="U20" s="2">
        <f>ROUND(U9,3)</f>
        <v>1</v>
      </c>
      <c r="V20" s="2"/>
      <c r="W20" s="2"/>
    </row>
    <row r="21" spans="1:23" x14ac:dyDescent="0.2">
      <c r="A21" s="2">
        <v>36</v>
      </c>
      <c r="B21" s="2">
        <v>0</v>
      </c>
      <c r="C21" s="2">
        <v>0</v>
      </c>
      <c r="D21" s="2">
        <v>0</v>
      </c>
      <c r="E21" s="2">
        <v>5</v>
      </c>
      <c r="F21" s="2">
        <v>0</v>
      </c>
      <c r="G21" s="2">
        <v>1</v>
      </c>
      <c r="H21" s="2">
        <v>0</v>
      </c>
      <c r="I21" s="2">
        <v>7</v>
      </c>
      <c r="J21" s="2">
        <v>4</v>
      </c>
      <c r="K21" s="2">
        <v>4</v>
      </c>
      <c r="L21" s="2"/>
      <c r="M21" s="11" t="s">
        <v>144</v>
      </c>
      <c r="N21" s="2">
        <f>ROUND(N10,3)</f>
        <v>0.42199999999999999</v>
      </c>
      <c r="O21" s="2">
        <f>ROUND(O10,3)</f>
        <v>-0.16800000000000001</v>
      </c>
      <c r="P21" s="2">
        <f>ROUND(P10,3)</f>
        <v>-5.5E-2</v>
      </c>
      <c r="Q21" s="2">
        <f>ROUND(Q10,3)</f>
        <v>0.184</v>
      </c>
      <c r="R21" s="2">
        <f>ROUND(R10,3)</f>
        <v>0.106</v>
      </c>
      <c r="S21" s="2">
        <f>ROUND(S10,3)</f>
        <v>3.6999999999999998E-2</v>
      </c>
      <c r="T21" s="2">
        <f>ROUND(T10,3)</f>
        <v>-0.04</v>
      </c>
      <c r="U21" s="2">
        <f>ROUND(U10,3)</f>
        <v>0.379</v>
      </c>
      <c r="V21" s="2">
        <f>ROUND(V10,3)</f>
        <v>1</v>
      </c>
      <c r="W21" s="2"/>
    </row>
    <row r="22" spans="1:23" x14ac:dyDescent="0.2">
      <c r="A22" s="2">
        <v>37</v>
      </c>
      <c r="B22" s="2">
        <v>8</v>
      </c>
      <c r="C22" s="2">
        <v>0</v>
      </c>
      <c r="D22" s="2">
        <v>1</v>
      </c>
      <c r="E22" s="2">
        <v>5</v>
      </c>
      <c r="F22" s="2">
        <v>0</v>
      </c>
      <c r="G22" s="2">
        <v>2</v>
      </c>
      <c r="H22" s="2">
        <v>2</v>
      </c>
      <c r="I22" s="2">
        <v>13</v>
      </c>
      <c r="J22" s="2">
        <v>6</v>
      </c>
      <c r="K22" s="2">
        <v>8</v>
      </c>
      <c r="L22" s="2"/>
      <c r="M22" s="11" t="s">
        <v>145</v>
      </c>
      <c r="N22" s="2">
        <f>ROUND(N11,3)</f>
        <v>0.151</v>
      </c>
      <c r="O22" s="2">
        <f>ROUND(O11,3)</f>
        <v>-0.28299999999999997</v>
      </c>
      <c r="P22" s="2">
        <f>ROUND(P11,3)</f>
        <v>-6.2E-2</v>
      </c>
      <c r="Q22" s="2">
        <f>ROUND(Q11,3)</f>
        <v>0.25700000000000001</v>
      </c>
      <c r="R22" s="2">
        <f>ROUND(R11,3)</f>
        <v>-0.126</v>
      </c>
      <c r="S22" s="2">
        <f>ROUND(S11,3)</f>
        <v>3.5000000000000003E-2</v>
      </c>
      <c r="T22" s="2">
        <f>ROUND(T11,3)</f>
        <v>0.156</v>
      </c>
      <c r="U22" s="2">
        <f>ROUND(U11,3)</f>
        <v>-9.6000000000000002E-2</v>
      </c>
      <c r="V22" s="2">
        <f>ROUND(V11,3)</f>
        <v>0.48799999999999999</v>
      </c>
      <c r="W22" s="2">
        <v>1</v>
      </c>
    </row>
    <row r="23" spans="1:23" x14ac:dyDescent="0.2">
      <c r="A23" s="2">
        <v>40</v>
      </c>
      <c r="B23" s="2">
        <v>0</v>
      </c>
      <c r="C23" s="2">
        <v>0</v>
      </c>
      <c r="D23" s="2">
        <v>0</v>
      </c>
      <c r="E23" s="2">
        <v>5</v>
      </c>
      <c r="F23" s="2">
        <v>0</v>
      </c>
      <c r="G23" s="2">
        <v>1</v>
      </c>
      <c r="H23" s="2">
        <v>0</v>
      </c>
      <c r="I23" s="2">
        <v>6</v>
      </c>
      <c r="J23" s="2">
        <v>7</v>
      </c>
      <c r="K23" s="2">
        <v>3</v>
      </c>
      <c r="L23" s="2"/>
      <c r="N23" s="2"/>
      <c r="O23" s="2"/>
      <c r="P23" s="2"/>
      <c r="Q23" s="2"/>
      <c r="R23" s="2"/>
      <c r="S23" s="2"/>
      <c r="T23" s="2"/>
      <c r="U23" s="2"/>
      <c r="V23" s="2"/>
      <c r="W23" s="2"/>
    </row>
    <row r="24" spans="1:23" x14ac:dyDescent="0.2">
      <c r="A24" s="2">
        <v>44</v>
      </c>
      <c r="B24" s="2">
        <v>5</v>
      </c>
      <c r="C24" s="2">
        <v>0</v>
      </c>
      <c r="D24" s="2">
        <v>0</v>
      </c>
      <c r="E24" s="2">
        <v>3</v>
      </c>
      <c r="F24" s="2">
        <v>0</v>
      </c>
      <c r="G24" s="2">
        <v>1</v>
      </c>
      <c r="H24" s="2">
        <v>0</v>
      </c>
      <c r="I24" s="2">
        <v>12</v>
      </c>
      <c r="J24" s="2">
        <v>2</v>
      </c>
      <c r="K24" s="2">
        <v>1</v>
      </c>
      <c r="L24" s="2"/>
      <c r="N24" s="2"/>
    </row>
    <row r="25" spans="1:23" x14ac:dyDescent="0.2">
      <c r="A25" s="2">
        <v>45</v>
      </c>
      <c r="B25" s="2">
        <v>12.5</v>
      </c>
      <c r="C25" s="2">
        <v>0</v>
      </c>
      <c r="D25" s="2">
        <v>0</v>
      </c>
      <c r="E25" s="2">
        <v>5</v>
      </c>
      <c r="F25" s="2">
        <v>0</v>
      </c>
      <c r="G25" s="2">
        <v>1</v>
      </c>
      <c r="H25" s="2">
        <v>0</v>
      </c>
      <c r="I25" s="2">
        <v>12</v>
      </c>
      <c r="J25" s="2">
        <v>12</v>
      </c>
      <c r="K25" s="2">
        <v>11</v>
      </c>
      <c r="L25" s="2"/>
      <c r="N25" s="2"/>
    </row>
    <row r="26" spans="1:23" x14ac:dyDescent="0.2">
      <c r="A26" s="2">
        <v>48</v>
      </c>
      <c r="B26" s="2">
        <v>0</v>
      </c>
      <c r="C26" s="2">
        <v>0</v>
      </c>
      <c r="D26" s="2">
        <v>0</v>
      </c>
      <c r="E26" s="2">
        <v>5</v>
      </c>
      <c r="F26" s="2">
        <v>0</v>
      </c>
      <c r="G26" s="2">
        <v>1</v>
      </c>
      <c r="H26" s="2">
        <v>0</v>
      </c>
      <c r="I26" s="2">
        <v>10</v>
      </c>
      <c r="J26" s="2">
        <v>13</v>
      </c>
      <c r="K26" s="2">
        <v>9</v>
      </c>
      <c r="L26" s="2"/>
      <c r="M26" s="2"/>
      <c r="N26" s="2"/>
    </row>
    <row r="27" spans="1:23" x14ac:dyDescent="0.2">
      <c r="A27" s="2">
        <v>49</v>
      </c>
      <c r="B27" s="2">
        <v>8</v>
      </c>
      <c r="C27" s="2">
        <v>1</v>
      </c>
      <c r="D27" s="2">
        <v>1</v>
      </c>
      <c r="E27" s="2">
        <v>5</v>
      </c>
      <c r="F27" s="2">
        <v>0</v>
      </c>
      <c r="G27" s="2">
        <v>2</v>
      </c>
      <c r="H27" s="2">
        <v>0</v>
      </c>
      <c r="I27" s="2">
        <v>12</v>
      </c>
      <c r="J27" s="2">
        <v>4</v>
      </c>
      <c r="K27" s="2">
        <v>2</v>
      </c>
      <c r="L27" s="2"/>
      <c r="M27" s="11" t="s">
        <v>72</v>
      </c>
      <c r="N27" s="2"/>
    </row>
    <row r="28" spans="1:23" x14ac:dyDescent="0.2">
      <c r="A28" s="2">
        <v>54</v>
      </c>
      <c r="B28" s="2">
        <v>4</v>
      </c>
      <c r="C28" s="2">
        <v>1</v>
      </c>
      <c r="D28" s="2">
        <v>0</v>
      </c>
      <c r="E28" s="2">
        <v>1</v>
      </c>
      <c r="F28" s="2">
        <v>0</v>
      </c>
      <c r="G28" s="2">
        <v>2</v>
      </c>
      <c r="H28" s="2">
        <v>1</v>
      </c>
      <c r="I28" s="2">
        <v>9</v>
      </c>
      <c r="J28" s="2">
        <v>5</v>
      </c>
      <c r="K28" s="2">
        <v>5</v>
      </c>
      <c r="L28" s="2"/>
      <c r="M28" s="11" t="s">
        <v>134</v>
      </c>
      <c r="N28" s="2"/>
    </row>
    <row r="29" spans="1:23" x14ac:dyDescent="0.2">
      <c r="A29" s="2">
        <v>57</v>
      </c>
      <c r="B29" s="2">
        <v>0</v>
      </c>
      <c r="C29" s="2">
        <v>0</v>
      </c>
      <c r="D29" s="2">
        <v>0</v>
      </c>
      <c r="E29" s="2">
        <v>5</v>
      </c>
      <c r="F29" s="2">
        <v>0</v>
      </c>
      <c r="G29" s="2">
        <v>0</v>
      </c>
      <c r="H29" s="2">
        <v>0</v>
      </c>
      <c r="I29" s="2">
        <v>7</v>
      </c>
      <c r="J29" s="2">
        <v>3</v>
      </c>
      <c r="K29" s="2">
        <v>4</v>
      </c>
      <c r="L29" s="2"/>
      <c r="M29" s="11" t="s">
        <v>135</v>
      </c>
      <c r="N29" s="2"/>
    </row>
    <row r="30" spans="1:23" x14ac:dyDescent="0.2">
      <c r="A30" s="2">
        <v>59</v>
      </c>
      <c r="B30" s="2">
        <v>7</v>
      </c>
      <c r="C30" s="2">
        <v>1</v>
      </c>
      <c r="D30" s="2">
        <v>1</v>
      </c>
      <c r="E30" s="2">
        <v>2</v>
      </c>
      <c r="F30" s="2">
        <v>0</v>
      </c>
      <c r="G30" s="2">
        <v>0</v>
      </c>
      <c r="H30" s="2">
        <v>0</v>
      </c>
      <c r="I30" s="2">
        <v>6</v>
      </c>
      <c r="J30" s="2">
        <v>6</v>
      </c>
      <c r="K30" s="2">
        <v>3</v>
      </c>
      <c r="L30" s="2"/>
      <c r="M30" s="11" t="s">
        <v>136</v>
      </c>
      <c r="N30" s="2"/>
    </row>
    <row r="31" spans="1:23" x14ac:dyDescent="0.2">
      <c r="A31" s="2">
        <v>60</v>
      </c>
      <c r="B31" s="2">
        <v>10</v>
      </c>
      <c r="C31" s="2">
        <v>0</v>
      </c>
      <c r="D31" s="2">
        <v>1</v>
      </c>
      <c r="E31" s="2">
        <v>5</v>
      </c>
      <c r="F31" s="2">
        <v>1</v>
      </c>
      <c r="G31" s="2">
        <v>1</v>
      </c>
      <c r="H31" s="2">
        <v>1</v>
      </c>
      <c r="I31" s="2">
        <v>6</v>
      </c>
      <c r="J31" s="2">
        <v>7</v>
      </c>
      <c r="K31" s="2">
        <v>7</v>
      </c>
      <c r="L31" s="2"/>
      <c r="M31" s="11" t="s">
        <v>137</v>
      </c>
      <c r="N31" s="2"/>
    </row>
    <row r="32" spans="1:23" x14ac:dyDescent="0.2">
      <c r="A32" s="2">
        <v>61</v>
      </c>
      <c r="B32" s="8">
        <v>12</v>
      </c>
      <c r="C32" s="2">
        <v>1</v>
      </c>
      <c r="D32" s="2">
        <v>0</v>
      </c>
      <c r="E32" s="2">
        <v>5</v>
      </c>
      <c r="F32" s="2">
        <v>0</v>
      </c>
      <c r="G32" s="2">
        <v>2</v>
      </c>
      <c r="H32" s="2">
        <v>0</v>
      </c>
      <c r="I32" s="2">
        <v>13</v>
      </c>
      <c r="J32" s="2">
        <v>12</v>
      </c>
      <c r="K32" s="2">
        <v>7</v>
      </c>
      <c r="L32" s="2"/>
      <c r="M32" s="11" t="s">
        <v>138</v>
      </c>
      <c r="N32" s="2"/>
    </row>
    <row r="33" spans="1:16" x14ac:dyDescent="0.2">
      <c r="A33" s="9" t="s">
        <v>41</v>
      </c>
      <c r="B33" s="9"/>
      <c r="C33" s="9">
        <v>8</v>
      </c>
      <c r="D33" s="9"/>
      <c r="E33" s="9"/>
      <c r="F33" s="9"/>
      <c r="G33" s="9"/>
      <c r="H33" s="9"/>
      <c r="I33" s="9"/>
      <c r="J33" s="9"/>
      <c r="K33" s="9"/>
      <c r="L33" s="9"/>
      <c r="M33" s="11" t="s">
        <v>139</v>
      </c>
      <c r="N33" s="2"/>
    </row>
    <row r="34" spans="1:16" x14ac:dyDescent="0.2">
      <c r="A34" s="9" t="s">
        <v>77</v>
      </c>
      <c r="B34" s="9"/>
      <c r="C34" s="9"/>
      <c r="D34" s="9" t="s">
        <v>78</v>
      </c>
      <c r="E34" s="9" t="s">
        <v>78</v>
      </c>
      <c r="F34" s="9"/>
      <c r="G34" s="9" t="s">
        <v>79</v>
      </c>
      <c r="H34" s="9" t="s">
        <v>78</v>
      </c>
      <c r="I34" s="9"/>
      <c r="J34" s="9"/>
      <c r="K34" s="9"/>
      <c r="L34" s="9"/>
      <c r="M34" s="11" t="s">
        <v>140</v>
      </c>
      <c r="N34" s="9"/>
    </row>
    <row r="35" spans="1:16" x14ac:dyDescent="0.2">
      <c r="A35" s="2"/>
      <c r="B35" s="2"/>
      <c r="C35" s="2"/>
      <c r="D35" s="2" t="s">
        <v>80</v>
      </c>
      <c r="E35" s="2" t="s">
        <v>81</v>
      </c>
      <c r="F35" s="2"/>
      <c r="G35" s="2" t="s">
        <v>82</v>
      </c>
      <c r="H35" s="2" t="s">
        <v>83</v>
      </c>
      <c r="I35" s="2"/>
      <c r="J35" s="2"/>
      <c r="K35" s="2"/>
      <c r="L35" s="2"/>
      <c r="M35" s="11" t="s">
        <v>141</v>
      </c>
      <c r="N35" s="9"/>
      <c r="O35" s="9"/>
      <c r="P35" s="9"/>
    </row>
    <row r="36" spans="1:16" x14ac:dyDescent="0.2">
      <c r="A36" s="2"/>
      <c r="B36" s="2"/>
      <c r="C36" s="2"/>
      <c r="D36" s="2" t="s">
        <v>84</v>
      </c>
      <c r="E36" s="2" t="s">
        <v>85</v>
      </c>
      <c r="F36" s="2"/>
      <c r="G36" s="2" t="s">
        <v>86</v>
      </c>
      <c r="H36" s="2" t="s">
        <v>87</v>
      </c>
      <c r="I36" s="2"/>
      <c r="J36" s="2"/>
      <c r="K36" s="2"/>
      <c r="L36" s="2"/>
      <c r="M36" s="11" t="s">
        <v>142</v>
      </c>
      <c r="N36" s="2"/>
      <c r="O36" s="2"/>
      <c r="P36" s="2"/>
    </row>
    <row r="37" spans="1:16" x14ac:dyDescent="0.2">
      <c r="A37" s="2"/>
      <c r="B37" s="2"/>
      <c r="C37" s="2"/>
      <c r="D37" s="2"/>
      <c r="E37" s="2" t="s">
        <v>88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1:16" x14ac:dyDescent="0.2">
      <c r="A38" s="2"/>
      <c r="B38" s="2"/>
      <c r="C38" s="2"/>
      <c r="D38" s="2"/>
      <c r="E38" s="2" t="s">
        <v>89</v>
      </c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1:16" x14ac:dyDescent="0.2">
      <c r="A39" s="2"/>
      <c r="B39" s="2"/>
      <c r="C39" s="2"/>
      <c r="D39" s="2"/>
      <c r="E39" s="2" t="s">
        <v>90</v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  <row r="40" spans="1:16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  <row r="41" spans="1:16" x14ac:dyDescent="0.2">
      <c r="M41" s="2"/>
      <c r="N41" s="2"/>
      <c r="O41" s="2"/>
      <c r="P41" s="2"/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4"/>
  <sheetViews>
    <sheetView tabSelected="1" topLeftCell="J1" zoomScale="83" zoomScaleNormal="136" zoomScalePageLayoutView="136" workbookViewId="0">
      <selection activeCell="Q2" sqref="Q2"/>
    </sheetView>
  </sheetViews>
  <sheetFormatPr baseColWidth="10" defaultRowHeight="16" x14ac:dyDescent="0.2"/>
  <sheetData>
    <row r="1" spans="1:26" x14ac:dyDescent="0.2">
      <c r="A1" s="2" t="s">
        <v>0</v>
      </c>
      <c r="B1" s="2" t="s">
        <v>72</v>
      </c>
      <c r="C1" s="2" t="s">
        <v>73</v>
      </c>
      <c r="D1" s="2" t="s">
        <v>74</v>
      </c>
      <c r="E1" s="2" t="s">
        <v>16</v>
      </c>
      <c r="F1" s="2" t="s">
        <v>17</v>
      </c>
      <c r="G1" s="2" t="s">
        <v>75</v>
      </c>
      <c r="H1" s="2" t="s">
        <v>76</v>
      </c>
      <c r="I1" s="2" t="s">
        <v>21</v>
      </c>
      <c r="J1" s="2" t="s">
        <v>22</v>
      </c>
      <c r="K1" s="2" t="s">
        <v>23</v>
      </c>
      <c r="L1" s="2" t="s">
        <v>42</v>
      </c>
      <c r="M1" s="2" t="s">
        <v>43</v>
      </c>
      <c r="N1" s="2" t="s">
        <v>44</v>
      </c>
      <c r="O1" s="2" t="s">
        <v>45</v>
      </c>
      <c r="P1" s="2" t="s">
        <v>153</v>
      </c>
      <c r="R1" t="s">
        <v>96</v>
      </c>
    </row>
    <row r="2" spans="1:26" ht="17" thickBot="1" x14ac:dyDescent="0.25">
      <c r="A2" s="2">
        <v>3</v>
      </c>
      <c r="B2" s="2">
        <v>0</v>
      </c>
      <c r="C2" s="2">
        <v>0</v>
      </c>
      <c r="D2" s="2">
        <v>0</v>
      </c>
      <c r="E2" s="2">
        <v>5</v>
      </c>
      <c r="F2" s="2">
        <v>0</v>
      </c>
      <c r="G2" s="2">
        <v>1</v>
      </c>
      <c r="H2" s="2">
        <v>0</v>
      </c>
      <c r="I2" s="2">
        <v>5</v>
      </c>
      <c r="J2" s="2">
        <v>4</v>
      </c>
      <c r="K2" s="2">
        <v>6</v>
      </c>
      <c r="L2">
        <v>0.11018195185332399</v>
      </c>
      <c r="M2" s="1">
        <v>1.5715322863474101E-4</v>
      </c>
      <c r="N2">
        <v>0.75671519644713503</v>
      </c>
      <c r="O2">
        <v>0.32492839346052799</v>
      </c>
      <c r="P2">
        <f>AVERAGE(L2:O2)</f>
        <v>0.29799567374740543</v>
      </c>
    </row>
    <row r="3" spans="1:26" x14ac:dyDescent="0.2">
      <c r="A3" s="2">
        <v>4</v>
      </c>
      <c r="B3" s="2">
        <v>9</v>
      </c>
      <c r="C3" s="2">
        <v>0</v>
      </c>
      <c r="D3" s="2">
        <v>0</v>
      </c>
      <c r="E3" s="2">
        <v>5</v>
      </c>
      <c r="F3" s="2">
        <v>0</v>
      </c>
      <c r="G3" s="2">
        <v>2</v>
      </c>
      <c r="H3" s="2">
        <v>0</v>
      </c>
      <c r="I3" s="2">
        <v>15</v>
      </c>
      <c r="J3" s="2">
        <v>9</v>
      </c>
      <c r="K3" s="2">
        <v>4</v>
      </c>
      <c r="L3">
        <v>7.45258576625014E-3</v>
      </c>
      <c r="M3">
        <v>0.85858232724218397</v>
      </c>
      <c r="N3">
        <v>0.17019821187719</v>
      </c>
      <c r="O3">
        <v>0.90501030430492102</v>
      </c>
      <c r="P3">
        <f t="shared" ref="P3:P32" si="0">AVERAGE(L3:O3)</f>
        <v>0.48531085729763634</v>
      </c>
      <c r="R3" s="6" t="s">
        <v>47</v>
      </c>
      <c r="S3" s="6"/>
    </row>
    <row r="4" spans="1:26" x14ac:dyDescent="0.2">
      <c r="A4" s="2">
        <v>5</v>
      </c>
      <c r="B4" s="2">
        <v>14</v>
      </c>
      <c r="C4" s="2">
        <v>0</v>
      </c>
      <c r="D4" s="2">
        <v>1</v>
      </c>
      <c r="E4" s="2">
        <v>4</v>
      </c>
      <c r="F4" s="2">
        <v>1</v>
      </c>
      <c r="G4" s="2">
        <v>2</v>
      </c>
      <c r="H4" s="2">
        <v>1</v>
      </c>
      <c r="I4" s="2">
        <v>15</v>
      </c>
      <c r="J4" s="2">
        <v>12</v>
      </c>
      <c r="K4" s="2">
        <v>2</v>
      </c>
      <c r="L4">
        <v>0.16910120719462901</v>
      </c>
      <c r="M4">
        <v>0.85647334739589298</v>
      </c>
      <c r="N4">
        <v>3.5364265692565601E-2</v>
      </c>
      <c r="O4">
        <v>7.4218527004231904E-3</v>
      </c>
      <c r="P4">
        <f t="shared" si="0"/>
        <v>0.26709016824587772</v>
      </c>
      <c r="R4" s="3" t="s">
        <v>48</v>
      </c>
      <c r="S4" s="3">
        <v>0.61642810628859002</v>
      </c>
    </row>
    <row r="5" spans="1:26" x14ac:dyDescent="0.2">
      <c r="A5" s="2">
        <v>7</v>
      </c>
      <c r="B5" s="2">
        <v>0</v>
      </c>
      <c r="C5" s="2">
        <v>0</v>
      </c>
      <c r="D5" s="2">
        <v>0</v>
      </c>
      <c r="E5" s="2">
        <v>5</v>
      </c>
      <c r="F5" s="2">
        <v>0</v>
      </c>
      <c r="G5" s="2">
        <v>0</v>
      </c>
      <c r="H5" s="2">
        <v>0</v>
      </c>
      <c r="I5" s="2">
        <v>6</v>
      </c>
      <c r="J5" s="2">
        <v>12</v>
      </c>
      <c r="K5" s="2">
        <v>7</v>
      </c>
      <c r="L5">
        <v>4.9852734037150397E-2</v>
      </c>
      <c r="M5">
        <v>0.95965963503208596</v>
      </c>
      <c r="N5">
        <v>0.70550497812408297</v>
      </c>
      <c r="O5">
        <v>0.83988384817724804</v>
      </c>
      <c r="P5">
        <f t="shared" si="0"/>
        <v>0.63872529884264184</v>
      </c>
      <c r="R5" s="3" t="s">
        <v>49</v>
      </c>
      <c r="S5" s="3">
        <v>0.37998361022253724</v>
      </c>
    </row>
    <row r="6" spans="1:26" x14ac:dyDescent="0.2">
      <c r="A6" s="2">
        <v>8</v>
      </c>
      <c r="B6" s="2">
        <v>18</v>
      </c>
      <c r="C6" s="2">
        <v>0</v>
      </c>
      <c r="D6" s="2">
        <v>0</v>
      </c>
      <c r="E6" s="2">
        <v>5</v>
      </c>
      <c r="F6" s="2">
        <v>0</v>
      </c>
      <c r="G6" s="2">
        <v>2</v>
      </c>
      <c r="H6" s="2">
        <v>0</v>
      </c>
      <c r="I6" s="2">
        <v>11</v>
      </c>
      <c r="J6" s="2">
        <v>14</v>
      </c>
      <c r="K6" s="2">
        <v>10</v>
      </c>
      <c r="L6">
        <v>0.24425087882802801</v>
      </c>
      <c r="M6">
        <v>0.85374952260142101</v>
      </c>
      <c r="N6">
        <v>0.37298066696451398</v>
      </c>
      <c r="O6">
        <v>0.98276173925237698</v>
      </c>
      <c r="P6">
        <f t="shared" si="0"/>
        <v>0.61343570191158503</v>
      </c>
      <c r="R6" s="3" t="s">
        <v>50</v>
      </c>
      <c r="S6" s="3">
        <v>6.9975415333805829E-2</v>
      </c>
    </row>
    <row r="7" spans="1:26" x14ac:dyDescent="0.2">
      <c r="A7" s="2">
        <v>9</v>
      </c>
      <c r="B7" s="2">
        <v>0</v>
      </c>
      <c r="C7" s="2">
        <v>0</v>
      </c>
      <c r="D7" s="2">
        <v>0</v>
      </c>
      <c r="E7" s="2">
        <v>3</v>
      </c>
      <c r="F7" s="2">
        <v>0</v>
      </c>
      <c r="G7" s="2">
        <v>1</v>
      </c>
      <c r="H7" s="2">
        <v>0</v>
      </c>
      <c r="I7" s="2">
        <v>9</v>
      </c>
      <c r="J7" s="2">
        <v>7</v>
      </c>
      <c r="K7" s="2">
        <v>4</v>
      </c>
      <c r="L7">
        <v>0.38830278760895598</v>
      </c>
      <c r="M7">
        <v>0.71847379770169095</v>
      </c>
      <c r="N7">
        <v>0.114051163605175</v>
      </c>
      <c r="O7">
        <v>0.427621676118347</v>
      </c>
      <c r="P7">
        <f t="shared" si="0"/>
        <v>0.41211235625854226</v>
      </c>
      <c r="R7" s="3" t="s">
        <v>51</v>
      </c>
      <c r="S7" s="3">
        <v>0.1298923547367962</v>
      </c>
    </row>
    <row r="8" spans="1:26" ht="17" thickBot="1" x14ac:dyDescent="0.25">
      <c r="A8" s="2">
        <v>10</v>
      </c>
      <c r="B8" s="2">
        <v>0</v>
      </c>
      <c r="C8" s="2">
        <v>0</v>
      </c>
      <c r="D8" s="2">
        <v>0</v>
      </c>
      <c r="E8" s="2">
        <v>5</v>
      </c>
      <c r="F8" s="2">
        <v>0</v>
      </c>
      <c r="G8" s="2">
        <v>1</v>
      </c>
      <c r="H8" s="2">
        <v>0</v>
      </c>
      <c r="I8" s="2">
        <v>8</v>
      </c>
      <c r="J8" s="2">
        <v>9</v>
      </c>
      <c r="K8" s="2">
        <v>6</v>
      </c>
      <c r="L8">
        <v>0.30969642934965103</v>
      </c>
      <c r="M8">
        <v>0.496255278361527</v>
      </c>
      <c r="N8">
        <v>1.5075831445964499E-2</v>
      </c>
      <c r="O8">
        <v>0.92879300129674403</v>
      </c>
      <c r="P8">
        <f t="shared" si="0"/>
        <v>0.43745513511347162</v>
      </c>
      <c r="R8" s="4" t="s">
        <v>52</v>
      </c>
      <c r="S8" s="4">
        <v>31</v>
      </c>
    </row>
    <row r="9" spans="1:26" x14ac:dyDescent="0.2">
      <c r="A9" s="2">
        <v>11</v>
      </c>
      <c r="B9" s="2">
        <v>9</v>
      </c>
      <c r="C9" s="2">
        <v>1</v>
      </c>
      <c r="D9" s="2">
        <v>0</v>
      </c>
      <c r="E9" s="2">
        <v>5</v>
      </c>
      <c r="F9" s="2">
        <v>0</v>
      </c>
      <c r="G9" s="2">
        <v>1</v>
      </c>
      <c r="H9" s="2">
        <v>0</v>
      </c>
      <c r="I9" s="2">
        <v>12</v>
      </c>
      <c r="J9" s="2">
        <v>5</v>
      </c>
      <c r="K9" s="2">
        <v>5</v>
      </c>
      <c r="L9">
        <v>8.2905377124264795E-2</v>
      </c>
      <c r="M9">
        <v>8.7683580769643693E-2</v>
      </c>
      <c r="N9">
        <v>0.42861437235630101</v>
      </c>
      <c r="O9">
        <v>0.85744850739870704</v>
      </c>
      <c r="P9">
        <f t="shared" si="0"/>
        <v>0.36416295941222915</v>
      </c>
    </row>
    <row r="10" spans="1:26" ht="17" thickBot="1" x14ac:dyDescent="0.25">
      <c r="A10" s="2">
        <v>12</v>
      </c>
      <c r="B10" s="2">
        <v>8</v>
      </c>
      <c r="C10" s="2">
        <v>1</v>
      </c>
      <c r="D10" s="2">
        <v>1</v>
      </c>
      <c r="E10" s="2">
        <v>5</v>
      </c>
      <c r="F10" s="2">
        <v>0</v>
      </c>
      <c r="G10" s="2">
        <v>2</v>
      </c>
      <c r="H10" s="2">
        <v>0</v>
      </c>
      <c r="I10" s="2">
        <v>11</v>
      </c>
      <c r="J10" s="2">
        <v>6</v>
      </c>
      <c r="K10" s="2">
        <v>5</v>
      </c>
      <c r="L10">
        <v>7.5347477348037803E-2</v>
      </c>
      <c r="M10">
        <v>0.83484613679990505</v>
      </c>
      <c r="N10">
        <v>0.68072154190983003</v>
      </c>
      <c r="O10">
        <v>0.927932187479383</v>
      </c>
      <c r="P10">
        <f t="shared" si="0"/>
        <v>0.62971183588428892</v>
      </c>
      <c r="R10" t="s">
        <v>53</v>
      </c>
    </row>
    <row r="11" spans="1:26" x14ac:dyDescent="0.2">
      <c r="A11" s="2">
        <v>17</v>
      </c>
      <c r="B11" s="2">
        <v>12</v>
      </c>
      <c r="C11" s="2">
        <v>1</v>
      </c>
      <c r="D11" s="2">
        <v>1</v>
      </c>
      <c r="E11" s="2">
        <v>3</v>
      </c>
      <c r="F11" s="2">
        <v>0</v>
      </c>
      <c r="G11" s="2">
        <v>1</v>
      </c>
      <c r="H11" s="2">
        <v>0</v>
      </c>
      <c r="I11" s="2">
        <v>16</v>
      </c>
      <c r="J11" s="2">
        <v>12</v>
      </c>
      <c r="K11" s="2">
        <v>5</v>
      </c>
      <c r="L11">
        <v>5.4481862543893297E-3</v>
      </c>
      <c r="M11">
        <v>0.91880272971282695</v>
      </c>
      <c r="N11">
        <v>7.2421784682080298E-2</v>
      </c>
      <c r="O11">
        <v>0.94875534445018095</v>
      </c>
      <c r="P11">
        <f t="shared" si="0"/>
        <v>0.48635701127486941</v>
      </c>
      <c r="R11" s="5"/>
      <c r="S11" s="5" t="s">
        <v>58</v>
      </c>
      <c r="T11" s="5" t="s">
        <v>59</v>
      </c>
      <c r="U11" s="5" t="s">
        <v>60</v>
      </c>
      <c r="V11" s="5" t="s">
        <v>61</v>
      </c>
      <c r="W11" s="5" t="s">
        <v>62</v>
      </c>
    </row>
    <row r="12" spans="1:26" x14ac:dyDescent="0.2">
      <c r="A12" s="2">
        <v>18</v>
      </c>
      <c r="B12" s="2">
        <v>0</v>
      </c>
      <c r="C12" s="2">
        <v>0</v>
      </c>
      <c r="D12" s="2">
        <v>0</v>
      </c>
      <c r="E12" s="2">
        <v>5</v>
      </c>
      <c r="F12" s="2">
        <v>0</v>
      </c>
      <c r="G12" s="2">
        <v>1</v>
      </c>
      <c r="H12" s="2">
        <v>0</v>
      </c>
      <c r="I12" s="2">
        <v>7</v>
      </c>
      <c r="J12" s="2">
        <v>2</v>
      </c>
      <c r="K12" s="2">
        <v>6</v>
      </c>
      <c r="L12" s="1">
        <v>7.6637296743566801E-4</v>
      </c>
      <c r="M12">
        <v>0.30877829697936798</v>
      </c>
      <c r="N12">
        <v>6.6241274513742399E-2</v>
      </c>
      <c r="O12">
        <v>0.712589601108221</v>
      </c>
      <c r="P12">
        <f t="shared" si="0"/>
        <v>0.27209388639219179</v>
      </c>
      <c r="R12" s="3" t="s">
        <v>54</v>
      </c>
      <c r="S12" s="3">
        <v>10</v>
      </c>
      <c r="T12" s="3">
        <v>0.20680396932190215</v>
      </c>
      <c r="U12" s="3">
        <v>2.0680396932190214E-2</v>
      </c>
      <c r="V12" s="3">
        <v>1.2257211792705078</v>
      </c>
      <c r="W12" s="3">
        <v>0.33343752498502144</v>
      </c>
    </row>
    <row r="13" spans="1:26" x14ac:dyDescent="0.2">
      <c r="A13" s="2">
        <v>19</v>
      </c>
      <c r="B13" s="2">
        <v>2.5</v>
      </c>
      <c r="C13" s="2">
        <v>1</v>
      </c>
      <c r="D13" s="2">
        <v>1</v>
      </c>
      <c r="E13" s="2">
        <v>5</v>
      </c>
      <c r="F13" s="2">
        <v>0</v>
      </c>
      <c r="G13" s="2">
        <v>1</v>
      </c>
      <c r="H13" s="2">
        <v>0</v>
      </c>
      <c r="I13" s="2">
        <v>12</v>
      </c>
      <c r="J13" s="2">
        <v>6</v>
      </c>
      <c r="K13" s="2">
        <v>4</v>
      </c>
      <c r="L13">
        <v>7.6264610042506606E-2</v>
      </c>
      <c r="M13">
        <v>0.73062261525487704</v>
      </c>
      <c r="N13">
        <v>0.87127809267997502</v>
      </c>
      <c r="O13">
        <v>0.89100402736347195</v>
      </c>
      <c r="P13">
        <f t="shared" si="0"/>
        <v>0.64229233633520766</v>
      </c>
      <c r="R13" s="3" t="s">
        <v>55</v>
      </c>
      <c r="S13" s="3">
        <v>20</v>
      </c>
      <c r="T13" s="3">
        <v>0.33744047638139407</v>
      </c>
      <c r="U13" s="3">
        <v>1.6872023819069704E-2</v>
      </c>
      <c r="V13" s="3"/>
      <c r="W13" s="3"/>
    </row>
    <row r="14" spans="1:26" ht="17" thickBot="1" x14ac:dyDescent="0.25">
      <c r="A14" s="2">
        <v>21</v>
      </c>
      <c r="B14" s="2">
        <v>0</v>
      </c>
      <c r="C14" s="2">
        <v>0</v>
      </c>
      <c r="D14" s="2">
        <v>0</v>
      </c>
      <c r="E14" s="2">
        <v>5</v>
      </c>
      <c r="F14" s="2">
        <v>0</v>
      </c>
      <c r="G14" s="2">
        <v>1</v>
      </c>
      <c r="H14" s="2">
        <v>0</v>
      </c>
      <c r="I14" s="2">
        <v>5</v>
      </c>
      <c r="J14" s="2">
        <v>11</v>
      </c>
      <c r="K14" s="2">
        <v>9</v>
      </c>
      <c r="L14">
        <v>1.6236712745894299E-3</v>
      </c>
      <c r="M14">
        <v>0.88726714448198496</v>
      </c>
      <c r="N14">
        <v>0.84411373113601496</v>
      </c>
      <c r="O14">
        <v>0.61088096602720499</v>
      </c>
      <c r="P14">
        <f t="shared" si="0"/>
        <v>0.58597137822994849</v>
      </c>
      <c r="R14" s="4" t="s">
        <v>56</v>
      </c>
      <c r="S14" s="4">
        <v>30</v>
      </c>
      <c r="T14" s="4">
        <v>0.54424444570329622</v>
      </c>
      <c r="U14" s="4"/>
      <c r="V14" s="4"/>
      <c r="W14" s="4"/>
    </row>
    <row r="15" spans="1:26" ht="17" thickBot="1" x14ac:dyDescent="0.25">
      <c r="A15" s="2">
        <v>22</v>
      </c>
      <c r="B15" s="2">
        <v>0</v>
      </c>
      <c r="C15" s="2">
        <v>0</v>
      </c>
      <c r="D15" s="2">
        <v>0</v>
      </c>
      <c r="E15" s="2">
        <v>5</v>
      </c>
      <c r="F15" s="2">
        <v>0</v>
      </c>
      <c r="G15" s="2">
        <v>1</v>
      </c>
      <c r="H15" s="2">
        <v>1</v>
      </c>
      <c r="I15" s="2">
        <v>15</v>
      </c>
      <c r="J15" s="2">
        <v>7</v>
      </c>
      <c r="K15" s="2">
        <v>7</v>
      </c>
      <c r="L15">
        <v>3.1850497623812299E-2</v>
      </c>
      <c r="M15">
        <v>0.41826616047967702</v>
      </c>
      <c r="N15">
        <v>0.59827430594591002</v>
      </c>
      <c r="O15">
        <v>0.22059228791383101</v>
      </c>
      <c r="P15">
        <f t="shared" si="0"/>
        <v>0.31724581299080756</v>
      </c>
    </row>
    <row r="16" spans="1:26" x14ac:dyDescent="0.2">
      <c r="A16" s="2">
        <v>24</v>
      </c>
      <c r="B16" s="2">
        <v>10</v>
      </c>
      <c r="C16" s="2">
        <v>0</v>
      </c>
      <c r="D16" s="2">
        <v>0</v>
      </c>
      <c r="E16" s="2">
        <v>5</v>
      </c>
      <c r="F16" s="2">
        <v>0</v>
      </c>
      <c r="G16" s="2">
        <v>0</v>
      </c>
      <c r="H16" s="2">
        <v>0</v>
      </c>
      <c r="I16" s="2">
        <v>18</v>
      </c>
      <c r="J16" s="2">
        <v>16</v>
      </c>
      <c r="K16" s="2">
        <v>6</v>
      </c>
      <c r="L16" s="1">
        <v>3.9740434948649299E-4</v>
      </c>
      <c r="M16">
        <v>0.89029923951547096</v>
      </c>
      <c r="N16">
        <v>2.8714717092258699E-3</v>
      </c>
      <c r="O16">
        <v>0.96480468775362305</v>
      </c>
      <c r="P16">
        <f t="shared" si="0"/>
        <v>0.4645932008319516</v>
      </c>
      <c r="R16" s="5"/>
      <c r="S16" s="5" t="s">
        <v>63</v>
      </c>
      <c r="T16" s="5" t="s">
        <v>51</v>
      </c>
      <c r="U16" s="5" t="s">
        <v>64</v>
      </c>
      <c r="V16" s="5" t="s">
        <v>65</v>
      </c>
      <c r="W16" s="5" t="s">
        <v>66</v>
      </c>
      <c r="X16" s="5" t="s">
        <v>67</v>
      </c>
      <c r="Y16" s="5" t="s">
        <v>68</v>
      </c>
      <c r="Z16" s="5" t="s">
        <v>69</v>
      </c>
    </row>
    <row r="17" spans="1:26" x14ac:dyDescent="0.2">
      <c r="A17" s="2">
        <v>28</v>
      </c>
      <c r="B17" s="2">
        <v>8</v>
      </c>
      <c r="C17" s="2">
        <v>0</v>
      </c>
      <c r="D17" s="2">
        <v>2</v>
      </c>
      <c r="E17" s="2">
        <v>5</v>
      </c>
      <c r="F17" s="2">
        <v>0</v>
      </c>
      <c r="G17" s="2">
        <v>2</v>
      </c>
      <c r="H17" s="2">
        <v>1</v>
      </c>
      <c r="I17" s="2">
        <v>8</v>
      </c>
      <c r="J17" s="2">
        <v>9</v>
      </c>
      <c r="K17" s="2">
        <v>9</v>
      </c>
      <c r="L17">
        <v>3.7295887959549599E-2</v>
      </c>
      <c r="M17">
        <v>0.86432217380269605</v>
      </c>
      <c r="N17">
        <v>5.48349509451133E-2</v>
      </c>
      <c r="O17">
        <v>2.3265305570786599E-2</v>
      </c>
      <c r="P17">
        <f t="shared" si="0"/>
        <v>0.24492957956953637</v>
      </c>
      <c r="R17" s="3" t="s">
        <v>57</v>
      </c>
      <c r="S17" s="3">
        <v>0.34468478386938423</v>
      </c>
      <c r="T17" s="3">
        <v>0.13940814610897928</v>
      </c>
      <c r="U17" s="3">
        <v>2.4724866766389275</v>
      </c>
      <c r="V17" s="3">
        <v>2.2515858868182904E-2</v>
      </c>
      <c r="W17" s="3">
        <v>5.3884486834954448E-2</v>
      </c>
      <c r="X17" s="3">
        <v>0.63548508090381395</v>
      </c>
      <c r="Y17" s="3">
        <v>5.3884486834954448E-2</v>
      </c>
      <c r="Z17" s="3">
        <v>0.63548508090381395</v>
      </c>
    </row>
    <row r="18" spans="1:26" x14ac:dyDescent="0.2">
      <c r="A18" s="2">
        <v>30</v>
      </c>
      <c r="B18" s="2">
        <v>0</v>
      </c>
      <c r="C18" s="2">
        <v>0</v>
      </c>
      <c r="D18" s="2">
        <v>0</v>
      </c>
      <c r="E18" s="2">
        <v>5</v>
      </c>
      <c r="F18" s="2">
        <v>0</v>
      </c>
      <c r="G18" s="2">
        <v>1</v>
      </c>
      <c r="H18" s="2">
        <v>0</v>
      </c>
      <c r="I18" s="2">
        <v>11</v>
      </c>
      <c r="J18" s="2">
        <v>10</v>
      </c>
      <c r="K18" s="2">
        <v>4</v>
      </c>
      <c r="L18">
        <v>2.1211527142511902E-3</v>
      </c>
      <c r="M18">
        <v>0.78743335834682304</v>
      </c>
      <c r="N18">
        <v>1.0515778658747499E-2</v>
      </c>
      <c r="O18">
        <v>0.88044657506395296</v>
      </c>
      <c r="P18">
        <f t="shared" si="0"/>
        <v>0.42012921619594368</v>
      </c>
      <c r="R18" s="3" t="s">
        <v>72</v>
      </c>
      <c r="S18" s="3">
        <v>-4.1091854150112359E-4</v>
      </c>
      <c r="T18" s="3">
        <v>7.7495021633874166E-3</v>
      </c>
      <c r="U18" s="3">
        <v>-5.3025153466310579E-2</v>
      </c>
      <c r="V18" s="3">
        <v>0.95823793837724114</v>
      </c>
      <c r="W18" s="3">
        <v>-1.6576096788835017E-2</v>
      </c>
      <c r="X18" s="3">
        <v>1.5754259705832767E-2</v>
      </c>
      <c r="Y18" s="3">
        <v>-1.6576096788835017E-2</v>
      </c>
      <c r="Z18" s="3">
        <v>1.5754259705832767E-2</v>
      </c>
    </row>
    <row r="19" spans="1:26" x14ac:dyDescent="0.2">
      <c r="A19" s="2">
        <v>31</v>
      </c>
      <c r="B19" s="2">
        <v>0</v>
      </c>
      <c r="C19" s="2">
        <v>0</v>
      </c>
      <c r="D19" s="2">
        <v>0</v>
      </c>
      <c r="E19" s="2">
        <v>1</v>
      </c>
      <c r="F19" s="2">
        <v>0</v>
      </c>
      <c r="G19" s="2">
        <v>0</v>
      </c>
      <c r="H19" s="2">
        <v>0</v>
      </c>
      <c r="I19" s="2">
        <v>8</v>
      </c>
      <c r="J19" s="2">
        <v>7</v>
      </c>
      <c r="K19" s="2">
        <v>7</v>
      </c>
      <c r="L19">
        <v>3.6119683502394702E-2</v>
      </c>
      <c r="M19">
        <v>0.84268957562298896</v>
      </c>
      <c r="N19">
        <v>1.4141526441057799E-2</v>
      </c>
      <c r="O19">
        <v>0.87449814109291102</v>
      </c>
      <c r="P19">
        <f t="shared" si="0"/>
        <v>0.44186223166483812</v>
      </c>
      <c r="R19" s="3" t="s">
        <v>73</v>
      </c>
      <c r="S19" s="3">
        <v>0.12419843898321703</v>
      </c>
      <c r="T19" s="3">
        <v>7.4214652831891242E-2</v>
      </c>
      <c r="U19" s="3">
        <v>1.6735029302710278</v>
      </c>
      <c r="V19" s="3">
        <v>0.10979789315347116</v>
      </c>
      <c r="W19" s="3">
        <v>-3.0610614075634202E-2</v>
      </c>
      <c r="X19" s="3">
        <v>0.27900749204206826</v>
      </c>
      <c r="Y19" s="3">
        <v>-3.0610614075634202E-2</v>
      </c>
      <c r="Z19" s="3">
        <v>0.27900749204206826</v>
      </c>
    </row>
    <row r="20" spans="1:26" x14ac:dyDescent="0.2">
      <c r="A20" s="2">
        <v>34</v>
      </c>
      <c r="B20" s="2">
        <v>5</v>
      </c>
      <c r="C20" s="2">
        <v>0</v>
      </c>
      <c r="D20" s="2">
        <v>0</v>
      </c>
      <c r="E20" s="2">
        <v>5</v>
      </c>
      <c r="F20" s="2">
        <v>0</v>
      </c>
      <c r="G20" s="2">
        <v>2</v>
      </c>
      <c r="H20" s="2">
        <v>1</v>
      </c>
      <c r="I20" s="2">
        <v>9</v>
      </c>
      <c r="J20" s="2">
        <v>10</v>
      </c>
      <c r="K20" s="2">
        <v>5</v>
      </c>
      <c r="L20">
        <v>4.6572405545986698E-2</v>
      </c>
      <c r="M20">
        <v>0.85739026186665701</v>
      </c>
      <c r="N20">
        <v>0.53279547224740198</v>
      </c>
      <c r="O20">
        <v>0.92035802209397299</v>
      </c>
      <c r="P20">
        <f t="shared" si="0"/>
        <v>0.58927904043850465</v>
      </c>
      <c r="R20" s="3" t="s">
        <v>74</v>
      </c>
      <c r="S20" s="3">
        <v>9.9516136128319273E-3</v>
      </c>
      <c r="T20" s="3">
        <v>5.8589719938572857E-2</v>
      </c>
      <c r="U20" s="3">
        <v>0.1698525547359756</v>
      </c>
      <c r="V20" s="3">
        <v>0.86683243774828234</v>
      </c>
      <c r="W20" s="3">
        <v>-0.11226440056457508</v>
      </c>
      <c r="X20" s="3">
        <v>0.13216762779023894</v>
      </c>
      <c r="Y20" s="3">
        <v>-0.11226440056457508</v>
      </c>
      <c r="Z20" s="3">
        <v>0.13216762779023894</v>
      </c>
    </row>
    <row r="21" spans="1:26" x14ac:dyDescent="0.2">
      <c r="A21" s="2">
        <v>36</v>
      </c>
      <c r="B21" s="2">
        <v>0</v>
      </c>
      <c r="C21" s="2">
        <v>0</v>
      </c>
      <c r="D21" s="2">
        <v>0</v>
      </c>
      <c r="E21" s="2">
        <v>5</v>
      </c>
      <c r="F21" s="2">
        <v>0</v>
      </c>
      <c r="G21" s="2">
        <v>1</v>
      </c>
      <c r="H21" s="2">
        <v>0</v>
      </c>
      <c r="I21" s="2">
        <v>7</v>
      </c>
      <c r="J21" s="2">
        <v>4</v>
      </c>
      <c r="K21" s="2">
        <v>4</v>
      </c>
      <c r="L21">
        <v>3.4150156108796802E-3</v>
      </c>
      <c r="M21">
        <v>0.86208421277874203</v>
      </c>
      <c r="N21">
        <v>0.21696431628257401</v>
      </c>
      <c r="O21">
        <v>0.846256491305304</v>
      </c>
      <c r="P21">
        <f t="shared" si="0"/>
        <v>0.48218000899437496</v>
      </c>
      <c r="R21" s="3" t="s">
        <v>16</v>
      </c>
      <c r="S21" s="3">
        <v>2.8804832653617977E-3</v>
      </c>
      <c r="T21" s="3">
        <v>2.2906785573896967E-2</v>
      </c>
      <c r="U21" s="3">
        <v>0.12574803461923539</v>
      </c>
      <c r="V21" s="3">
        <v>0.90118686554944571</v>
      </c>
      <c r="W21" s="3">
        <v>-4.4902234136144303E-2</v>
      </c>
      <c r="X21" s="3">
        <v>5.06632006668679E-2</v>
      </c>
      <c r="Y21" s="3">
        <v>-4.4902234136144303E-2</v>
      </c>
      <c r="Z21" s="3">
        <v>5.06632006668679E-2</v>
      </c>
    </row>
    <row r="22" spans="1:26" x14ac:dyDescent="0.2">
      <c r="A22" s="2">
        <v>37</v>
      </c>
      <c r="B22" s="2">
        <v>8</v>
      </c>
      <c r="C22" s="2">
        <v>0</v>
      </c>
      <c r="D22" s="2">
        <v>1</v>
      </c>
      <c r="E22" s="2">
        <v>5</v>
      </c>
      <c r="F22" s="2">
        <v>0</v>
      </c>
      <c r="G22" s="2">
        <v>2</v>
      </c>
      <c r="H22" s="2">
        <v>2</v>
      </c>
      <c r="I22" s="2">
        <v>13</v>
      </c>
      <c r="J22" s="2">
        <v>6</v>
      </c>
      <c r="K22" s="2">
        <v>8</v>
      </c>
      <c r="L22">
        <v>8.8632487585087197E-2</v>
      </c>
      <c r="M22">
        <v>0.74336642035433897</v>
      </c>
      <c r="N22">
        <v>7.2121336343855702E-2</v>
      </c>
      <c r="O22">
        <v>0.86190222001852701</v>
      </c>
      <c r="P22">
        <f t="shared" si="0"/>
        <v>0.44150561607545225</v>
      </c>
      <c r="R22" s="3" t="s">
        <v>17</v>
      </c>
      <c r="S22" s="3">
        <v>-0.12815791062421822</v>
      </c>
      <c r="T22" s="3">
        <v>0.13262698715768945</v>
      </c>
      <c r="U22" s="3">
        <v>-0.96630341509486584</v>
      </c>
      <c r="V22" s="3">
        <v>0.34543269800512333</v>
      </c>
      <c r="W22" s="3">
        <v>-0.40481295795615768</v>
      </c>
      <c r="X22" s="3">
        <v>0.14849713670772124</v>
      </c>
      <c r="Y22" s="3">
        <v>-0.40481295795615768</v>
      </c>
      <c r="Z22" s="3">
        <v>0.14849713670772124</v>
      </c>
    </row>
    <row r="23" spans="1:26" x14ac:dyDescent="0.2">
      <c r="A23" s="2">
        <v>40</v>
      </c>
      <c r="B23" s="2">
        <v>0</v>
      </c>
      <c r="C23" s="2">
        <v>0</v>
      </c>
      <c r="D23" s="2">
        <v>0</v>
      </c>
      <c r="E23" s="2">
        <v>5</v>
      </c>
      <c r="F23" s="2">
        <v>0</v>
      </c>
      <c r="G23" s="2">
        <v>1</v>
      </c>
      <c r="H23" s="2">
        <v>0</v>
      </c>
      <c r="I23" s="2">
        <v>6</v>
      </c>
      <c r="J23" s="2">
        <v>7</v>
      </c>
      <c r="K23" s="2">
        <v>3</v>
      </c>
      <c r="L23">
        <v>4.0270338314124098E-2</v>
      </c>
      <c r="M23">
        <v>0.30064089617495898</v>
      </c>
      <c r="N23">
        <v>2.3157269786563601E-3</v>
      </c>
      <c r="O23">
        <v>0.39460021034965298</v>
      </c>
      <c r="P23">
        <f t="shared" si="0"/>
        <v>0.18445679295434808</v>
      </c>
      <c r="R23" s="3" t="s">
        <v>75</v>
      </c>
      <c r="S23" s="3">
        <v>-1.5473268931072951E-2</v>
      </c>
      <c r="T23" s="3">
        <v>4.7383921278939256E-2</v>
      </c>
      <c r="U23" s="3">
        <v>-0.32655104333778218</v>
      </c>
      <c r="V23" s="3">
        <v>0.7474000965774974</v>
      </c>
      <c r="W23" s="3">
        <v>-0.11431439670706345</v>
      </c>
      <c r="X23" s="3">
        <v>8.3367858844917542E-2</v>
      </c>
      <c r="Y23" s="3">
        <v>-0.11431439670706345</v>
      </c>
      <c r="Z23" s="3">
        <v>8.3367858844917542E-2</v>
      </c>
    </row>
    <row r="24" spans="1:26" x14ac:dyDescent="0.2">
      <c r="A24" s="2">
        <v>44</v>
      </c>
      <c r="B24" s="2">
        <v>5</v>
      </c>
      <c r="C24" s="2">
        <v>0</v>
      </c>
      <c r="D24" s="2">
        <v>0</v>
      </c>
      <c r="E24" s="2">
        <v>3</v>
      </c>
      <c r="F24" s="2">
        <v>0</v>
      </c>
      <c r="G24" s="2">
        <v>1</v>
      </c>
      <c r="H24" s="2">
        <v>0</v>
      </c>
      <c r="I24" s="2">
        <v>12</v>
      </c>
      <c r="J24" s="2">
        <v>2</v>
      </c>
      <c r="K24" s="2">
        <v>1</v>
      </c>
      <c r="L24">
        <v>3.0217794458336899E-2</v>
      </c>
      <c r="M24">
        <v>0.840150371561739</v>
      </c>
      <c r="N24">
        <v>6.6827474737294307E-2</v>
      </c>
      <c r="O24">
        <v>0.13126129624721899</v>
      </c>
      <c r="P24">
        <f t="shared" si="0"/>
        <v>0.26711423425114733</v>
      </c>
      <c r="R24" s="3" t="s">
        <v>76</v>
      </c>
      <c r="S24" s="3">
        <v>-1.8169148127093698E-3</v>
      </c>
      <c r="T24" s="3">
        <v>7.1109399130956971E-2</v>
      </c>
      <c r="U24" s="3">
        <v>-2.5550979686430636E-2</v>
      </c>
      <c r="V24" s="3">
        <v>0.97986871128695374</v>
      </c>
      <c r="W24" s="3">
        <v>-0.15014852215692467</v>
      </c>
      <c r="X24" s="3">
        <v>0.14651469253150592</v>
      </c>
      <c r="Y24" s="3">
        <v>-0.15014852215692467</v>
      </c>
      <c r="Z24" s="3">
        <v>0.14651469253150592</v>
      </c>
    </row>
    <row r="25" spans="1:26" x14ac:dyDescent="0.2">
      <c r="A25" s="2">
        <v>45</v>
      </c>
      <c r="B25" s="2">
        <v>12.5</v>
      </c>
      <c r="C25" s="2">
        <v>0</v>
      </c>
      <c r="D25" s="2">
        <v>0</v>
      </c>
      <c r="E25" s="2">
        <v>5</v>
      </c>
      <c r="F25" s="2">
        <v>0</v>
      </c>
      <c r="G25" s="2">
        <v>1</v>
      </c>
      <c r="H25" s="2">
        <v>0</v>
      </c>
      <c r="I25" s="2">
        <v>12</v>
      </c>
      <c r="J25" s="2">
        <v>12</v>
      </c>
      <c r="K25" s="2">
        <v>11</v>
      </c>
      <c r="L25">
        <v>0.23959702568518401</v>
      </c>
      <c r="M25">
        <v>0.76956191377888905</v>
      </c>
      <c r="N25">
        <v>0.13661093051094</v>
      </c>
      <c r="O25">
        <v>0.97007312701952797</v>
      </c>
      <c r="P25">
        <f t="shared" si="0"/>
        <v>0.52896074924863523</v>
      </c>
      <c r="R25" s="3" t="s">
        <v>21</v>
      </c>
      <c r="S25" s="3">
        <v>-8.835282143908758E-3</v>
      </c>
      <c r="T25" s="3">
        <v>1.0042582501177046E-2</v>
      </c>
      <c r="U25" s="3">
        <v>-0.87978188308368033</v>
      </c>
      <c r="V25" s="3">
        <v>0.3894265343353559</v>
      </c>
      <c r="W25" s="3">
        <v>-2.9783742157515877E-2</v>
      </c>
      <c r="X25" s="3">
        <v>1.2113177869698363E-2</v>
      </c>
      <c r="Y25" s="3">
        <v>-2.9783742157515877E-2</v>
      </c>
      <c r="Z25" s="3">
        <v>1.2113177869698363E-2</v>
      </c>
    </row>
    <row r="26" spans="1:26" x14ac:dyDescent="0.2">
      <c r="A26" s="2">
        <v>48</v>
      </c>
      <c r="B26" s="2">
        <v>0</v>
      </c>
      <c r="C26" s="2">
        <v>0</v>
      </c>
      <c r="D26" s="2">
        <v>0</v>
      </c>
      <c r="E26" s="2">
        <v>5</v>
      </c>
      <c r="F26" s="2">
        <v>0</v>
      </c>
      <c r="G26" s="2">
        <v>1</v>
      </c>
      <c r="H26" s="2">
        <v>0</v>
      </c>
      <c r="I26" s="2">
        <v>10</v>
      </c>
      <c r="J26" s="2">
        <v>13</v>
      </c>
      <c r="K26" s="2">
        <v>9</v>
      </c>
      <c r="L26">
        <v>2.3804434970125399E-2</v>
      </c>
      <c r="M26">
        <v>0.89904075729952404</v>
      </c>
      <c r="N26">
        <v>0.67625932880858697</v>
      </c>
      <c r="O26">
        <v>0.88185608176799601</v>
      </c>
      <c r="P26">
        <f t="shared" si="0"/>
        <v>0.62024015071155814</v>
      </c>
      <c r="R26" s="3" t="s">
        <v>22</v>
      </c>
      <c r="S26" s="3">
        <v>1.8879938907198142E-2</v>
      </c>
      <c r="T26" s="3">
        <v>9.5096402745003753E-3</v>
      </c>
      <c r="U26" s="3">
        <v>1.9853473277873352</v>
      </c>
      <c r="V26" s="3">
        <v>6.098977764486959E-2</v>
      </c>
      <c r="W26" s="3">
        <v>-9.5682310205696605E-4</v>
      </c>
      <c r="X26" s="3">
        <v>3.8716700916453253E-2</v>
      </c>
      <c r="Y26" s="3">
        <v>-9.5682310205696605E-4</v>
      </c>
      <c r="Z26" s="3">
        <v>3.8716700916453253E-2</v>
      </c>
    </row>
    <row r="27" spans="1:26" ht="17" thickBot="1" x14ac:dyDescent="0.25">
      <c r="A27" s="2">
        <v>49</v>
      </c>
      <c r="B27" s="2">
        <v>8</v>
      </c>
      <c r="C27" s="2">
        <v>1</v>
      </c>
      <c r="D27" s="2">
        <v>1</v>
      </c>
      <c r="E27" s="2">
        <v>5</v>
      </c>
      <c r="F27" s="2">
        <v>0</v>
      </c>
      <c r="G27" s="2">
        <v>2</v>
      </c>
      <c r="H27" s="2">
        <v>0</v>
      </c>
      <c r="I27" s="2">
        <v>12</v>
      </c>
      <c r="J27" s="2">
        <v>4</v>
      </c>
      <c r="K27" s="2">
        <v>2</v>
      </c>
      <c r="L27">
        <v>1.8605938410722202E-2</v>
      </c>
      <c r="M27">
        <v>0.92143603740908298</v>
      </c>
      <c r="N27">
        <v>0.35073537084244499</v>
      </c>
      <c r="O27">
        <v>0.68518579443707595</v>
      </c>
      <c r="P27">
        <f t="shared" si="0"/>
        <v>0.49399078527483153</v>
      </c>
      <c r="R27" s="4" t="s">
        <v>23</v>
      </c>
      <c r="S27" s="4">
        <v>3.1554776751968302E-3</v>
      </c>
      <c r="T27" s="4">
        <v>1.4710236263041524E-2</v>
      </c>
      <c r="U27" s="4">
        <v>0.21450897312402487</v>
      </c>
      <c r="V27" s="4">
        <v>0.83232218991768159</v>
      </c>
      <c r="W27" s="4">
        <v>-2.7529537470152601E-2</v>
      </c>
      <c r="X27" s="4">
        <v>3.3840492820546263E-2</v>
      </c>
      <c r="Y27" s="4">
        <v>-2.7529537470152601E-2</v>
      </c>
      <c r="Z27" s="4">
        <v>3.3840492820546263E-2</v>
      </c>
    </row>
    <row r="28" spans="1:26" x14ac:dyDescent="0.2">
      <c r="A28" s="2">
        <v>54</v>
      </c>
      <c r="B28" s="2">
        <v>4</v>
      </c>
      <c r="C28" s="2">
        <v>1</v>
      </c>
      <c r="D28" s="2">
        <v>0</v>
      </c>
      <c r="E28" s="2">
        <v>1</v>
      </c>
      <c r="F28" s="2">
        <v>0</v>
      </c>
      <c r="G28" s="2">
        <v>2</v>
      </c>
      <c r="H28" s="2">
        <v>1</v>
      </c>
      <c r="I28" s="2">
        <v>9</v>
      </c>
      <c r="J28" s="2">
        <v>5</v>
      </c>
      <c r="K28" s="2">
        <v>5</v>
      </c>
      <c r="L28">
        <v>2.72258674947004E-2</v>
      </c>
      <c r="M28">
        <v>0.65166051375442502</v>
      </c>
      <c r="N28">
        <v>7.5182132125351894E-2</v>
      </c>
      <c r="O28">
        <v>0.95250124467907804</v>
      </c>
      <c r="P28">
        <f t="shared" si="0"/>
        <v>0.42664243951338882</v>
      </c>
    </row>
    <row r="29" spans="1:26" x14ac:dyDescent="0.2">
      <c r="A29" s="2">
        <v>57</v>
      </c>
      <c r="B29" s="2">
        <v>0</v>
      </c>
      <c r="C29" s="2">
        <v>0</v>
      </c>
      <c r="D29" s="2">
        <v>0</v>
      </c>
      <c r="E29" s="2">
        <v>5</v>
      </c>
      <c r="F29" s="2">
        <v>0</v>
      </c>
      <c r="G29" s="2">
        <v>0</v>
      </c>
      <c r="H29" s="2">
        <v>0</v>
      </c>
      <c r="I29" s="2">
        <v>7</v>
      </c>
      <c r="J29" s="2">
        <v>3</v>
      </c>
      <c r="K29" s="2">
        <v>4</v>
      </c>
      <c r="L29">
        <v>1.34204035065858E-2</v>
      </c>
      <c r="M29">
        <v>0.56019185151004802</v>
      </c>
      <c r="N29">
        <v>3.5385167927261801E-3</v>
      </c>
      <c r="O29">
        <v>0.75132479316321699</v>
      </c>
      <c r="P29">
        <f t="shared" si="0"/>
        <v>0.33211889124314425</v>
      </c>
    </row>
    <row r="30" spans="1:26" x14ac:dyDescent="0.2">
      <c r="A30" s="2">
        <v>59</v>
      </c>
      <c r="B30" s="2">
        <v>7</v>
      </c>
      <c r="C30" s="2">
        <v>1</v>
      </c>
      <c r="D30" s="2">
        <v>1</v>
      </c>
      <c r="E30" s="2">
        <v>2</v>
      </c>
      <c r="F30" s="2">
        <v>0</v>
      </c>
      <c r="G30" s="2">
        <v>0</v>
      </c>
      <c r="H30" s="2">
        <v>0</v>
      </c>
      <c r="I30" s="2">
        <v>6</v>
      </c>
      <c r="J30" s="2">
        <v>6</v>
      </c>
      <c r="K30" s="2">
        <v>3</v>
      </c>
      <c r="L30">
        <v>0.53267792096223099</v>
      </c>
      <c r="M30">
        <v>0.82859320479317899</v>
      </c>
      <c r="N30">
        <v>0.351752508428474</v>
      </c>
      <c r="O30">
        <v>0.90324469862644396</v>
      </c>
      <c r="P30">
        <f t="shared" si="0"/>
        <v>0.654067083202582</v>
      </c>
    </row>
    <row r="31" spans="1:26" x14ac:dyDescent="0.2">
      <c r="A31" s="2">
        <v>60</v>
      </c>
      <c r="B31" s="2">
        <v>10</v>
      </c>
      <c r="C31" s="2">
        <v>0</v>
      </c>
      <c r="D31" s="2">
        <v>1</v>
      </c>
      <c r="E31" s="2">
        <v>5</v>
      </c>
      <c r="F31" s="2">
        <v>1</v>
      </c>
      <c r="G31" s="2">
        <v>1</v>
      </c>
      <c r="H31" s="2">
        <v>1</v>
      </c>
      <c r="I31" s="2">
        <v>6</v>
      </c>
      <c r="J31" s="2">
        <v>7</v>
      </c>
      <c r="K31" s="2">
        <v>7</v>
      </c>
      <c r="L31">
        <v>1.5356146668013101E-2</v>
      </c>
      <c r="M31">
        <v>0.41807308185072301</v>
      </c>
      <c r="N31">
        <v>0.79210652411847804</v>
      </c>
      <c r="O31">
        <v>0.188274994303433</v>
      </c>
      <c r="P31">
        <f t="shared" si="0"/>
        <v>0.35345268673516178</v>
      </c>
      <c r="R31" t="s">
        <v>107</v>
      </c>
    </row>
    <row r="32" spans="1:26" ht="17" thickBot="1" x14ac:dyDescent="0.25">
      <c r="A32" s="2">
        <v>61</v>
      </c>
      <c r="B32" s="8">
        <v>12</v>
      </c>
      <c r="C32" s="2">
        <v>1</v>
      </c>
      <c r="D32" s="2">
        <v>0</v>
      </c>
      <c r="E32" s="2">
        <v>5</v>
      </c>
      <c r="F32" s="2">
        <v>0</v>
      </c>
      <c r="G32" s="2">
        <v>2</v>
      </c>
      <c r="H32" s="2">
        <v>0</v>
      </c>
      <c r="I32" s="2">
        <v>13</v>
      </c>
      <c r="J32" s="2">
        <v>12</v>
      </c>
      <c r="K32" s="2">
        <v>7</v>
      </c>
      <c r="L32">
        <v>0.16391764857249699</v>
      </c>
      <c r="M32">
        <v>0.40948436106678898</v>
      </c>
      <c r="N32">
        <v>4.0461766039239597E-3</v>
      </c>
      <c r="O32">
        <v>0.87076061107654801</v>
      </c>
      <c r="P32">
        <f t="shared" si="0"/>
        <v>0.36205219932993948</v>
      </c>
    </row>
    <row r="33" spans="1:19" x14ac:dyDescent="0.2">
      <c r="A33" s="9" t="s">
        <v>41</v>
      </c>
      <c r="B33" s="9"/>
      <c r="C33" s="9">
        <v>8</v>
      </c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R33" s="5" t="s">
        <v>108</v>
      </c>
      <c r="S33" s="5" t="s">
        <v>153</v>
      </c>
    </row>
    <row r="34" spans="1:19" x14ac:dyDescent="0.2">
      <c r="A34" s="9" t="s">
        <v>77</v>
      </c>
      <c r="B34" s="9"/>
      <c r="C34" s="9"/>
      <c r="D34" s="9" t="s">
        <v>78</v>
      </c>
      <c r="E34" s="9" t="s">
        <v>78</v>
      </c>
      <c r="F34" s="9"/>
      <c r="G34" s="9" t="s">
        <v>79</v>
      </c>
      <c r="H34" s="9" t="s">
        <v>78</v>
      </c>
      <c r="I34" s="9"/>
      <c r="J34" s="9"/>
      <c r="K34" s="9"/>
      <c r="L34" s="9"/>
      <c r="M34" s="9"/>
      <c r="N34" s="9"/>
      <c r="O34" s="9"/>
      <c r="P34" s="9"/>
      <c r="R34" s="3">
        <v>1.6129032258064515</v>
      </c>
      <c r="S34" s="3">
        <v>0.18445679295434808</v>
      </c>
    </row>
    <row r="35" spans="1:19" x14ac:dyDescent="0.2">
      <c r="A35" s="2"/>
      <c r="B35" s="2"/>
      <c r="C35" s="2"/>
      <c r="D35" s="2" t="s">
        <v>80</v>
      </c>
      <c r="E35" s="2" t="s">
        <v>81</v>
      </c>
      <c r="F35" s="2"/>
      <c r="G35" s="2" t="s">
        <v>82</v>
      </c>
      <c r="H35" s="2" t="s">
        <v>83</v>
      </c>
      <c r="I35" s="2"/>
      <c r="J35" s="2"/>
      <c r="K35" s="2"/>
      <c r="L35" s="2"/>
      <c r="M35" s="2"/>
      <c r="N35" s="2"/>
      <c r="O35" s="2"/>
      <c r="P35" s="2"/>
      <c r="R35" s="3">
        <v>4.8387096774193541</v>
      </c>
      <c r="S35" s="3">
        <v>0.24492957956953637</v>
      </c>
    </row>
    <row r="36" spans="1:19" x14ac:dyDescent="0.2">
      <c r="A36" s="2"/>
      <c r="B36" s="2"/>
      <c r="C36" s="2"/>
      <c r="D36" s="2" t="s">
        <v>84</v>
      </c>
      <c r="E36" s="2" t="s">
        <v>85</v>
      </c>
      <c r="F36" s="2"/>
      <c r="G36" s="2" t="s">
        <v>86</v>
      </c>
      <c r="H36" s="2" t="s">
        <v>87</v>
      </c>
      <c r="I36" s="2"/>
      <c r="J36" s="2"/>
      <c r="K36" s="2"/>
      <c r="L36" s="2"/>
      <c r="M36" s="3"/>
      <c r="N36" s="3"/>
      <c r="O36" s="2"/>
      <c r="P36" s="2"/>
      <c r="R36" s="3">
        <v>8.064516129032258</v>
      </c>
      <c r="S36" s="3">
        <v>0.26709016824587772</v>
      </c>
    </row>
    <row r="37" spans="1:19" x14ac:dyDescent="0.2">
      <c r="A37" s="2"/>
      <c r="B37" s="2"/>
      <c r="C37" s="2"/>
      <c r="D37" s="2"/>
      <c r="E37" s="2" t="s">
        <v>88</v>
      </c>
      <c r="F37" s="2"/>
      <c r="G37" s="2"/>
      <c r="H37" s="2"/>
      <c r="I37" s="2"/>
      <c r="J37" s="2"/>
      <c r="K37" s="2"/>
      <c r="L37" s="2"/>
      <c r="M37" s="3"/>
      <c r="N37" s="3"/>
      <c r="O37" s="2"/>
      <c r="P37" s="2"/>
      <c r="R37" s="3">
        <v>11.29032258064516</v>
      </c>
      <c r="S37" s="3">
        <v>0.26711423425114733</v>
      </c>
    </row>
    <row r="38" spans="1:19" x14ac:dyDescent="0.2">
      <c r="A38" s="2"/>
      <c r="B38" s="2"/>
      <c r="C38" s="2"/>
      <c r="D38" s="2"/>
      <c r="E38" s="2" t="s">
        <v>89</v>
      </c>
      <c r="F38" s="2"/>
      <c r="G38" s="2"/>
      <c r="H38" s="2"/>
      <c r="I38" s="2"/>
      <c r="J38" s="2"/>
      <c r="K38" s="2"/>
      <c r="L38" s="2"/>
      <c r="M38" s="3"/>
      <c r="N38" s="3"/>
      <c r="O38" s="2"/>
      <c r="P38" s="2"/>
      <c r="R38" s="3">
        <v>14.516129032258064</v>
      </c>
      <c r="S38" s="3">
        <v>0.27209388639219179</v>
      </c>
    </row>
    <row r="39" spans="1:19" x14ac:dyDescent="0.2">
      <c r="A39" s="2"/>
      <c r="B39" s="2"/>
      <c r="C39" s="2"/>
      <c r="D39" s="2"/>
      <c r="E39" s="2" t="s">
        <v>90</v>
      </c>
      <c r="F39" s="2"/>
      <c r="G39" s="2"/>
      <c r="H39" s="2"/>
      <c r="I39" s="2"/>
      <c r="J39" s="2"/>
      <c r="K39" s="2"/>
      <c r="L39" s="2"/>
      <c r="M39" s="3"/>
      <c r="N39" s="3"/>
      <c r="O39" s="2"/>
      <c r="P39" s="2"/>
      <c r="R39" s="3">
        <v>17.741935483870968</v>
      </c>
      <c r="S39" s="3">
        <v>0.29799567374740543</v>
      </c>
    </row>
    <row r="40" spans="1:19" x14ac:dyDescent="0.2">
      <c r="M40" s="3"/>
      <c r="N40" s="3"/>
      <c r="O40" s="2"/>
      <c r="P40" s="2"/>
      <c r="R40" s="3">
        <v>20.967741935483868</v>
      </c>
      <c r="S40" s="3">
        <v>0.31724581299080756</v>
      </c>
    </row>
    <row r="41" spans="1:19" x14ac:dyDescent="0.2">
      <c r="M41" s="3"/>
      <c r="N41" s="3"/>
      <c r="O41" s="2"/>
      <c r="P41" s="2"/>
      <c r="R41" s="3">
        <v>24.193548387096772</v>
      </c>
      <c r="S41" s="3">
        <v>0.33211889124314425</v>
      </c>
    </row>
    <row r="42" spans="1:19" x14ac:dyDescent="0.2">
      <c r="M42" s="3"/>
      <c r="N42" s="3"/>
      <c r="O42" s="2"/>
      <c r="P42" s="2"/>
      <c r="R42" s="3">
        <v>27.419354838709676</v>
      </c>
      <c r="S42" s="3">
        <v>0.35345268673516178</v>
      </c>
    </row>
    <row r="43" spans="1:19" x14ac:dyDescent="0.2">
      <c r="M43" s="3"/>
      <c r="N43" s="3"/>
      <c r="O43" s="2"/>
      <c r="P43" s="2"/>
      <c r="R43" s="3">
        <v>30.64516129032258</v>
      </c>
      <c r="S43" s="3">
        <v>0.36205219932993948</v>
      </c>
    </row>
    <row r="44" spans="1:19" x14ac:dyDescent="0.2">
      <c r="M44" s="3"/>
      <c r="N44" s="3"/>
      <c r="O44" s="2"/>
      <c r="P44" s="2"/>
      <c r="R44" s="3">
        <v>33.87096774193548</v>
      </c>
      <c r="S44" s="3">
        <v>0.36416295941222915</v>
      </c>
    </row>
    <row r="45" spans="1:19" x14ac:dyDescent="0.2">
      <c r="M45" s="3"/>
      <c r="N45" s="3"/>
      <c r="O45" s="2"/>
      <c r="P45" s="2"/>
      <c r="R45" s="3">
        <v>37.096774193548384</v>
      </c>
      <c r="S45" s="3">
        <v>0.41211235625854226</v>
      </c>
    </row>
    <row r="46" spans="1:19" ht="17" thickBot="1" x14ac:dyDescent="0.25">
      <c r="M46" s="4"/>
      <c r="N46" s="4"/>
      <c r="O46" s="2"/>
      <c r="P46" s="2"/>
      <c r="R46" s="3">
        <v>40.322580645161281</v>
      </c>
      <c r="S46" s="3">
        <v>0.42012921619594368</v>
      </c>
    </row>
    <row r="47" spans="1:19" x14ac:dyDescent="0.2">
      <c r="R47" s="3">
        <v>43.548387096774185</v>
      </c>
      <c r="S47" s="3">
        <v>0.42664243951338882</v>
      </c>
    </row>
    <row r="48" spans="1:19" x14ac:dyDescent="0.2">
      <c r="R48" s="3">
        <v>46.774193548387089</v>
      </c>
      <c r="S48" s="3">
        <v>0.43745513511347162</v>
      </c>
    </row>
    <row r="49" spans="18:19" x14ac:dyDescent="0.2">
      <c r="R49" s="3">
        <v>49.999999999999993</v>
      </c>
      <c r="S49" s="3">
        <v>0.44150561607545225</v>
      </c>
    </row>
    <row r="50" spans="18:19" x14ac:dyDescent="0.2">
      <c r="R50" s="3">
        <v>53.225806451612897</v>
      </c>
      <c r="S50" s="3">
        <v>0.44186223166483812</v>
      </c>
    </row>
    <row r="51" spans="18:19" x14ac:dyDescent="0.2">
      <c r="R51" s="3">
        <v>56.451612903225801</v>
      </c>
      <c r="S51" s="3">
        <v>0.4645932008319516</v>
      </c>
    </row>
    <row r="52" spans="18:19" x14ac:dyDescent="0.2">
      <c r="R52" s="3">
        <v>59.677419354838705</v>
      </c>
      <c r="S52" s="3">
        <v>0.48218000899437496</v>
      </c>
    </row>
    <row r="53" spans="18:19" x14ac:dyDescent="0.2">
      <c r="R53" s="3">
        <v>62.903225806451609</v>
      </c>
      <c r="S53" s="3">
        <v>0.48531085729763634</v>
      </c>
    </row>
    <row r="54" spans="18:19" x14ac:dyDescent="0.2">
      <c r="R54" s="3">
        <v>66.129032258064512</v>
      </c>
      <c r="S54" s="3">
        <v>0.48635701127486941</v>
      </c>
    </row>
    <row r="55" spans="18:19" x14ac:dyDescent="0.2">
      <c r="R55" s="3">
        <v>69.354838709677409</v>
      </c>
      <c r="S55" s="3">
        <v>0.49399078527483153</v>
      </c>
    </row>
    <row r="56" spans="18:19" x14ac:dyDescent="0.2">
      <c r="R56" s="3">
        <v>72.58064516129032</v>
      </c>
      <c r="S56" s="3">
        <v>0.52896074924863523</v>
      </c>
    </row>
    <row r="57" spans="18:19" x14ac:dyDescent="0.2">
      <c r="R57" s="3">
        <v>75.806451612903217</v>
      </c>
      <c r="S57" s="3">
        <v>0.58597137822994849</v>
      </c>
    </row>
    <row r="58" spans="18:19" x14ac:dyDescent="0.2">
      <c r="R58" s="3">
        <v>79.032258064516114</v>
      </c>
      <c r="S58" s="3">
        <v>0.58927904043850465</v>
      </c>
    </row>
    <row r="59" spans="18:19" x14ac:dyDescent="0.2">
      <c r="R59" s="3">
        <v>82.258064516129025</v>
      </c>
      <c r="S59" s="3">
        <v>0.61343570191158503</v>
      </c>
    </row>
    <row r="60" spans="18:19" x14ac:dyDescent="0.2">
      <c r="R60" s="3">
        <v>85.483870967741922</v>
      </c>
      <c r="S60" s="3">
        <v>0.62024015071155814</v>
      </c>
    </row>
    <row r="61" spans="18:19" x14ac:dyDescent="0.2">
      <c r="R61" s="3">
        <v>88.709677419354833</v>
      </c>
      <c r="S61" s="3">
        <v>0.62971183588428892</v>
      </c>
    </row>
    <row r="62" spans="18:19" x14ac:dyDescent="0.2">
      <c r="R62" s="3">
        <v>91.93548387096773</v>
      </c>
      <c r="S62" s="3">
        <v>0.63872529884264184</v>
      </c>
    </row>
    <row r="63" spans="18:19" x14ac:dyDescent="0.2">
      <c r="R63" s="3">
        <v>95.161290322580641</v>
      </c>
      <c r="S63" s="3">
        <v>0.64229233633520766</v>
      </c>
    </row>
    <row r="64" spans="18:19" ht="17" thickBot="1" x14ac:dyDescent="0.25">
      <c r="R64" s="4">
        <v>98.387096774193537</v>
      </c>
      <c r="S64" s="4">
        <v>0.654067083202582</v>
      </c>
    </row>
  </sheetData>
  <sortState ref="S34:S64">
    <sortCondition ref="S34"/>
  </sortState>
  <pageMargins left="0.7" right="0.7" top="0.75" bottom="0.75" header="0.3" footer="0.3"/>
  <pageSetup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7"/>
  <sheetViews>
    <sheetView zoomScale="75" workbookViewId="0">
      <selection activeCell="C1" sqref="C1:G32"/>
    </sheetView>
  </sheetViews>
  <sheetFormatPr baseColWidth="10" defaultRowHeight="16" x14ac:dyDescent="0.2"/>
  <cols>
    <col min="14" max="14" width="11.1640625" bestFit="1" customWidth="1"/>
  </cols>
  <sheetData>
    <row r="1" spans="1:17" x14ac:dyDescent="0.2">
      <c r="A1" s="2" t="s">
        <v>73</v>
      </c>
      <c r="B1" s="2" t="s">
        <v>22</v>
      </c>
      <c r="C1" s="2" t="s">
        <v>42</v>
      </c>
      <c r="D1" s="2" t="s">
        <v>43</v>
      </c>
      <c r="E1" s="2" t="s">
        <v>44</v>
      </c>
      <c r="F1" s="2" t="s">
        <v>45</v>
      </c>
      <c r="G1" s="2" t="s">
        <v>46</v>
      </c>
      <c r="I1" t="s">
        <v>96</v>
      </c>
    </row>
    <row r="2" spans="1:17" ht="17" thickBot="1" x14ac:dyDescent="0.25">
      <c r="A2" s="2">
        <v>0</v>
      </c>
      <c r="B2" s="2">
        <v>4</v>
      </c>
      <c r="C2" s="2">
        <v>0.110181952</v>
      </c>
      <c r="D2" s="7">
        <v>1.5699999999999999E-4</v>
      </c>
      <c r="E2" s="2">
        <v>0.75671519600000003</v>
      </c>
      <c r="F2" s="2">
        <v>0.32492839299999998</v>
      </c>
      <c r="G2" s="2">
        <v>0.29799567399999999</v>
      </c>
    </row>
    <row r="3" spans="1:17" x14ac:dyDescent="0.2">
      <c r="A3" s="2">
        <v>0</v>
      </c>
      <c r="B3" s="2">
        <v>9</v>
      </c>
      <c r="C3" s="2">
        <v>7.4525859999999998E-3</v>
      </c>
      <c r="D3" s="2">
        <v>0.85858232700000003</v>
      </c>
      <c r="E3" s="2">
        <v>0.17019821199999999</v>
      </c>
      <c r="F3" s="2">
        <v>0.90501030400000004</v>
      </c>
      <c r="G3" s="2">
        <v>0.48531085699999998</v>
      </c>
      <c r="I3" s="6" t="s">
        <v>47</v>
      </c>
      <c r="J3" s="6"/>
    </row>
    <row r="4" spans="1:17" x14ac:dyDescent="0.2">
      <c r="A4" s="2">
        <v>0</v>
      </c>
      <c r="B4" s="2">
        <v>12</v>
      </c>
      <c r="C4" s="2">
        <v>0.169101207</v>
      </c>
      <c r="D4" s="2">
        <v>0.856473347</v>
      </c>
      <c r="E4" s="2">
        <v>3.5364265999999998E-2</v>
      </c>
      <c r="F4" s="2">
        <v>7.421853E-3</v>
      </c>
      <c r="G4" s="2">
        <v>0.26709016800000002</v>
      </c>
      <c r="I4" s="3" t="s">
        <v>48</v>
      </c>
      <c r="J4" s="3">
        <v>0.49831220639972812</v>
      </c>
    </row>
    <row r="5" spans="1:17" x14ac:dyDescent="0.2">
      <c r="A5" s="2">
        <v>0</v>
      </c>
      <c r="B5" s="2">
        <v>12</v>
      </c>
      <c r="C5" s="2">
        <v>4.9852734000000003E-2</v>
      </c>
      <c r="D5" s="2">
        <v>0.95965963499999996</v>
      </c>
      <c r="E5" s="2">
        <v>0.705504978</v>
      </c>
      <c r="F5" s="2">
        <v>0.83988384800000004</v>
      </c>
      <c r="G5" s="2">
        <v>0.63872529899999997</v>
      </c>
      <c r="I5" s="3" t="s">
        <v>49</v>
      </c>
      <c r="J5" s="3">
        <v>0.24831505504696524</v>
      </c>
    </row>
    <row r="6" spans="1:17" x14ac:dyDescent="0.2">
      <c r="A6" s="2">
        <v>0</v>
      </c>
      <c r="B6" s="2">
        <v>14</v>
      </c>
      <c r="C6" s="2">
        <v>0.244250879</v>
      </c>
      <c r="D6" s="2">
        <v>0.85374952299999995</v>
      </c>
      <c r="E6" s="2">
        <v>0.37298066699999999</v>
      </c>
      <c r="F6" s="2">
        <v>0.98276173899999997</v>
      </c>
      <c r="G6" s="2">
        <v>0.61343570199999997</v>
      </c>
      <c r="I6" s="3" t="s">
        <v>50</v>
      </c>
      <c r="J6" s="3">
        <v>0.19462327326460563</v>
      </c>
    </row>
    <row r="7" spans="1:17" x14ac:dyDescent="0.2">
      <c r="A7" s="2">
        <v>0</v>
      </c>
      <c r="B7" s="2">
        <v>7</v>
      </c>
      <c r="C7" s="2">
        <v>0.38830278800000001</v>
      </c>
      <c r="D7" s="2">
        <v>0.718473798</v>
      </c>
      <c r="E7" s="2">
        <v>0.114051164</v>
      </c>
      <c r="F7" s="2">
        <v>0.42762167600000001</v>
      </c>
      <c r="G7" s="2">
        <v>0.41211235600000001</v>
      </c>
      <c r="I7" s="3" t="s">
        <v>51</v>
      </c>
      <c r="J7" s="3">
        <v>0.12087484024604649</v>
      </c>
    </row>
    <row r="8" spans="1:17" ht="17" thickBot="1" x14ac:dyDescent="0.25">
      <c r="A8" s="2">
        <v>0</v>
      </c>
      <c r="B8" s="2">
        <v>9</v>
      </c>
      <c r="C8" s="2">
        <v>0.309696429</v>
      </c>
      <c r="D8" s="2">
        <v>0.49625527800000002</v>
      </c>
      <c r="E8" s="2">
        <v>1.5075831E-2</v>
      </c>
      <c r="F8" s="2">
        <v>0.92879300099999995</v>
      </c>
      <c r="G8" s="2">
        <v>0.43745513499999999</v>
      </c>
      <c r="I8" s="4" t="s">
        <v>52</v>
      </c>
      <c r="J8" s="4">
        <v>31</v>
      </c>
    </row>
    <row r="9" spans="1:17" x14ac:dyDescent="0.2">
      <c r="A9" s="2">
        <v>1</v>
      </c>
      <c r="B9" s="2">
        <v>5</v>
      </c>
      <c r="C9" s="2">
        <v>8.2905377000000002E-2</v>
      </c>
      <c r="D9" s="2">
        <v>8.7683580999999997E-2</v>
      </c>
      <c r="E9" s="2">
        <v>0.42861437200000002</v>
      </c>
      <c r="F9" s="2">
        <v>0.85744850699999997</v>
      </c>
      <c r="G9" s="2">
        <v>0.36416295900000001</v>
      </c>
    </row>
    <row r="10" spans="1:17" ht="17" thickBot="1" x14ac:dyDescent="0.25">
      <c r="A10" s="2">
        <v>1</v>
      </c>
      <c r="B10" s="2">
        <v>6</v>
      </c>
      <c r="C10" s="2">
        <v>7.5347476999999996E-2</v>
      </c>
      <c r="D10" s="2">
        <v>0.83484613699999999</v>
      </c>
      <c r="E10" s="2">
        <v>0.68072154200000001</v>
      </c>
      <c r="F10" s="2">
        <v>0.92793218700000002</v>
      </c>
      <c r="G10" s="2">
        <v>0.62971183600000002</v>
      </c>
      <c r="I10" t="s">
        <v>53</v>
      </c>
    </row>
    <row r="11" spans="1:17" x14ac:dyDescent="0.2">
      <c r="A11" s="2">
        <v>1</v>
      </c>
      <c r="B11" s="2">
        <v>12</v>
      </c>
      <c r="C11" s="2">
        <v>5.4481859999999998E-3</v>
      </c>
      <c r="D11" s="2">
        <v>0.91880273000000001</v>
      </c>
      <c r="E11" s="2">
        <v>7.2421785000000002E-2</v>
      </c>
      <c r="F11" s="2">
        <v>0.94875534399999994</v>
      </c>
      <c r="G11" s="2">
        <v>0.48635701100000001</v>
      </c>
      <c r="I11" s="5"/>
      <c r="J11" s="5" t="s">
        <v>58</v>
      </c>
      <c r="K11" s="5" t="s">
        <v>59</v>
      </c>
      <c r="L11" s="5" t="s">
        <v>60</v>
      </c>
      <c r="M11" s="5" t="s">
        <v>61</v>
      </c>
      <c r="N11" s="5" t="s">
        <v>62</v>
      </c>
    </row>
    <row r="12" spans="1:17" x14ac:dyDescent="0.2">
      <c r="A12" s="2">
        <v>0</v>
      </c>
      <c r="B12" s="2">
        <v>2</v>
      </c>
      <c r="C12" s="7">
        <v>7.6599999999999997E-4</v>
      </c>
      <c r="D12" s="2">
        <v>0.30877829699999998</v>
      </c>
      <c r="E12" s="2">
        <v>6.6241275000000002E-2</v>
      </c>
      <c r="F12" s="2">
        <v>0.71258960100000002</v>
      </c>
      <c r="G12" s="2">
        <v>0.27209388600000001</v>
      </c>
      <c r="I12" s="3" t="s">
        <v>54</v>
      </c>
      <c r="J12" s="3">
        <v>2</v>
      </c>
      <c r="K12" s="3">
        <v>0.13514408946631001</v>
      </c>
      <c r="L12" s="3">
        <v>6.7572044733155007E-2</v>
      </c>
      <c r="M12" s="3">
        <v>4.6248242618118676</v>
      </c>
      <c r="N12" s="3">
        <v>1.8386621228619313E-2</v>
      </c>
    </row>
    <row r="13" spans="1:17" x14ac:dyDescent="0.2">
      <c r="A13" s="2">
        <v>1</v>
      </c>
      <c r="B13" s="2">
        <v>6</v>
      </c>
      <c r="C13" s="2">
        <v>7.6264609999999997E-2</v>
      </c>
      <c r="D13" s="2">
        <v>0.73062261500000003</v>
      </c>
      <c r="E13" s="2">
        <v>0.87127809300000003</v>
      </c>
      <c r="F13" s="2">
        <v>0.89100402700000003</v>
      </c>
      <c r="G13" s="2">
        <v>0.64229233600000002</v>
      </c>
      <c r="I13" s="3" t="s">
        <v>55</v>
      </c>
      <c r="J13" s="3">
        <v>28</v>
      </c>
      <c r="K13" s="3">
        <v>0.40910035612620327</v>
      </c>
      <c r="L13" s="3">
        <v>1.461072700450726E-2</v>
      </c>
      <c r="M13" s="3"/>
      <c r="N13" s="3"/>
    </row>
    <row r="14" spans="1:17" ht="17" thickBot="1" x14ac:dyDescent="0.25">
      <c r="A14" s="2">
        <v>0</v>
      </c>
      <c r="B14" s="2">
        <v>11</v>
      </c>
      <c r="C14" s="2">
        <v>1.6236709999999999E-3</v>
      </c>
      <c r="D14" s="2">
        <v>0.88726714399999995</v>
      </c>
      <c r="E14" s="2">
        <v>0.84411373099999998</v>
      </c>
      <c r="F14" s="2">
        <v>0.61088096599999997</v>
      </c>
      <c r="G14" s="2">
        <v>0.58597137799999999</v>
      </c>
      <c r="I14" s="4" t="s">
        <v>56</v>
      </c>
      <c r="J14" s="4">
        <v>30</v>
      </c>
      <c r="K14" s="4">
        <v>0.54424444559251328</v>
      </c>
      <c r="L14" s="4"/>
      <c r="M14" s="4"/>
      <c r="N14" s="4"/>
    </row>
    <row r="15" spans="1:17" ht="17" thickBot="1" x14ac:dyDescent="0.25">
      <c r="A15" s="2">
        <v>0</v>
      </c>
      <c r="B15" s="2">
        <v>7</v>
      </c>
      <c r="C15" s="2">
        <v>3.1850497999999998E-2</v>
      </c>
      <c r="D15" s="2">
        <v>0.41826616</v>
      </c>
      <c r="E15" s="2">
        <v>0.59827430599999998</v>
      </c>
      <c r="F15" s="2">
        <v>0.220592288</v>
      </c>
      <c r="G15" s="2">
        <v>0.31724581299999999</v>
      </c>
    </row>
    <row r="16" spans="1:17" x14ac:dyDescent="0.2">
      <c r="A16" s="2">
        <v>0</v>
      </c>
      <c r="B16" s="2">
        <v>16</v>
      </c>
      <c r="C16" s="7">
        <v>3.97E-4</v>
      </c>
      <c r="D16" s="2">
        <v>0.89029924000000005</v>
      </c>
      <c r="E16" s="2">
        <v>2.8714719999999999E-3</v>
      </c>
      <c r="F16" s="2">
        <v>0.96480468799999997</v>
      </c>
      <c r="G16" s="2">
        <v>0.46459320100000001</v>
      </c>
      <c r="I16" s="5"/>
      <c r="J16" s="5" t="s">
        <v>63</v>
      </c>
      <c r="K16" s="5" t="s">
        <v>51</v>
      </c>
      <c r="L16" s="5" t="s">
        <v>64</v>
      </c>
      <c r="M16" s="5" t="s">
        <v>65</v>
      </c>
      <c r="N16" s="5" t="s">
        <v>66</v>
      </c>
      <c r="O16" s="5" t="s">
        <v>67</v>
      </c>
      <c r="P16" s="5" t="s">
        <v>68</v>
      </c>
      <c r="Q16" s="5" t="s">
        <v>69</v>
      </c>
    </row>
    <row r="17" spans="1:17" x14ac:dyDescent="0.2">
      <c r="A17" s="2">
        <v>0</v>
      </c>
      <c r="B17" s="2">
        <v>9</v>
      </c>
      <c r="C17" s="2">
        <v>3.7295887999999999E-2</v>
      </c>
      <c r="D17" s="2">
        <v>0.864322174</v>
      </c>
      <c r="E17" s="2">
        <v>5.4834951E-2</v>
      </c>
      <c r="F17" s="2">
        <v>2.3265305999999999E-2</v>
      </c>
      <c r="G17" s="2">
        <v>0.24492958000000001</v>
      </c>
      <c r="I17" s="3" t="s">
        <v>57</v>
      </c>
      <c r="J17" s="3">
        <v>0.29434452719798732</v>
      </c>
      <c r="K17" s="3">
        <v>5.6776452531233486E-2</v>
      </c>
      <c r="L17" s="3">
        <v>5.1842711912313373</v>
      </c>
      <c r="M17" s="3">
        <v>1.6759201829299963E-5</v>
      </c>
      <c r="N17" s="3">
        <v>0.17804323634720995</v>
      </c>
      <c r="O17" s="3">
        <v>0.41064581804876465</v>
      </c>
      <c r="P17" s="3">
        <v>0.17804323634720995</v>
      </c>
      <c r="Q17" s="3">
        <v>0.41064581804876465</v>
      </c>
    </row>
    <row r="18" spans="1:17" x14ac:dyDescent="0.2">
      <c r="A18" s="2">
        <v>0</v>
      </c>
      <c r="B18" s="2">
        <v>10</v>
      </c>
      <c r="C18" s="2">
        <v>2.1211530000000002E-3</v>
      </c>
      <c r="D18" s="2">
        <v>0.78743335800000003</v>
      </c>
      <c r="E18" s="2">
        <v>1.0515778999999999E-2</v>
      </c>
      <c r="F18" s="2">
        <v>0.88044657500000001</v>
      </c>
      <c r="G18" s="2">
        <v>0.42012921600000003</v>
      </c>
      <c r="I18" s="3" t="s">
        <v>73</v>
      </c>
      <c r="J18" s="3">
        <v>0.10685602910771708</v>
      </c>
      <c r="K18" s="3">
        <v>5.032637911196481E-2</v>
      </c>
      <c r="L18" s="3">
        <v>2.1232608225198675</v>
      </c>
      <c r="M18" s="3">
        <v>4.2704723849029715E-2</v>
      </c>
      <c r="N18" s="3">
        <v>3.7671147140733441E-3</v>
      </c>
      <c r="O18" s="3">
        <v>0.20994494350136081</v>
      </c>
      <c r="P18" s="3">
        <v>3.7671147140733441E-3</v>
      </c>
      <c r="Q18" s="3">
        <v>0.20994494350136081</v>
      </c>
    </row>
    <row r="19" spans="1:17" ht="17" thickBot="1" x14ac:dyDescent="0.25">
      <c r="A19" s="2">
        <v>0</v>
      </c>
      <c r="B19" s="2">
        <v>7</v>
      </c>
      <c r="C19" s="2">
        <v>3.6119683999999999E-2</v>
      </c>
      <c r="D19" s="2">
        <v>0.84268957600000005</v>
      </c>
      <c r="E19" s="2">
        <v>1.4141526E-2</v>
      </c>
      <c r="F19" s="2">
        <v>0.87449814100000001</v>
      </c>
      <c r="G19" s="2">
        <v>0.44186223200000002</v>
      </c>
      <c r="I19" s="4" t="s">
        <v>22</v>
      </c>
      <c r="J19" s="4">
        <v>1.5172717831327934E-2</v>
      </c>
      <c r="K19" s="4">
        <v>6.0628834918181156E-3</v>
      </c>
      <c r="L19" s="4">
        <v>2.5025580405435095</v>
      </c>
      <c r="M19" s="4">
        <v>1.8442278444711139E-2</v>
      </c>
      <c r="N19" s="4">
        <v>2.7534639868152157E-3</v>
      </c>
      <c r="O19" s="4">
        <v>2.7591971675840654E-2</v>
      </c>
      <c r="P19" s="4">
        <v>2.7534639868152157E-3</v>
      </c>
      <c r="Q19" s="4">
        <v>2.7591971675840654E-2</v>
      </c>
    </row>
    <row r="20" spans="1:17" x14ac:dyDescent="0.2">
      <c r="A20" s="2">
        <v>0</v>
      </c>
      <c r="B20" s="2">
        <v>10</v>
      </c>
      <c r="C20" s="2">
        <v>4.6572405999999997E-2</v>
      </c>
      <c r="D20" s="2">
        <v>0.85739026200000001</v>
      </c>
      <c r="E20" s="2">
        <v>0.53279547199999999</v>
      </c>
      <c r="F20" s="2">
        <v>0.92035802200000005</v>
      </c>
      <c r="G20" s="2">
        <v>0.58927903999999998</v>
      </c>
    </row>
    <row r="21" spans="1:17" x14ac:dyDescent="0.2">
      <c r="A21" s="2">
        <v>0</v>
      </c>
      <c r="B21" s="2">
        <v>4</v>
      </c>
      <c r="C21" s="2">
        <v>3.4150159999999999E-3</v>
      </c>
      <c r="D21" s="2">
        <v>0.86208421300000004</v>
      </c>
      <c r="E21" s="2">
        <v>0.21696431599999999</v>
      </c>
      <c r="F21" s="2">
        <v>0.846256491</v>
      </c>
      <c r="G21" s="2">
        <v>0.48218000900000002</v>
      </c>
    </row>
    <row r="22" spans="1:17" x14ac:dyDescent="0.2">
      <c r="A22" s="2">
        <v>0</v>
      </c>
      <c r="B22" s="2">
        <v>6</v>
      </c>
      <c r="C22" s="2">
        <v>8.8632487999999995E-2</v>
      </c>
      <c r="D22" s="2">
        <v>0.74336641999999997</v>
      </c>
      <c r="E22" s="2">
        <v>7.2121335999999994E-2</v>
      </c>
      <c r="F22" s="2">
        <v>0.86190222000000005</v>
      </c>
      <c r="G22" s="2">
        <v>0.44150561599999999</v>
      </c>
    </row>
    <row r="23" spans="1:17" x14ac:dyDescent="0.2">
      <c r="A23" s="2">
        <v>0</v>
      </c>
      <c r="B23" s="2">
        <v>7</v>
      </c>
      <c r="C23" s="2">
        <v>4.0270338000000003E-2</v>
      </c>
      <c r="D23" s="2">
        <v>0.30064089599999999</v>
      </c>
      <c r="E23" s="2">
        <v>2.3157270000000001E-3</v>
      </c>
      <c r="F23" s="2">
        <v>0.39460021000000001</v>
      </c>
      <c r="G23" s="2">
        <v>0.18445679300000001</v>
      </c>
      <c r="I23" t="s">
        <v>97</v>
      </c>
      <c r="M23" t="s">
        <v>107</v>
      </c>
    </row>
    <row r="24" spans="1:17" ht="17" thickBot="1" x14ac:dyDescent="0.25">
      <c r="A24" s="2">
        <v>0</v>
      </c>
      <c r="B24" s="2">
        <v>2</v>
      </c>
      <c r="C24" s="2">
        <v>3.0217793999999999E-2</v>
      </c>
      <c r="D24" s="2">
        <v>0.84015037199999998</v>
      </c>
      <c r="E24" s="2">
        <v>6.6827474999999997E-2</v>
      </c>
      <c r="F24" s="2">
        <v>0.131261296</v>
      </c>
      <c r="G24" s="2">
        <v>0.26711423400000001</v>
      </c>
    </row>
    <row r="25" spans="1:17" x14ac:dyDescent="0.2">
      <c r="A25" s="2">
        <v>0</v>
      </c>
      <c r="B25" s="2">
        <v>12</v>
      </c>
      <c r="C25" s="2">
        <v>0.23959702599999999</v>
      </c>
      <c r="D25" s="2">
        <v>0.76956191399999996</v>
      </c>
      <c r="E25" s="2">
        <v>0.13661093099999999</v>
      </c>
      <c r="F25" s="2">
        <v>0.97007312700000004</v>
      </c>
      <c r="G25" s="2">
        <v>0.52896074900000001</v>
      </c>
      <c r="H25" s="5" t="s">
        <v>98</v>
      </c>
      <c r="I25" s="5" t="s">
        <v>109</v>
      </c>
      <c r="J25" s="5" t="s">
        <v>99</v>
      </c>
      <c r="K25" s="5" t="s">
        <v>100</v>
      </c>
      <c r="M25" s="5" t="s">
        <v>108</v>
      </c>
      <c r="N25" s="5" t="s">
        <v>46</v>
      </c>
    </row>
    <row r="26" spans="1:17" x14ac:dyDescent="0.2">
      <c r="A26" s="2">
        <v>0</v>
      </c>
      <c r="B26" s="2">
        <v>13</v>
      </c>
      <c r="C26" s="2">
        <v>2.3804434999999999E-2</v>
      </c>
      <c r="D26" s="2">
        <v>0.89904075699999997</v>
      </c>
      <c r="E26" s="2">
        <v>0.67625932899999996</v>
      </c>
      <c r="F26" s="2">
        <v>0.88185608199999999</v>
      </c>
      <c r="G26" s="2">
        <v>0.62024015099999996</v>
      </c>
      <c r="H26" s="3">
        <v>1</v>
      </c>
      <c r="I26" s="2">
        <v>0.29799567399999999</v>
      </c>
      <c r="J26" s="3">
        <v>0.35503539852329907</v>
      </c>
      <c r="K26" s="3">
        <v>-5.7039724523299085E-2</v>
      </c>
      <c r="M26" s="3">
        <v>1.6129032258064515</v>
      </c>
      <c r="N26" s="3">
        <v>0.18445679300000001</v>
      </c>
    </row>
    <row r="27" spans="1:17" x14ac:dyDescent="0.2">
      <c r="A27" s="2">
        <v>1</v>
      </c>
      <c r="B27" s="2">
        <v>4</v>
      </c>
      <c r="C27" s="2">
        <v>1.8605937999999999E-2</v>
      </c>
      <c r="D27" s="2">
        <v>0.92143603699999999</v>
      </c>
      <c r="E27" s="2">
        <v>0.35073537100000002</v>
      </c>
      <c r="F27" s="2">
        <v>0.68518579400000001</v>
      </c>
      <c r="G27" s="2">
        <v>0.49399078499999999</v>
      </c>
      <c r="H27" s="3">
        <v>2</v>
      </c>
      <c r="I27" s="2">
        <v>0.48531085699999998</v>
      </c>
      <c r="J27" s="3">
        <v>0.43089898767993873</v>
      </c>
      <c r="K27" s="3">
        <v>5.4411869320061257E-2</v>
      </c>
      <c r="M27" s="3">
        <v>4.8387096774193541</v>
      </c>
      <c r="N27" s="3">
        <v>0.24492958000000001</v>
      </c>
    </row>
    <row r="28" spans="1:17" x14ac:dyDescent="0.2">
      <c r="A28" s="2">
        <v>1</v>
      </c>
      <c r="B28" s="2">
        <v>5</v>
      </c>
      <c r="C28" s="2">
        <v>2.7225867000000001E-2</v>
      </c>
      <c r="D28" s="2">
        <v>0.65166051400000002</v>
      </c>
      <c r="E28" s="2">
        <v>7.5182131999999999E-2</v>
      </c>
      <c r="F28" s="2">
        <v>0.952501245</v>
      </c>
      <c r="G28" s="2">
        <v>0.42664244000000001</v>
      </c>
      <c r="H28" s="3">
        <v>3</v>
      </c>
      <c r="I28" s="2">
        <v>0.26709016800000002</v>
      </c>
      <c r="J28" s="3">
        <v>0.47641714117392253</v>
      </c>
      <c r="K28" s="3">
        <v>-0.20932697317392251</v>
      </c>
      <c r="M28" s="3">
        <v>8.064516129032258</v>
      </c>
      <c r="N28" s="3">
        <v>0.26709016800000002</v>
      </c>
    </row>
    <row r="29" spans="1:17" x14ac:dyDescent="0.2">
      <c r="A29" s="2">
        <v>0</v>
      </c>
      <c r="B29" s="2">
        <v>3</v>
      </c>
      <c r="C29" s="2">
        <v>1.3420404E-2</v>
      </c>
      <c r="D29" s="2">
        <v>0.56019185199999999</v>
      </c>
      <c r="E29" s="2">
        <v>3.5385170000000001E-3</v>
      </c>
      <c r="F29" s="2">
        <v>0.75132479299999999</v>
      </c>
      <c r="G29" s="2">
        <v>0.33211889100000003</v>
      </c>
      <c r="H29" s="3">
        <v>4</v>
      </c>
      <c r="I29" s="2">
        <v>0.63872529899999997</v>
      </c>
      <c r="J29" s="3">
        <v>0.47641714117392253</v>
      </c>
      <c r="K29" s="3">
        <v>0.16230815782607744</v>
      </c>
      <c r="M29" s="3">
        <v>11.29032258064516</v>
      </c>
      <c r="N29" s="3">
        <v>0.26711423400000001</v>
      </c>
    </row>
    <row r="30" spans="1:17" x14ac:dyDescent="0.2">
      <c r="A30" s="2">
        <v>1</v>
      </c>
      <c r="B30" s="2">
        <v>6</v>
      </c>
      <c r="C30" s="2">
        <v>0.532677921</v>
      </c>
      <c r="D30" s="2">
        <v>0.828593205</v>
      </c>
      <c r="E30" s="2">
        <v>0.35175250800000002</v>
      </c>
      <c r="F30" s="2">
        <v>0.90324469900000004</v>
      </c>
      <c r="G30" s="2">
        <v>0.65406708300000005</v>
      </c>
      <c r="H30" s="3">
        <v>5</v>
      </c>
      <c r="I30" s="2">
        <v>0.61343570199999997</v>
      </c>
      <c r="J30" s="3">
        <v>0.50676257683657844</v>
      </c>
      <c r="K30" s="3">
        <v>0.10667312516342153</v>
      </c>
      <c r="M30" s="3">
        <v>14.516129032258064</v>
      </c>
      <c r="N30" s="3">
        <v>0.27209388600000001</v>
      </c>
    </row>
    <row r="31" spans="1:17" x14ac:dyDescent="0.2">
      <c r="A31" s="2">
        <v>0</v>
      </c>
      <c r="B31" s="2">
        <v>7</v>
      </c>
      <c r="C31" s="2">
        <v>1.5356147000000001E-2</v>
      </c>
      <c r="D31" s="2">
        <v>0.41807308199999998</v>
      </c>
      <c r="E31" s="2">
        <v>0.79210652400000003</v>
      </c>
      <c r="F31" s="2">
        <v>0.188274994</v>
      </c>
      <c r="G31" s="2">
        <v>0.35345268699999999</v>
      </c>
      <c r="H31" s="3">
        <v>6</v>
      </c>
      <c r="I31" s="2">
        <v>0.41211235600000001</v>
      </c>
      <c r="J31" s="3">
        <v>0.40055355201728282</v>
      </c>
      <c r="K31" s="3">
        <v>1.1558803982717192E-2</v>
      </c>
      <c r="M31" s="3">
        <v>17.741935483870968</v>
      </c>
      <c r="N31" s="3">
        <v>0.29799567399999999</v>
      </c>
    </row>
    <row r="32" spans="1:17" x14ac:dyDescent="0.2">
      <c r="A32" s="2">
        <v>1</v>
      </c>
      <c r="B32" s="2">
        <v>12</v>
      </c>
      <c r="C32" s="2">
        <v>0.163917649</v>
      </c>
      <c r="D32" s="2">
        <v>0.40948436100000002</v>
      </c>
      <c r="E32" s="2">
        <v>4.0461769999999998E-3</v>
      </c>
      <c r="F32" s="2">
        <v>0.87076061100000002</v>
      </c>
      <c r="G32" s="2">
        <v>0.36205219900000002</v>
      </c>
      <c r="H32" s="3">
        <v>7</v>
      </c>
      <c r="I32" s="2">
        <v>0.43745513499999999</v>
      </c>
      <c r="J32" s="3">
        <v>0.43089898767993873</v>
      </c>
      <c r="K32" s="3">
        <v>6.5561473200612674E-3</v>
      </c>
      <c r="M32" s="3">
        <v>20.967741935483868</v>
      </c>
      <c r="N32" s="3">
        <v>0.31724581299999999</v>
      </c>
    </row>
    <row r="33" spans="1:14" x14ac:dyDescent="0.2">
      <c r="A33" s="9"/>
      <c r="B33" s="9"/>
      <c r="C33" s="9"/>
      <c r="D33" s="9"/>
      <c r="E33" s="9"/>
      <c r="F33" s="9"/>
      <c r="G33" s="9"/>
      <c r="H33" s="3">
        <v>8</v>
      </c>
      <c r="I33" s="2">
        <v>0.36416295900000001</v>
      </c>
      <c r="J33" s="3">
        <v>0.47706414546234405</v>
      </c>
      <c r="K33" s="3">
        <v>-0.11290118646234404</v>
      </c>
      <c r="M33" s="3">
        <v>24.193548387096772</v>
      </c>
      <c r="N33" s="3">
        <v>0.33211889100000003</v>
      </c>
    </row>
    <row r="34" spans="1:14" x14ac:dyDescent="0.2">
      <c r="A34" s="9"/>
      <c r="B34" s="9"/>
      <c r="C34" s="9"/>
      <c r="D34" s="9"/>
      <c r="E34" s="9"/>
      <c r="F34" s="9"/>
      <c r="G34" s="9"/>
      <c r="H34" s="3">
        <v>9</v>
      </c>
      <c r="I34" s="2">
        <v>0.62971183600000002</v>
      </c>
      <c r="J34" s="3">
        <v>0.492236863293672</v>
      </c>
      <c r="K34" s="3">
        <v>0.13747497270632802</v>
      </c>
      <c r="M34" s="3">
        <v>27.419354838709676</v>
      </c>
      <c r="N34" s="3">
        <v>0.35345268699999999</v>
      </c>
    </row>
    <row r="35" spans="1:14" x14ac:dyDescent="0.2">
      <c r="A35" s="2"/>
      <c r="B35" s="2"/>
      <c r="C35" s="2"/>
      <c r="D35" s="2"/>
      <c r="E35" s="2"/>
      <c r="F35" s="2"/>
      <c r="G35" s="2"/>
      <c r="H35" s="3">
        <v>10</v>
      </c>
      <c r="I35" s="2">
        <v>0.48635701100000001</v>
      </c>
      <c r="J35" s="3">
        <v>0.58327317028163961</v>
      </c>
      <c r="K35" s="3">
        <v>-9.6916159281639602E-2</v>
      </c>
      <c r="M35" s="3">
        <v>30.64516129032258</v>
      </c>
      <c r="N35" s="3">
        <v>0.36205219900000002</v>
      </c>
    </row>
    <row r="36" spans="1:14" x14ac:dyDescent="0.2">
      <c r="A36" s="2"/>
      <c r="B36" s="2"/>
      <c r="C36" s="2"/>
      <c r="D36" s="2"/>
      <c r="E36" s="2"/>
      <c r="F36" s="2"/>
      <c r="G36" s="2"/>
      <c r="H36" s="3">
        <v>11</v>
      </c>
      <c r="I36" s="2">
        <v>0.27209388600000001</v>
      </c>
      <c r="J36" s="3">
        <v>0.32468996286064317</v>
      </c>
      <c r="K36" s="3">
        <v>-5.2596076860643159E-2</v>
      </c>
      <c r="M36" s="3">
        <v>33.87096774193548</v>
      </c>
      <c r="N36" s="3">
        <v>0.36416295900000001</v>
      </c>
    </row>
    <row r="37" spans="1:14" x14ac:dyDescent="0.2">
      <c r="A37" s="2"/>
      <c r="B37" s="2"/>
      <c r="C37" s="2"/>
      <c r="D37" s="2"/>
      <c r="E37" s="2"/>
      <c r="F37" s="2"/>
      <c r="G37" s="2"/>
      <c r="H37" s="3">
        <v>12</v>
      </c>
      <c r="I37" s="2">
        <v>0.64229233600000002</v>
      </c>
      <c r="J37" s="3">
        <v>0.492236863293672</v>
      </c>
      <c r="K37" s="3">
        <v>0.15005547270632802</v>
      </c>
      <c r="M37" s="3">
        <v>37.096774193548384</v>
      </c>
      <c r="N37" s="3">
        <v>0.41211235600000001</v>
      </c>
    </row>
    <row r="38" spans="1:14" x14ac:dyDescent="0.2">
      <c r="A38" s="2"/>
      <c r="B38" s="2"/>
      <c r="C38" s="2"/>
      <c r="D38" s="2"/>
      <c r="E38" s="2"/>
      <c r="F38" s="2"/>
      <c r="G38" s="2"/>
      <c r="H38" s="3">
        <v>13</v>
      </c>
      <c r="I38" s="2">
        <v>0.58597137799999999</v>
      </c>
      <c r="J38" s="3">
        <v>0.46124442334259458</v>
      </c>
      <c r="K38" s="3">
        <v>0.12472695465740541</v>
      </c>
      <c r="M38" s="3">
        <v>40.322580645161281</v>
      </c>
      <c r="N38" s="3">
        <v>0.42012921600000003</v>
      </c>
    </row>
    <row r="39" spans="1:14" x14ac:dyDescent="0.2">
      <c r="A39" s="2"/>
      <c r="B39" s="2"/>
      <c r="C39" s="2"/>
      <c r="D39" s="2"/>
      <c r="E39" s="2"/>
      <c r="F39" s="2"/>
      <c r="G39" s="2"/>
      <c r="H39" s="3">
        <v>14</v>
      </c>
      <c r="I39" s="2">
        <v>0.31724581299999999</v>
      </c>
      <c r="J39" s="3">
        <v>0.40055355201728282</v>
      </c>
      <c r="K39" s="3">
        <v>-8.3307739017282834E-2</v>
      </c>
      <c r="M39" s="3">
        <v>43.548387096774185</v>
      </c>
      <c r="N39" s="3">
        <v>0.42664244000000001</v>
      </c>
    </row>
    <row r="40" spans="1:14" x14ac:dyDescent="0.2">
      <c r="A40" s="2"/>
      <c r="B40" s="2"/>
      <c r="C40" s="2"/>
      <c r="D40" s="2"/>
      <c r="E40" s="2"/>
      <c r="F40" s="2"/>
      <c r="G40" s="2"/>
      <c r="H40" s="3">
        <v>15</v>
      </c>
      <c r="I40" s="2">
        <v>0.46459320100000001</v>
      </c>
      <c r="J40" s="3">
        <v>0.53710801249923423</v>
      </c>
      <c r="K40" s="3">
        <v>-7.2514811499234222E-2</v>
      </c>
      <c r="M40" s="3">
        <v>46.774193548387089</v>
      </c>
      <c r="N40" s="3">
        <v>0.43745513499999999</v>
      </c>
    </row>
    <row r="41" spans="1:14" x14ac:dyDescent="0.2">
      <c r="A41" s="2"/>
      <c r="B41" s="2"/>
      <c r="C41" s="2"/>
      <c r="D41" s="2"/>
      <c r="E41" s="2"/>
      <c r="F41" s="2"/>
      <c r="G41" s="2"/>
      <c r="H41" s="3">
        <v>16</v>
      </c>
      <c r="I41" s="2">
        <v>0.24492958000000001</v>
      </c>
      <c r="J41" s="3">
        <v>0.43089898767993873</v>
      </c>
      <c r="K41" s="3">
        <v>-0.18596940767993872</v>
      </c>
      <c r="M41" s="3">
        <v>49.999999999999993</v>
      </c>
      <c r="N41" s="3">
        <v>0.44150561599999999</v>
      </c>
    </row>
    <row r="42" spans="1:14" x14ac:dyDescent="0.2">
      <c r="A42" s="2"/>
      <c r="B42" s="2"/>
      <c r="C42" s="2"/>
      <c r="D42" s="2"/>
      <c r="E42" s="2"/>
      <c r="F42" s="2"/>
      <c r="G42" s="2"/>
      <c r="H42" s="3">
        <v>17</v>
      </c>
      <c r="I42" s="2">
        <v>0.42012921600000003</v>
      </c>
      <c r="J42" s="3">
        <v>0.44607170551126663</v>
      </c>
      <c r="K42" s="3">
        <v>-2.5942489511266598E-2</v>
      </c>
      <c r="M42" s="3">
        <v>53.225806451612897</v>
      </c>
      <c r="N42" s="3">
        <v>0.44186223200000002</v>
      </c>
    </row>
    <row r="43" spans="1:14" x14ac:dyDescent="0.2">
      <c r="A43" s="2"/>
      <c r="B43" s="2"/>
      <c r="C43" s="2"/>
      <c r="D43" s="2"/>
      <c r="E43" s="2"/>
      <c r="F43" s="2"/>
      <c r="G43" s="2"/>
      <c r="H43" s="3">
        <v>18</v>
      </c>
      <c r="I43" s="2">
        <v>0.44186223200000002</v>
      </c>
      <c r="J43" s="3">
        <v>0.40055355201728282</v>
      </c>
      <c r="K43" s="3">
        <v>4.13086799827172E-2</v>
      </c>
      <c r="M43" s="3">
        <v>56.451612903225801</v>
      </c>
      <c r="N43" s="3">
        <v>0.46459320100000001</v>
      </c>
    </row>
    <row r="44" spans="1:14" x14ac:dyDescent="0.2">
      <c r="A44" s="2"/>
      <c r="B44" s="2"/>
      <c r="C44" s="2"/>
      <c r="D44" s="2"/>
      <c r="E44" s="2"/>
      <c r="F44" s="2"/>
      <c r="G44" s="2"/>
      <c r="H44" s="3">
        <v>19</v>
      </c>
      <c r="I44" s="2">
        <v>0.58927903999999998</v>
      </c>
      <c r="J44" s="3">
        <v>0.44607170551126663</v>
      </c>
      <c r="K44" s="3">
        <v>0.14320733448873335</v>
      </c>
      <c r="M44" s="3">
        <v>59.677419354838705</v>
      </c>
      <c r="N44" s="3">
        <v>0.48218000900000002</v>
      </c>
    </row>
    <row r="45" spans="1:14" x14ac:dyDescent="0.2">
      <c r="A45" s="2"/>
      <c r="B45" s="2"/>
      <c r="C45" s="2"/>
      <c r="F45" s="2"/>
      <c r="G45" s="2"/>
      <c r="H45" s="3">
        <v>20</v>
      </c>
      <c r="I45" s="2">
        <v>0.48218000900000002</v>
      </c>
      <c r="J45" s="3">
        <v>0.35503539852329907</v>
      </c>
      <c r="K45" s="3">
        <v>0.12714461047670095</v>
      </c>
      <c r="M45" s="3">
        <v>62.903225806451609</v>
      </c>
      <c r="N45" s="3">
        <v>0.48531085699999998</v>
      </c>
    </row>
    <row r="46" spans="1:14" x14ac:dyDescent="0.2">
      <c r="A46" s="2"/>
      <c r="B46" s="2"/>
      <c r="C46" s="2"/>
      <c r="F46" s="2"/>
      <c r="G46" s="2"/>
      <c r="H46" s="3">
        <v>21</v>
      </c>
      <c r="I46" s="2">
        <v>0.44150561599999999</v>
      </c>
      <c r="J46" s="3">
        <v>0.38538083418595492</v>
      </c>
      <c r="K46" s="3">
        <v>5.6124781814045066E-2</v>
      </c>
      <c r="M46" s="3">
        <v>66.129032258064512</v>
      </c>
      <c r="N46" s="3">
        <v>0.48635701100000001</v>
      </c>
    </row>
    <row r="47" spans="1:14" x14ac:dyDescent="0.2">
      <c r="H47" s="3">
        <v>22</v>
      </c>
      <c r="I47" s="2">
        <v>0.18445679300000001</v>
      </c>
      <c r="J47" s="3">
        <v>0.40055355201728282</v>
      </c>
      <c r="K47" s="3">
        <v>-0.21609675901728281</v>
      </c>
      <c r="M47" s="3">
        <v>69.354838709677409</v>
      </c>
      <c r="N47" s="3">
        <v>0.49399078499999999</v>
      </c>
    </row>
    <row r="48" spans="1:14" x14ac:dyDescent="0.2">
      <c r="H48" s="3">
        <v>23</v>
      </c>
      <c r="I48" s="2">
        <v>0.26711423400000001</v>
      </c>
      <c r="J48" s="3">
        <v>0.32468996286064317</v>
      </c>
      <c r="K48" s="3">
        <v>-5.7575728860643161E-2</v>
      </c>
      <c r="M48" s="3">
        <v>72.58064516129032</v>
      </c>
      <c r="N48" s="3">
        <v>0.52896074900000001</v>
      </c>
    </row>
    <row r="49" spans="4:14" x14ac:dyDescent="0.2">
      <c r="H49" s="3">
        <v>24</v>
      </c>
      <c r="I49" s="2">
        <v>0.52896074900000001</v>
      </c>
      <c r="J49" s="3">
        <v>0.47641714117392253</v>
      </c>
      <c r="K49" s="3">
        <v>5.2543607826077476E-2</v>
      </c>
      <c r="M49" s="3">
        <v>75.806451612903217</v>
      </c>
      <c r="N49" s="3">
        <v>0.58597137799999999</v>
      </c>
    </row>
    <row r="50" spans="4:14" x14ac:dyDescent="0.2">
      <c r="H50" s="3">
        <v>25</v>
      </c>
      <c r="I50" s="2">
        <v>0.62024015099999996</v>
      </c>
      <c r="J50" s="3">
        <v>0.49158985900525043</v>
      </c>
      <c r="K50" s="3">
        <v>0.12865029199474953</v>
      </c>
      <c r="M50" s="3">
        <v>79.032258064516114</v>
      </c>
      <c r="N50" s="3">
        <v>0.58927903999999998</v>
      </c>
    </row>
    <row r="51" spans="4:14" x14ac:dyDescent="0.2">
      <c r="H51" s="3">
        <v>26</v>
      </c>
      <c r="I51" s="2">
        <v>0.49399078499999999</v>
      </c>
      <c r="J51" s="3">
        <v>0.46189142763101615</v>
      </c>
      <c r="K51" s="3">
        <v>3.2099357368983839E-2</v>
      </c>
      <c r="M51" s="3">
        <v>82.258064516129025</v>
      </c>
      <c r="N51" s="3">
        <v>0.61343570199999997</v>
      </c>
    </row>
    <row r="52" spans="4:14" x14ac:dyDescent="0.2">
      <c r="H52" s="3">
        <v>27</v>
      </c>
      <c r="I52" s="2">
        <v>0.42664244000000001</v>
      </c>
      <c r="J52" s="3">
        <v>0.47706414546234405</v>
      </c>
      <c r="K52" s="3">
        <v>-5.0421705462344035E-2</v>
      </c>
      <c r="M52" s="3">
        <v>85.483870967741922</v>
      </c>
      <c r="N52" s="3">
        <v>0.62024015099999996</v>
      </c>
    </row>
    <row r="53" spans="4:14" x14ac:dyDescent="0.2">
      <c r="H53" s="3">
        <v>28</v>
      </c>
      <c r="I53" s="2">
        <v>0.33211889100000003</v>
      </c>
      <c r="J53" s="3">
        <v>0.33986268069197112</v>
      </c>
      <c r="K53" s="3">
        <v>-7.7437896919710925E-3</v>
      </c>
      <c r="M53" s="3">
        <v>88.709677419354833</v>
      </c>
      <c r="N53" s="3">
        <v>0.62971183600000002</v>
      </c>
    </row>
    <row r="54" spans="4:14" x14ac:dyDescent="0.2">
      <c r="H54" s="3">
        <v>29</v>
      </c>
      <c r="I54" s="2">
        <v>0.65406708300000005</v>
      </c>
      <c r="J54" s="3">
        <v>0.492236863293672</v>
      </c>
      <c r="K54" s="3">
        <v>0.16183021970632805</v>
      </c>
      <c r="M54" s="3">
        <v>91.93548387096773</v>
      </c>
      <c r="N54" s="3">
        <v>0.63872529899999997</v>
      </c>
    </row>
    <row r="55" spans="4:14" x14ac:dyDescent="0.2">
      <c r="H55" s="3">
        <v>30</v>
      </c>
      <c r="I55" s="2">
        <v>0.35345268699999999</v>
      </c>
      <c r="J55" s="3">
        <v>0.40055355201728282</v>
      </c>
      <c r="K55" s="3">
        <v>-4.7100865017282834E-2</v>
      </c>
      <c r="M55" s="3">
        <v>95.161290322580641</v>
      </c>
      <c r="N55" s="3">
        <v>0.64229233600000002</v>
      </c>
    </row>
    <row r="56" spans="4:14" ht="17" thickBot="1" x14ac:dyDescent="0.25">
      <c r="H56" s="4">
        <v>31</v>
      </c>
      <c r="I56" s="2">
        <v>0.36205219900000002</v>
      </c>
      <c r="J56" s="4">
        <v>0.58327317028163961</v>
      </c>
      <c r="K56" s="4">
        <v>-0.22122097128163959</v>
      </c>
      <c r="M56" s="4">
        <v>98.387096774193537</v>
      </c>
      <c r="N56" s="4">
        <v>0.65406708300000005</v>
      </c>
    </row>
    <row r="59" spans="4:14" ht="17" thickBot="1" x14ac:dyDescent="0.25"/>
    <row r="60" spans="4:14" x14ac:dyDescent="0.2">
      <c r="E60" s="5"/>
      <c r="F60" s="5" t="s">
        <v>63</v>
      </c>
      <c r="G60" s="5" t="s">
        <v>65</v>
      </c>
      <c r="H60" s="5" t="s">
        <v>66</v>
      </c>
      <c r="I60" s="5" t="s">
        <v>67</v>
      </c>
      <c r="J60" s="5" t="s">
        <v>68</v>
      </c>
      <c r="K60" s="5" t="s">
        <v>69</v>
      </c>
    </row>
    <row r="61" spans="4:14" x14ac:dyDescent="0.2">
      <c r="D61" s="3" t="s">
        <v>101</v>
      </c>
      <c r="F61" s="3" t="s">
        <v>102</v>
      </c>
      <c r="G61" s="3">
        <v>1.6759201829299963E-5</v>
      </c>
      <c r="H61" s="3">
        <v>0.17804323634720995</v>
      </c>
      <c r="I61" s="3">
        <v>0.41064581804876465</v>
      </c>
      <c r="J61" s="3">
        <v>0.17804323634720995</v>
      </c>
      <c r="K61" s="3">
        <v>0.41064581804876465</v>
      </c>
    </row>
    <row r="62" spans="4:14" x14ac:dyDescent="0.2">
      <c r="D62" s="3" t="s">
        <v>73</v>
      </c>
      <c r="E62" t="s">
        <v>105</v>
      </c>
      <c r="F62" s="3" t="s">
        <v>103</v>
      </c>
      <c r="G62">
        <f>F66/2</f>
        <v>2.1352361924514857E-2</v>
      </c>
      <c r="H62" s="3">
        <v>3.7671147140733441E-3</v>
      </c>
      <c r="I62" s="3">
        <v>0.20994494350136081</v>
      </c>
      <c r="J62" s="3">
        <v>3.7671147140733441E-3</v>
      </c>
      <c r="K62" s="3">
        <v>0.20994494350136081</v>
      </c>
    </row>
    <row r="63" spans="4:14" ht="17" thickBot="1" x14ac:dyDescent="0.25">
      <c r="D63" s="4" t="s">
        <v>22</v>
      </c>
      <c r="E63" t="s">
        <v>105</v>
      </c>
      <c r="F63" s="4" t="s">
        <v>104</v>
      </c>
      <c r="G63">
        <f>F67/2</f>
        <v>9.2211392223555694E-3</v>
      </c>
      <c r="H63" s="4">
        <v>2.7534639868152157E-3</v>
      </c>
      <c r="I63" s="4">
        <v>2.7591971675840654E-2</v>
      </c>
      <c r="J63" s="4">
        <v>2.7534639868152157E-3</v>
      </c>
      <c r="K63" s="4">
        <v>2.7591971675840654E-2</v>
      </c>
    </row>
    <row r="66" spans="6:6" x14ac:dyDescent="0.2">
      <c r="F66" s="3">
        <v>4.2704723849029715E-2</v>
      </c>
    </row>
    <row r="67" spans="6:6" ht="17" thickBot="1" x14ac:dyDescent="0.25">
      <c r="F67" s="4">
        <v>1.8442278444711139E-2</v>
      </c>
    </row>
  </sheetData>
  <sortState ref="N26:N56">
    <sortCondition ref="N26"/>
  </sortState>
  <pageMargins left="0.7" right="0.7" top="0.75" bottom="0.75" header="0.3" footer="0.3"/>
  <pageSetup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5"/>
  <sheetViews>
    <sheetView zoomScale="110" workbookViewId="0">
      <selection activeCell="F9" sqref="F9"/>
    </sheetView>
  </sheetViews>
  <sheetFormatPr baseColWidth="10" defaultRowHeight="16" x14ac:dyDescent="0.2"/>
  <sheetData>
    <row r="1" spans="1:22" x14ac:dyDescent="0.2">
      <c r="A1" t="s">
        <v>115</v>
      </c>
      <c r="B1" s="2" t="s">
        <v>42</v>
      </c>
      <c r="C1" s="2" t="s">
        <v>43</v>
      </c>
      <c r="D1" s="2" t="s">
        <v>44</v>
      </c>
      <c r="E1" s="2" t="s">
        <v>45</v>
      </c>
      <c r="F1" s="2" t="s">
        <v>46</v>
      </c>
      <c r="H1" s="2" t="s">
        <v>110</v>
      </c>
      <c r="I1" s="2" t="s">
        <v>111</v>
      </c>
      <c r="J1" s="2" t="s">
        <v>112</v>
      </c>
      <c r="K1" s="2" t="s">
        <v>113</v>
      </c>
      <c r="L1" s="2" t="s">
        <v>114</v>
      </c>
      <c r="N1" t="s">
        <v>96</v>
      </c>
    </row>
    <row r="2" spans="1:22" ht="17" thickBot="1" x14ac:dyDescent="0.25">
      <c r="A2" s="2">
        <v>3</v>
      </c>
      <c r="B2" s="2">
        <v>0.110181952</v>
      </c>
      <c r="C2" s="7">
        <v>1.5699999999999999E-4</v>
      </c>
      <c r="D2" s="2">
        <v>0.75671519600000003</v>
      </c>
      <c r="E2" s="2">
        <v>0.32492839299999998</v>
      </c>
      <c r="F2" s="2">
        <v>0.29799567399999999</v>
      </c>
      <c r="H2" s="2">
        <v>5</v>
      </c>
      <c r="I2" s="2">
        <v>1</v>
      </c>
      <c r="J2" s="2">
        <v>3</v>
      </c>
      <c r="K2" s="2">
        <v>2</v>
      </c>
      <c r="L2">
        <f>AVERAGE(H2:K2)</f>
        <v>2.75</v>
      </c>
    </row>
    <row r="3" spans="1:22" x14ac:dyDescent="0.2">
      <c r="A3" s="2">
        <v>4</v>
      </c>
      <c r="B3" s="2">
        <v>7.4525859999999998E-3</v>
      </c>
      <c r="C3" s="2">
        <v>0.85858232700000003</v>
      </c>
      <c r="D3" s="2">
        <v>0.17019821199999999</v>
      </c>
      <c r="E3" s="2">
        <v>0.90501030400000004</v>
      </c>
      <c r="F3" s="2">
        <v>0.48531085699999998</v>
      </c>
      <c r="H3" s="2">
        <v>5</v>
      </c>
      <c r="I3" s="2">
        <v>5</v>
      </c>
      <c r="J3" s="2">
        <v>3</v>
      </c>
      <c r="K3" s="2">
        <v>4</v>
      </c>
      <c r="L3">
        <f t="shared" ref="L3:L32" si="0">AVERAGE(H3:K3)</f>
        <v>4.25</v>
      </c>
      <c r="N3" s="6" t="s">
        <v>47</v>
      </c>
      <c r="O3" s="6"/>
    </row>
    <row r="4" spans="1:22" x14ac:dyDescent="0.2">
      <c r="A4" s="2">
        <v>5</v>
      </c>
      <c r="B4" s="2">
        <v>0.169101207</v>
      </c>
      <c r="C4" s="2">
        <v>0.856473347</v>
      </c>
      <c r="D4" s="2">
        <v>3.5364265999999998E-2</v>
      </c>
      <c r="E4" s="2">
        <v>7.421853E-3</v>
      </c>
      <c r="F4" s="2">
        <v>0.26709016800000002</v>
      </c>
      <c r="H4" s="2">
        <v>5</v>
      </c>
      <c r="I4" s="2">
        <v>4</v>
      </c>
      <c r="J4" s="2">
        <v>4</v>
      </c>
      <c r="K4" s="2">
        <v>3</v>
      </c>
      <c r="L4">
        <f t="shared" si="0"/>
        <v>4</v>
      </c>
      <c r="N4" s="3" t="s">
        <v>48</v>
      </c>
      <c r="O4" s="3">
        <v>0.43306027744437275</v>
      </c>
    </row>
    <row r="5" spans="1:22" x14ac:dyDescent="0.2">
      <c r="A5" s="2">
        <v>7</v>
      </c>
      <c r="B5" s="2">
        <v>4.9852734000000003E-2</v>
      </c>
      <c r="C5" s="2">
        <v>0.95965963499999996</v>
      </c>
      <c r="D5" s="2">
        <v>0.705504978</v>
      </c>
      <c r="E5" s="2">
        <v>0.83988384800000004</v>
      </c>
      <c r="F5" s="2">
        <v>0.63872529899999997</v>
      </c>
      <c r="H5" s="2">
        <v>4</v>
      </c>
      <c r="I5" s="2">
        <v>3</v>
      </c>
      <c r="J5" s="2">
        <v>2</v>
      </c>
      <c r="K5" s="2">
        <v>4</v>
      </c>
      <c r="L5">
        <f t="shared" si="0"/>
        <v>3.25</v>
      </c>
      <c r="N5" s="3" t="s">
        <v>49</v>
      </c>
      <c r="O5" s="3">
        <v>0.1875412039001971</v>
      </c>
    </row>
    <row r="6" spans="1:22" x14ac:dyDescent="0.2">
      <c r="A6" s="2">
        <v>8</v>
      </c>
      <c r="B6" s="2">
        <v>0.244250879</v>
      </c>
      <c r="C6" s="2">
        <v>0.85374952299999995</v>
      </c>
      <c r="D6" s="2">
        <v>0.37298066699999999</v>
      </c>
      <c r="E6" s="2">
        <v>0.98276173899999997</v>
      </c>
      <c r="F6" s="2">
        <v>0.61343570199999997</v>
      </c>
      <c r="H6" s="2">
        <v>5</v>
      </c>
      <c r="I6" s="2">
        <v>5</v>
      </c>
      <c r="J6" s="2">
        <v>4</v>
      </c>
      <c r="K6" s="2">
        <v>5</v>
      </c>
      <c r="L6">
        <f t="shared" si="0"/>
        <v>4.75</v>
      </c>
      <c r="N6" s="3" t="s">
        <v>50</v>
      </c>
      <c r="O6" s="3">
        <v>0.15952538334503147</v>
      </c>
    </row>
    <row r="7" spans="1:22" x14ac:dyDescent="0.2">
      <c r="A7" s="2">
        <v>9</v>
      </c>
      <c r="B7" s="2">
        <v>0.38830278800000001</v>
      </c>
      <c r="C7" s="2">
        <v>0.718473798</v>
      </c>
      <c r="D7" s="2">
        <v>0.114051164</v>
      </c>
      <c r="E7" s="2">
        <v>0.42762167600000001</v>
      </c>
      <c r="F7" s="2">
        <v>0.41211235600000001</v>
      </c>
      <c r="H7" s="2">
        <v>4</v>
      </c>
      <c r="I7" s="2">
        <v>3</v>
      </c>
      <c r="J7" s="2">
        <v>2</v>
      </c>
      <c r="K7" s="2">
        <v>3</v>
      </c>
      <c r="L7">
        <f t="shared" si="0"/>
        <v>3</v>
      </c>
      <c r="N7" s="3" t="s">
        <v>51</v>
      </c>
      <c r="O7" s="3">
        <v>0.64001438155789092</v>
      </c>
    </row>
    <row r="8" spans="1:22" ht="17" thickBot="1" x14ac:dyDescent="0.25">
      <c r="A8" s="2">
        <v>10</v>
      </c>
      <c r="B8" s="2">
        <v>0.309696429</v>
      </c>
      <c r="C8" s="2">
        <v>0.49625527800000002</v>
      </c>
      <c r="D8" s="2">
        <v>1.5075831E-2</v>
      </c>
      <c r="E8" s="2">
        <v>0.92879300099999995</v>
      </c>
      <c r="F8" s="2">
        <v>0.43745513499999999</v>
      </c>
      <c r="H8" s="2">
        <v>5</v>
      </c>
      <c r="I8" s="2">
        <v>2</v>
      </c>
      <c r="J8" s="2">
        <v>1</v>
      </c>
      <c r="K8" s="2">
        <v>4</v>
      </c>
      <c r="L8">
        <f t="shared" si="0"/>
        <v>3</v>
      </c>
      <c r="N8" s="4" t="s">
        <v>52</v>
      </c>
      <c r="O8" s="4">
        <v>31</v>
      </c>
    </row>
    <row r="9" spans="1:22" x14ac:dyDescent="0.2">
      <c r="A9" s="2">
        <v>11</v>
      </c>
      <c r="B9" s="2">
        <v>8.2905377000000002E-2</v>
      </c>
      <c r="C9" s="2">
        <v>8.7683580999999997E-2</v>
      </c>
      <c r="D9" s="2">
        <v>0.42861437200000002</v>
      </c>
      <c r="E9" s="2">
        <v>0.85744850699999997</v>
      </c>
      <c r="F9" s="2">
        <v>0.36416295900000001</v>
      </c>
      <c r="H9" s="2">
        <v>5</v>
      </c>
      <c r="I9" s="2">
        <v>1</v>
      </c>
      <c r="J9" s="2">
        <v>2</v>
      </c>
      <c r="K9" s="2">
        <v>3</v>
      </c>
      <c r="L9">
        <f t="shared" si="0"/>
        <v>2.75</v>
      </c>
    </row>
    <row r="10" spans="1:22" ht="17" thickBot="1" x14ac:dyDescent="0.25">
      <c r="A10" s="2">
        <v>12</v>
      </c>
      <c r="B10" s="2">
        <v>7.5347476999999996E-2</v>
      </c>
      <c r="C10" s="2">
        <v>0.83484613699999999</v>
      </c>
      <c r="D10" s="2">
        <v>0.68072154200000001</v>
      </c>
      <c r="E10" s="2">
        <v>0.92793218700000002</v>
      </c>
      <c r="F10" s="2">
        <v>0.62971183600000002</v>
      </c>
      <c r="H10" s="2">
        <v>4</v>
      </c>
      <c r="I10" s="2">
        <v>1</v>
      </c>
      <c r="J10" s="2">
        <v>3</v>
      </c>
      <c r="K10" s="2">
        <v>4</v>
      </c>
      <c r="L10">
        <f t="shared" si="0"/>
        <v>3</v>
      </c>
      <c r="N10" t="s">
        <v>53</v>
      </c>
    </row>
    <row r="11" spans="1:22" x14ac:dyDescent="0.2">
      <c r="A11" s="2">
        <v>17</v>
      </c>
      <c r="B11" s="2">
        <v>5.4481859999999998E-3</v>
      </c>
      <c r="C11" s="2">
        <v>0.91880273000000001</v>
      </c>
      <c r="D11" s="10">
        <v>7.2421785000000002E-2</v>
      </c>
      <c r="E11" s="2">
        <v>0.94875534399999994</v>
      </c>
      <c r="F11" s="2">
        <v>0.48635701100000001</v>
      </c>
      <c r="H11" s="2">
        <v>1</v>
      </c>
      <c r="I11" s="2">
        <v>5</v>
      </c>
      <c r="J11" s="2">
        <v>2</v>
      </c>
      <c r="K11" s="2">
        <v>5</v>
      </c>
      <c r="L11">
        <f t="shared" si="0"/>
        <v>3.25</v>
      </c>
      <c r="N11" s="5"/>
      <c r="O11" s="5" t="s">
        <v>58</v>
      </c>
      <c r="P11" s="5" t="s">
        <v>59</v>
      </c>
      <c r="Q11" s="5" t="s">
        <v>60</v>
      </c>
      <c r="R11" s="5" t="s">
        <v>61</v>
      </c>
      <c r="S11" s="5" t="s">
        <v>62</v>
      </c>
    </row>
    <row r="12" spans="1:22" x14ac:dyDescent="0.2">
      <c r="A12" s="2">
        <v>18</v>
      </c>
      <c r="B12" s="7">
        <v>7.6599999999999997E-4</v>
      </c>
      <c r="C12" s="2">
        <v>0.30877829699999998</v>
      </c>
      <c r="D12" s="2">
        <v>6.6241275000000002E-2</v>
      </c>
      <c r="E12" s="2">
        <v>0.71258960100000002</v>
      </c>
      <c r="F12" s="2">
        <v>0.27209388600000001</v>
      </c>
      <c r="H12" s="2">
        <v>1</v>
      </c>
      <c r="I12" s="2">
        <v>4</v>
      </c>
      <c r="J12" s="2">
        <v>2</v>
      </c>
      <c r="K12" s="2">
        <v>5</v>
      </c>
      <c r="L12">
        <f t="shared" si="0"/>
        <v>3</v>
      </c>
      <c r="N12" s="3" t="s">
        <v>54</v>
      </c>
      <c r="O12" s="3">
        <v>1</v>
      </c>
      <c r="P12" s="3">
        <v>2.7420338925085268</v>
      </c>
      <c r="Q12" s="3">
        <v>2.7420338925085268</v>
      </c>
      <c r="R12" s="3">
        <v>6.6941178299922335</v>
      </c>
      <c r="S12" s="3">
        <v>1.4954057993166079E-2</v>
      </c>
    </row>
    <row r="13" spans="1:22" x14ac:dyDescent="0.2">
      <c r="A13" s="2">
        <v>19</v>
      </c>
      <c r="B13" s="2">
        <v>7.6264609999999997E-2</v>
      </c>
      <c r="C13" s="2">
        <v>0.73062261500000003</v>
      </c>
      <c r="D13" s="2">
        <v>0.87127809300000003</v>
      </c>
      <c r="E13" s="2">
        <v>0.89100402700000003</v>
      </c>
      <c r="F13" s="2">
        <v>0.64229233600000002</v>
      </c>
      <c r="H13" s="2">
        <v>5</v>
      </c>
      <c r="I13" s="2">
        <v>4</v>
      </c>
      <c r="J13" s="2">
        <v>4</v>
      </c>
      <c r="K13" s="2">
        <v>5</v>
      </c>
      <c r="L13">
        <f t="shared" si="0"/>
        <v>4.5</v>
      </c>
      <c r="N13" s="3" t="s">
        <v>55</v>
      </c>
      <c r="O13" s="3">
        <v>29</v>
      </c>
      <c r="P13" s="3">
        <v>11.878933849426957</v>
      </c>
      <c r="Q13" s="3">
        <v>0.40961840860092957</v>
      </c>
      <c r="R13" s="3"/>
      <c r="S13" s="3"/>
    </row>
    <row r="14" spans="1:22" ht="17" thickBot="1" x14ac:dyDescent="0.25">
      <c r="A14" s="2">
        <v>21</v>
      </c>
      <c r="B14" s="2">
        <v>1.6236709999999999E-3</v>
      </c>
      <c r="C14" s="2">
        <v>0.88726714399999995</v>
      </c>
      <c r="D14" s="2">
        <v>0.84411373099999998</v>
      </c>
      <c r="E14" s="2">
        <v>0.61088096599999997</v>
      </c>
      <c r="F14" s="2">
        <v>0.58597137799999999</v>
      </c>
      <c r="H14" s="2">
        <v>5</v>
      </c>
      <c r="I14" s="2">
        <v>5</v>
      </c>
      <c r="J14" s="2">
        <v>3</v>
      </c>
      <c r="K14" s="2">
        <v>5</v>
      </c>
      <c r="L14">
        <f t="shared" si="0"/>
        <v>4.5</v>
      </c>
      <c r="N14" s="4" t="s">
        <v>56</v>
      </c>
      <c r="O14" s="4">
        <v>30</v>
      </c>
      <c r="P14" s="4">
        <v>14.620967741935484</v>
      </c>
      <c r="Q14" s="4"/>
      <c r="R14" s="4"/>
      <c r="S14" s="4"/>
    </row>
    <row r="15" spans="1:22" ht="17" thickBot="1" x14ac:dyDescent="0.25">
      <c r="A15" s="2">
        <v>22</v>
      </c>
      <c r="B15" s="2">
        <v>3.1850497999999998E-2</v>
      </c>
      <c r="C15" s="2">
        <v>0.41826616</v>
      </c>
      <c r="D15" s="2">
        <v>0.59827430599999998</v>
      </c>
      <c r="E15" s="2">
        <v>0.220592288</v>
      </c>
      <c r="F15" s="2">
        <v>0.31724581299999999</v>
      </c>
      <c r="H15" s="2">
        <v>5</v>
      </c>
      <c r="I15" s="2">
        <v>5</v>
      </c>
      <c r="J15" s="2">
        <v>5</v>
      </c>
      <c r="K15" s="2">
        <v>2</v>
      </c>
      <c r="L15">
        <f t="shared" si="0"/>
        <v>4.25</v>
      </c>
    </row>
    <row r="16" spans="1:22" x14ac:dyDescent="0.2">
      <c r="A16" s="2">
        <v>24</v>
      </c>
      <c r="B16" s="7">
        <v>3.97E-4</v>
      </c>
      <c r="C16" s="2">
        <v>0.89029924000000005</v>
      </c>
      <c r="D16" s="2">
        <v>2.8714719999999999E-3</v>
      </c>
      <c r="E16" s="2">
        <v>0.96480468799999997</v>
      </c>
      <c r="F16" s="2">
        <v>0.46459320100000001</v>
      </c>
      <c r="H16" s="2">
        <v>5</v>
      </c>
      <c r="I16" s="2">
        <v>5</v>
      </c>
      <c r="J16" s="2">
        <v>1</v>
      </c>
      <c r="K16" s="2">
        <v>5</v>
      </c>
      <c r="L16">
        <f t="shared" si="0"/>
        <v>4</v>
      </c>
      <c r="N16" s="5"/>
      <c r="O16" s="5" t="s">
        <v>63</v>
      </c>
      <c r="P16" s="5" t="s">
        <v>51</v>
      </c>
      <c r="Q16" s="5" t="s">
        <v>64</v>
      </c>
      <c r="R16" s="5" t="s">
        <v>65</v>
      </c>
      <c r="S16" s="5" t="s">
        <v>66</v>
      </c>
      <c r="T16" s="5" t="s">
        <v>67</v>
      </c>
      <c r="U16" s="5" t="s">
        <v>68</v>
      </c>
      <c r="V16" s="5" t="s">
        <v>69</v>
      </c>
    </row>
    <row r="17" spans="1:22" x14ac:dyDescent="0.2">
      <c r="A17" s="2">
        <v>28</v>
      </c>
      <c r="B17" s="2">
        <v>3.7295887999999999E-2</v>
      </c>
      <c r="C17" s="2">
        <v>0.864322174</v>
      </c>
      <c r="D17" s="2">
        <v>5.4834951E-2</v>
      </c>
      <c r="E17" s="2">
        <v>2.3265305999999999E-2</v>
      </c>
      <c r="F17" s="2">
        <v>0.24492958000000001</v>
      </c>
      <c r="H17" s="2">
        <v>5</v>
      </c>
      <c r="I17" s="2">
        <v>4</v>
      </c>
      <c r="J17" s="2">
        <v>3</v>
      </c>
      <c r="K17" s="2">
        <v>4</v>
      </c>
      <c r="L17">
        <f t="shared" si="0"/>
        <v>4</v>
      </c>
      <c r="N17" s="3" t="s">
        <v>57</v>
      </c>
      <c r="O17" s="3">
        <v>2.6893485283300036</v>
      </c>
      <c r="P17" s="3">
        <v>0.40180339361129552</v>
      </c>
      <c r="Q17" s="3">
        <v>6.6931951573601651</v>
      </c>
      <c r="R17" s="3">
        <v>2.4253530506859756E-7</v>
      </c>
      <c r="S17" s="3">
        <v>1.8675683174066675</v>
      </c>
      <c r="T17" s="3">
        <v>3.5111287392533397</v>
      </c>
      <c r="U17" s="3">
        <v>1.8675683174066675</v>
      </c>
      <c r="V17" s="3">
        <v>3.5111287392533397</v>
      </c>
    </row>
    <row r="18" spans="1:22" ht="17" thickBot="1" x14ac:dyDescent="0.25">
      <c r="A18" s="2">
        <v>30</v>
      </c>
      <c r="B18" s="2">
        <v>2.1211530000000002E-3</v>
      </c>
      <c r="C18" s="2">
        <v>0.78743335800000003</v>
      </c>
      <c r="D18" s="2">
        <v>1.0515778999999999E-2</v>
      </c>
      <c r="E18" s="2">
        <v>0.88044657500000001</v>
      </c>
      <c r="F18" s="2">
        <v>0.42012921600000003</v>
      </c>
      <c r="H18" s="2">
        <v>3</v>
      </c>
      <c r="I18" s="2">
        <v>5</v>
      </c>
      <c r="J18" s="2">
        <v>1</v>
      </c>
      <c r="K18" s="2">
        <v>5</v>
      </c>
      <c r="L18">
        <f t="shared" si="0"/>
        <v>3.5</v>
      </c>
      <c r="N18" s="4" t="s">
        <v>46</v>
      </c>
      <c r="O18" s="4">
        <v>2.2446023152022185</v>
      </c>
      <c r="P18" s="4">
        <v>0.86754643655128572</v>
      </c>
      <c r="Q18" s="4">
        <v>2.5872993313476966</v>
      </c>
      <c r="R18" s="4">
        <v>1.4954057993166042E-2</v>
      </c>
      <c r="S18" s="4">
        <v>0.47027062724092916</v>
      </c>
      <c r="T18" s="4">
        <v>4.0189340031635084</v>
      </c>
      <c r="U18" s="4">
        <v>0.47027062724092916</v>
      </c>
      <c r="V18" s="4">
        <v>4.0189340031635084</v>
      </c>
    </row>
    <row r="19" spans="1:22" x14ac:dyDescent="0.2">
      <c r="A19" s="2">
        <v>31</v>
      </c>
      <c r="B19" s="2">
        <v>3.6119683999999999E-2</v>
      </c>
      <c r="C19" s="2">
        <v>0.84268957600000005</v>
      </c>
      <c r="D19" s="2">
        <v>1.4141526E-2</v>
      </c>
      <c r="E19" s="2">
        <v>0.87449814100000001</v>
      </c>
      <c r="F19" s="2">
        <v>0.44186223200000002</v>
      </c>
      <c r="H19" s="2">
        <v>5</v>
      </c>
      <c r="I19" s="2">
        <v>5</v>
      </c>
      <c r="J19" s="2">
        <v>2</v>
      </c>
      <c r="K19" s="2">
        <v>5</v>
      </c>
      <c r="L19">
        <f t="shared" si="0"/>
        <v>4.25</v>
      </c>
    </row>
    <row r="20" spans="1:22" x14ac:dyDescent="0.2">
      <c r="A20" s="2">
        <v>34</v>
      </c>
      <c r="B20" s="2">
        <v>4.6572405999999997E-2</v>
      </c>
      <c r="C20" s="2">
        <v>0.85739026200000001</v>
      </c>
      <c r="D20" s="2">
        <v>0.53279547199999999</v>
      </c>
      <c r="E20" s="2">
        <v>0.92035802200000005</v>
      </c>
      <c r="F20" s="2">
        <v>0.58927903999999998</v>
      </c>
      <c r="H20" s="2">
        <v>5</v>
      </c>
      <c r="I20" s="2">
        <v>4</v>
      </c>
      <c r="J20" s="2">
        <v>2</v>
      </c>
      <c r="K20" s="2">
        <v>5</v>
      </c>
      <c r="L20">
        <f t="shared" si="0"/>
        <v>4</v>
      </c>
    </row>
    <row r="21" spans="1:22" x14ac:dyDescent="0.2">
      <c r="A21" s="2">
        <v>36</v>
      </c>
      <c r="B21" s="2">
        <v>3.4150159999999999E-3</v>
      </c>
      <c r="C21" s="2">
        <v>0.86208421300000004</v>
      </c>
      <c r="D21" s="2">
        <v>0.21696431599999999</v>
      </c>
      <c r="E21" s="2">
        <v>0.846256491</v>
      </c>
      <c r="F21" s="2">
        <v>0.48218000900000002</v>
      </c>
      <c r="H21" s="2">
        <v>5</v>
      </c>
      <c r="I21" s="2">
        <v>4</v>
      </c>
      <c r="J21" s="2">
        <v>5</v>
      </c>
      <c r="K21" s="2">
        <v>5</v>
      </c>
      <c r="L21">
        <f t="shared" si="0"/>
        <v>4.75</v>
      </c>
    </row>
    <row r="22" spans="1:22" x14ac:dyDescent="0.2">
      <c r="A22" s="2">
        <v>37</v>
      </c>
      <c r="B22" s="2">
        <v>8.8632487999999995E-2</v>
      </c>
      <c r="C22" s="2">
        <v>0.74336641999999997</v>
      </c>
      <c r="D22" s="2">
        <v>7.2121335999999994E-2</v>
      </c>
      <c r="E22" s="2">
        <v>0.86190222000000005</v>
      </c>
      <c r="F22" s="2">
        <v>0.44150561599999999</v>
      </c>
      <c r="H22" s="2">
        <v>5</v>
      </c>
      <c r="I22" s="2">
        <v>4</v>
      </c>
      <c r="J22" s="2">
        <v>5</v>
      </c>
      <c r="K22" s="2">
        <v>5</v>
      </c>
      <c r="L22">
        <f t="shared" si="0"/>
        <v>4.75</v>
      </c>
      <c r="N22" t="s">
        <v>97</v>
      </c>
    </row>
    <row r="23" spans="1:22" ht="17" thickBot="1" x14ac:dyDescent="0.25">
      <c r="A23" s="2">
        <v>40</v>
      </c>
      <c r="B23" s="2">
        <v>4.0270338000000003E-2</v>
      </c>
      <c r="C23" s="2">
        <v>0.30064089599999999</v>
      </c>
      <c r="D23" s="2">
        <v>2.3157270000000001E-3</v>
      </c>
      <c r="E23" s="2">
        <v>0.39460021000000001</v>
      </c>
      <c r="F23" s="2">
        <v>0.18445679300000001</v>
      </c>
      <c r="H23" s="2">
        <v>3</v>
      </c>
      <c r="I23" s="2">
        <v>4</v>
      </c>
      <c r="J23" s="2">
        <v>1</v>
      </c>
      <c r="K23" s="2">
        <v>4</v>
      </c>
      <c r="L23">
        <f t="shared" si="0"/>
        <v>3</v>
      </c>
    </row>
    <row r="24" spans="1:22" x14ac:dyDescent="0.2">
      <c r="A24" s="2">
        <v>44</v>
      </c>
      <c r="B24" s="2">
        <v>3.0217793999999999E-2</v>
      </c>
      <c r="C24" s="2">
        <v>0.84015037199999998</v>
      </c>
      <c r="D24" s="2">
        <v>6.6827474999999997E-2</v>
      </c>
      <c r="E24" s="2">
        <v>0.131261296</v>
      </c>
      <c r="F24" s="2">
        <v>0.26711423400000001</v>
      </c>
      <c r="H24" s="2">
        <v>2</v>
      </c>
      <c r="I24" s="2">
        <v>4</v>
      </c>
      <c r="J24" s="2">
        <v>1</v>
      </c>
      <c r="K24" s="2">
        <v>4</v>
      </c>
      <c r="L24">
        <f t="shared" si="0"/>
        <v>2.75</v>
      </c>
      <c r="N24" s="5" t="s">
        <v>98</v>
      </c>
      <c r="O24" s="5" t="s">
        <v>117</v>
      </c>
      <c r="P24" s="5" t="s">
        <v>100</v>
      </c>
    </row>
    <row r="25" spans="1:22" x14ac:dyDescent="0.2">
      <c r="A25" s="2">
        <v>45</v>
      </c>
      <c r="B25" s="2">
        <v>0.23959702599999999</v>
      </c>
      <c r="C25" s="2">
        <v>0.76956191399999996</v>
      </c>
      <c r="D25" s="2">
        <v>0.13661093099999999</v>
      </c>
      <c r="E25" s="2">
        <v>0.97007312700000004</v>
      </c>
      <c r="F25" s="2">
        <v>0.52896074900000001</v>
      </c>
      <c r="H25" s="2">
        <v>5</v>
      </c>
      <c r="I25" s="2">
        <v>4</v>
      </c>
      <c r="J25" s="2">
        <v>3</v>
      </c>
      <c r="K25" s="2">
        <v>4</v>
      </c>
      <c r="L25">
        <f t="shared" si="0"/>
        <v>4</v>
      </c>
      <c r="N25" s="3">
        <v>1</v>
      </c>
      <c r="O25" s="3">
        <v>3.3582303081106493</v>
      </c>
      <c r="P25" s="3">
        <v>-0.60823030811064926</v>
      </c>
    </row>
    <row r="26" spans="1:22" x14ac:dyDescent="0.2">
      <c r="A26" s="2">
        <v>48</v>
      </c>
      <c r="B26" s="2">
        <v>2.3804434999999999E-2</v>
      </c>
      <c r="C26" s="2">
        <v>0.89904075699999997</v>
      </c>
      <c r="D26" s="2">
        <v>0.67625932899999996</v>
      </c>
      <c r="E26" s="2">
        <v>0.88185608199999999</v>
      </c>
      <c r="F26" s="2">
        <v>0.62024015099999996</v>
      </c>
      <c r="H26" s="2">
        <v>5</v>
      </c>
      <c r="I26" s="2">
        <v>5</v>
      </c>
      <c r="J26" s="2">
        <v>5</v>
      </c>
      <c r="K26" s="2">
        <v>5</v>
      </c>
      <c r="L26">
        <f t="shared" si="0"/>
        <v>5</v>
      </c>
      <c r="N26" s="3">
        <v>2</v>
      </c>
      <c r="O26" s="3">
        <v>3.7786784015449761</v>
      </c>
      <c r="P26" s="3">
        <v>-0.52867840154497614</v>
      </c>
    </row>
    <row r="27" spans="1:22" x14ac:dyDescent="0.2">
      <c r="A27" s="2">
        <v>49</v>
      </c>
      <c r="B27" s="2">
        <v>1.8605937999999999E-2</v>
      </c>
      <c r="C27" s="2">
        <v>0.92143603699999999</v>
      </c>
      <c r="D27" s="2">
        <v>0.35073537100000002</v>
      </c>
      <c r="E27" s="2">
        <v>0.68518579400000001</v>
      </c>
      <c r="F27" s="2">
        <v>0.49399078499999999</v>
      </c>
      <c r="H27" s="2">
        <v>2</v>
      </c>
      <c r="I27" s="2">
        <v>3</v>
      </c>
      <c r="J27" s="2">
        <v>4</v>
      </c>
      <c r="K27" s="2">
        <v>4</v>
      </c>
      <c r="L27">
        <f t="shared" si="0"/>
        <v>3.25</v>
      </c>
      <c r="N27" s="3">
        <v>3</v>
      </c>
      <c r="O27" s="3">
        <v>3.2888597377905531</v>
      </c>
      <c r="P27" s="3">
        <v>0.71114026220944693</v>
      </c>
    </row>
    <row r="28" spans="1:22" x14ac:dyDescent="0.2">
      <c r="A28" s="2">
        <v>54</v>
      </c>
      <c r="B28" s="2">
        <v>2.7225867000000001E-2</v>
      </c>
      <c r="C28" s="2">
        <v>0.65166051400000002</v>
      </c>
      <c r="D28" s="2">
        <v>7.5182131999999999E-2</v>
      </c>
      <c r="E28" s="2">
        <v>0.952501245</v>
      </c>
      <c r="F28" s="2">
        <v>0.42664244000000001</v>
      </c>
      <c r="H28" s="2">
        <v>2</v>
      </c>
      <c r="I28" s="2">
        <v>4</v>
      </c>
      <c r="J28" s="2">
        <v>1</v>
      </c>
      <c r="K28" s="2">
        <v>5</v>
      </c>
      <c r="L28">
        <f t="shared" si="0"/>
        <v>3</v>
      </c>
      <c r="N28" s="3">
        <v>4</v>
      </c>
      <c r="O28" s="3">
        <v>4.1230328132436327</v>
      </c>
      <c r="P28" s="3">
        <v>-0.87303281324363269</v>
      </c>
    </row>
    <row r="29" spans="1:22" x14ac:dyDescent="0.2">
      <c r="A29" s="2">
        <v>57</v>
      </c>
      <c r="B29" s="2">
        <v>1.3420404E-2</v>
      </c>
      <c r="C29" s="2">
        <v>0.56019185199999999</v>
      </c>
      <c r="D29" s="2">
        <v>3.5385170000000001E-3</v>
      </c>
      <c r="E29" s="2">
        <v>0.75132479299999999</v>
      </c>
      <c r="F29" s="2">
        <v>0.33211889100000003</v>
      </c>
      <c r="H29" s="2">
        <v>5</v>
      </c>
      <c r="I29" s="2">
        <v>4</v>
      </c>
      <c r="J29" s="2">
        <v>1</v>
      </c>
      <c r="K29" s="2">
        <v>5</v>
      </c>
      <c r="L29">
        <f t="shared" si="0"/>
        <v>3.75</v>
      </c>
      <c r="N29" s="3">
        <v>5</v>
      </c>
      <c r="O29" s="3">
        <v>4.0662677252669015</v>
      </c>
      <c r="P29" s="3">
        <v>0.6837322747330985</v>
      </c>
    </row>
    <row r="30" spans="1:22" x14ac:dyDescent="0.2">
      <c r="A30" s="2">
        <v>59</v>
      </c>
      <c r="B30" s="2">
        <v>0.532677921</v>
      </c>
      <c r="C30" s="2">
        <v>0.828593205</v>
      </c>
      <c r="D30" s="2">
        <v>0.35175250800000002</v>
      </c>
      <c r="E30" s="2">
        <v>0.90324469900000004</v>
      </c>
      <c r="F30" s="2">
        <v>0.65406708300000005</v>
      </c>
      <c r="H30" s="2">
        <v>5</v>
      </c>
      <c r="I30" s="2">
        <v>4</v>
      </c>
      <c r="J30" s="2">
        <v>3</v>
      </c>
      <c r="K30" s="2">
        <v>5</v>
      </c>
      <c r="L30">
        <f t="shared" si="0"/>
        <v>4.25</v>
      </c>
      <c r="N30" s="3">
        <v>6</v>
      </c>
      <c r="O30" s="3">
        <v>3.6143768767310447</v>
      </c>
      <c r="P30" s="3">
        <v>-0.61437687673104469</v>
      </c>
    </row>
    <row r="31" spans="1:22" x14ac:dyDescent="0.2">
      <c r="A31" s="2">
        <v>60</v>
      </c>
      <c r="B31" s="2">
        <v>1.5356147000000001E-2</v>
      </c>
      <c r="C31" s="2">
        <v>0.41807308199999998</v>
      </c>
      <c r="D31" s="2">
        <v>0.79210652400000003</v>
      </c>
      <c r="E31" s="2">
        <v>0.188274994</v>
      </c>
      <c r="F31" s="2">
        <v>0.35345268699999999</v>
      </c>
      <c r="H31" s="2">
        <v>3</v>
      </c>
      <c r="I31" s="2">
        <v>4</v>
      </c>
      <c r="J31" s="2">
        <v>5</v>
      </c>
      <c r="K31" s="2">
        <v>3</v>
      </c>
      <c r="L31">
        <f t="shared" si="0"/>
        <v>3.75</v>
      </c>
      <c r="N31" s="3">
        <v>7</v>
      </c>
      <c r="O31" s="3">
        <v>3.6712613371481027</v>
      </c>
      <c r="P31" s="3">
        <v>-0.67126133714810265</v>
      </c>
    </row>
    <row r="32" spans="1:22" x14ac:dyDescent="0.2">
      <c r="A32" s="2">
        <v>61</v>
      </c>
      <c r="B32" s="2">
        <v>0.163917649</v>
      </c>
      <c r="C32" s="2">
        <v>0.40948436100000002</v>
      </c>
      <c r="D32" s="2">
        <v>4.0461769999999998E-3</v>
      </c>
      <c r="E32" s="2">
        <v>0.87076061100000002</v>
      </c>
      <c r="F32" s="2">
        <v>0.36205219900000002</v>
      </c>
      <c r="H32" s="2">
        <v>2</v>
      </c>
      <c r="I32" s="2">
        <v>4</v>
      </c>
      <c r="J32" s="2">
        <v>1</v>
      </c>
      <c r="K32" s="2">
        <v>5</v>
      </c>
      <c r="L32">
        <f t="shared" si="0"/>
        <v>3</v>
      </c>
      <c r="N32" s="3">
        <v>8</v>
      </c>
      <c r="O32" s="3">
        <v>3.5067495492122944</v>
      </c>
      <c r="P32" s="3">
        <v>-0.75674954921229443</v>
      </c>
    </row>
    <row r="33" spans="14:16" x14ac:dyDescent="0.2">
      <c r="N33" s="3">
        <v>9</v>
      </c>
      <c r="O33" s="3">
        <v>4.1028011733258438</v>
      </c>
      <c r="P33" s="3">
        <v>-1.1028011733258438</v>
      </c>
    </row>
    <row r="34" spans="14:16" x14ac:dyDescent="0.2">
      <c r="N34" s="3">
        <v>10</v>
      </c>
      <c r="O34" s="3">
        <v>3.7810266012354345</v>
      </c>
      <c r="P34" s="3">
        <v>-0.53102660123543455</v>
      </c>
    </row>
    <row r="35" spans="14:16" x14ac:dyDescent="0.2">
      <c r="N35" s="3">
        <v>11</v>
      </c>
      <c r="O35" s="3">
        <v>3.3000910947979722</v>
      </c>
      <c r="P35" s="3">
        <v>-0.30009109479797225</v>
      </c>
    </row>
    <row r="36" spans="14:16" x14ac:dyDescent="0.2">
      <c r="N36" s="3">
        <v>12</v>
      </c>
      <c r="O36" s="3">
        <v>4.1310393927522444</v>
      </c>
      <c r="P36" s="3">
        <v>0.36896060724775559</v>
      </c>
    </row>
    <row r="37" spans="14:16" x14ac:dyDescent="0.2">
      <c r="N37" s="3">
        <v>13</v>
      </c>
      <c r="O37" s="3">
        <v>4.0046212400310379</v>
      </c>
      <c r="P37" s="3">
        <v>0.49537875996896208</v>
      </c>
    </row>
    <row r="38" spans="14:16" x14ac:dyDescent="0.2">
      <c r="N38" s="3">
        <v>14</v>
      </c>
      <c r="O38" s="3">
        <v>3.4014392146780139</v>
      </c>
      <c r="P38" s="3">
        <v>0.84856078532198609</v>
      </c>
    </row>
    <row r="39" spans="14:16" x14ac:dyDescent="0.2">
      <c r="N39" s="3">
        <v>15</v>
      </c>
      <c r="O39" s="3">
        <v>3.7321755029218133</v>
      </c>
      <c r="P39" s="3">
        <v>0.26782449707818667</v>
      </c>
    </row>
    <row r="40" spans="14:16" x14ac:dyDescent="0.2">
      <c r="N40" s="3">
        <v>16</v>
      </c>
      <c r="O40" s="3">
        <v>3.2391180306595109</v>
      </c>
      <c r="P40" s="3">
        <v>0.76088196934048913</v>
      </c>
    </row>
    <row r="41" spans="14:16" x14ac:dyDescent="0.2">
      <c r="N41" s="3">
        <v>17</v>
      </c>
      <c r="O41" s="3">
        <v>3.6323715392476967</v>
      </c>
      <c r="P41" s="3">
        <v>-0.13237153924769673</v>
      </c>
    </row>
    <row r="42" spans="14:16" x14ac:dyDescent="0.2">
      <c r="N42" s="3">
        <v>18</v>
      </c>
      <c r="O42" s="3">
        <v>3.6811535172776235</v>
      </c>
      <c r="P42" s="3">
        <v>0.56884648272237648</v>
      </c>
    </row>
    <row r="43" spans="14:16" x14ac:dyDescent="0.2">
      <c r="N43" s="3">
        <v>19</v>
      </c>
      <c r="O43" s="3">
        <v>4.0120456258141441</v>
      </c>
      <c r="P43" s="3">
        <v>-1.2045625814144145E-2</v>
      </c>
    </row>
    <row r="44" spans="14:16" x14ac:dyDescent="0.2">
      <c r="N44" s="3">
        <v>20</v>
      </c>
      <c r="O44" s="3">
        <v>3.7716508928756305</v>
      </c>
      <c r="P44" s="3">
        <v>0.97834910712436951</v>
      </c>
    </row>
    <row r="45" spans="14:16" x14ac:dyDescent="0.2">
      <c r="N45" s="3">
        <v>21</v>
      </c>
      <c r="O45" s="3">
        <v>3.6803530561783853</v>
      </c>
      <c r="P45" s="3">
        <v>1.0696469438216147</v>
      </c>
    </row>
    <row r="46" spans="14:16" x14ac:dyDescent="0.2">
      <c r="N46" s="3">
        <v>22</v>
      </c>
      <c r="O46" s="3">
        <v>3.1033806729525799</v>
      </c>
      <c r="P46" s="3">
        <v>-0.10338067295257991</v>
      </c>
    </row>
    <row r="47" spans="14:16" x14ac:dyDescent="0.2">
      <c r="N47" s="3">
        <v>23</v>
      </c>
      <c r="O47" s="3">
        <v>3.2889137563898707</v>
      </c>
      <c r="P47" s="3">
        <v>-0.53891375638987071</v>
      </c>
    </row>
    <row r="48" spans="14:16" x14ac:dyDescent="0.2">
      <c r="N48" s="3">
        <v>24</v>
      </c>
      <c r="O48" s="3">
        <v>3.8766550501865034</v>
      </c>
      <c r="P48" s="3">
        <v>0.12334494981349664</v>
      </c>
    </row>
    <row r="49" spans="14:16" x14ac:dyDescent="0.2">
      <c r="N49" s="3">
        <v>25</v>
      </c>
      <c r="O49" s="3">
        <v>4.0815410072459777</v>
      </c>
      <c r="P49" s="3">
        <v>0.91845899275402232</v>
      </c>
    </row>
    <row r="50" spans="14:16" x14ac:dyDescent="0.2">
      <c r="N50" s="3">
        <v>26</v>
      </c>
      <c r="O50" s="3">
        <v>3.7981613880295653</v>
      </c>
      <c r="P50" s="3">
        <v>-0.54816138802956527</v>
      </c>
    </row>
    <row r="51" spans="14:16" x14ac:dyDescent="0.2">
      <c r="N51" s="3">
        <v>27</v>
      </c>
      <c r="O51" s="3">
        <v>3.646991136917527</v>
      </c>
      <c r="P51" s="3">
        <v>-0.64699113691752697</v>
      </c>
    </row>
    <row r="52" spans="14:16" x14ac:dyDescent="0.2">
      <c r="N52" s="3">
        <v>28</v>
      </c>
      <c r="O52" s="3">
        <v>3.4348233599909967</v>
      </c>
      <c r="P52" s="3">
        <v>0.31517664000900325</v>
      </c>
    </row>
    <row r="53" spans="14:16" x14ac:dyDescent="0.2">
      <c r="N53" s="3">
        <v>29</v>
      </c>
      <c r="O53" s="3">
        <v>4.1574690171293653</v>
      </c>
      <c r="P53" s="3">
        <v>9.2530982870634659E-2</v>
      </c>
    </row>
    <row r="54" spans="14:16" x14ac:dyDescent="0.2">
      <c r="N54" s="3">
        <v>30</v>
      </c>
      <c r="O54" s="3">
        <v>3.4827092478846486</v>
      </c>
      <c r="P54" s="3">
        <v>0.26729075211535136</v>
      </c>
    </row>
    <row r="55" spans="14:16" ht="17" thickBot="1" x14ac:dyDescent="0.25">
      <c r="N55" s="4">
        <v>31</v>
      </c>
      <c r="O55" s="4">
        <v>3.502011732429458</v>
      </c>
      <c r="P55" s="4">
        <v>-0.50201173242945796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1"/>
  <sheetViews>
    <sheetView topLeftCell="H16" workbookViewId="0">
      <selection activeCell="Y49" sqref="Y49"/>
    </sheetView>
  </sheetViews>
  <sheetFormatPr baseColWidth="10" defaultRowHeight="16" x14ac:dyDescent="0.2"/>
  <sheetData>
    <row r="1" spans="1:8" x14ac:dyDescent="0.2">
      <c r="A1" s="2" t="s">
        <v>91</v>
      </c>
      <c r="B1" s="2" t="s">
        <v>92</v>
      </c>
      <c r="D1" s="2" t="s">
        <v>93</v>
      </c>
      <c r="E1" s="2" t="s">
        <v>94</v>
      </c>
      <c r="G1" s="2" t="s">
        <v>95</v>
      </c>
      <c r="H1" s="2" t="s">
        <v>116</v>
      </c>
    </row>
    <row r="2" spans="1:8" x14ac:dyDescent="0.2">
      <c r="A2" s="2">
        <v>0</v>
      </c>
      <c r="B2" s="2">
        <v>13.58103406</v>
      </c>
      <c r="D2" s="2">
        <v>0</v>
      </c>
      <c r="E2" s="2">
        <v>25.862347809999999</v>
      </c>
      <c r="G2" s="2">
        <v>13.58103406</v>
      </c>
      <c r="H2" s="2">
        <v>25.862347809999999</v>
      </c>
    </row>
    <row r="3" spans="1:8" x14ac:dyDescent="0.2">
      <c r="A3" s="2">
        <v>1.8867925000000001E-2</v>
      </c>
      <c r="B3" s="2">
        <v>11.054260060000001</v>
      </c>
      <c r="D3" s="2">
        <v>1.6393443000000001E-2</v>
      </c>
      <c r="E3" s="2">
        <v>35.539337809999999</v>
      </c>
      <c r="G3" s="2">
        <v>13.58103406</v>
      </c>
      <c r="H3" s="2">
        <v>25.862347809999999</v>
      </c>
    </row>
    <row r="4" spans="1:8" x14ac:dyDescent="0.2">
      <c r="A4" s="2">
        <v>3.7735849000000002E-2</v>
      </c>
      <c r="B4" s="2">
        <v>8.9888620560000003</v>
      </c>
      <c r="D4" s="2">
        <v>3.2786885000000002E-2</v>
      </c>
      <c r="E4" s="2">
        <v>28.825100809999999</v>
      </c>
      <c r="G4" s="2">
        <v>11.054260060000001</v>
      </c>
      <c r="H4" s="2">
        <v>35.539337809999999</v>
      </c>
    </row>
    <row r="5" spans="1:8" x14ac:dyDescent="0.2">
      <c r="A5" s="2">
        <v>5.6603774000000003E-2</v>
      </c>
      <c r="B5" s="2">
        <v>6.0074950559999998</v>
      </c>
      <c r="D5" s="2">
        <v>4.9180328000000002E-2</v>
      </c>
      <c r="E5" s="2">
        <v>28.019024810000001</v>
      </c>
      <c r="G5" s="2">
        <v>11.054260060000001</v>
      </c>
      <c r="H5" s="2">
        <v>35.539337809999999</v>
      </c>
    </row>
    <row r="6" spans="1:8" x14ac:dyDescent="0.2">
      <c r="A6" s="2">
        <v>7.5471698000000004E-2</v>
      </c>
      <c r="B6" s="2">
        <v>3.673570056</v>
      </c>
      <c r="D6" s="2">
        <v>6.5573770000000003E-2</v>
      </c>
      <c r="E6" s="2">
        <v>23.63524481</v>
      </c>
      <c r="G6" s="2">
        <v>8.9888620560000003</v>
      </c>
      <c r="H6" s="2">
        <v>28.825100809999999</v>
      </c>
    </row>
    <row r="7" spans="1:8" x14ac:dyDescent="0.2">
      <c r="A7" s="2">
        <v>9.4339622999999997E-2</v>
      </c>
      <c r="B7" s="2">
        <v>1.758234056</v>
      </c>
      <c r="D7" s="2">
        <v>8.1967212999999997E-2</v>
      </c>
      <c r="E7" s="2">
        <v>18.96692281</v>
      </c>
      <c r="G7" s="2">
        <v>8.9888620560000003</v>
      </c>
      <c r="H7" s="2">
        <v>28.019024810000001</v>
      </c>
    </row>
    <row r="8" spans="1:8" x14ac:dyDescent="0.2">
      <c r="A8" s="2">
        <v>0.11320754700000001</v>
      </c>
      <c r="B8" s="2">
        <v>-3.2227999440000001</v>
      </c>
      <c r="D8" s="2">
        <v>9.8360656000000005E-2</v>
      </c>
      <c r="E8" s="2">
        <v>14.367764810000001</v>
      </c>
      <c r="G8" s="2">
        <v>6.0074950559999998</v>
      </c>
      <c r="H8" s="2">
        <v>28.019024810000001</v>
      </c>
    </row>
    <row r="9" spans="1:8" x14ac:dyDescent="0.2">
      <c r="A9" s="2">
        <v>0.132075472</v>
      </c>
      <c r="B9" s="2">
        <v>-6.4134999439999998</v>
      </c>
      <c r="D9" s="2">
        <v>0.114754098</v>
      </c>
      <c r="E9" s="2">
        <v>8.6862128060000003</v>
      </c>
      <c r="G9" s="2">
        <v>6.0074950559999998</v>
      </c>
      <c r="H9" s="2">
        <v>23.63524481</v>
      </c>
    </row>
    <row r="10" spans="1:8" x14ac:dyDescent="0.2">
      <c r="A10" s="2">
        <v>0.15094339600000001</v>
      </c>
      <c r="B10" s="2">
        <v>-8.4396729439999998</v>
      </c>
      <c r="D10" s="2">
        <v>0.13114754100000001</v>
      </c>
      <c r="E10" s="2">
        <v>4.9175028059999999</v>
      </c>
      <c r="G10" s="2">
        <v>3.673570056</v>
      </c>
      <c r="H10" s="2">
        <v>23.63524481</v>
      </c>
    </row>
    <row r="11" spans="1:8" x14ac:dyDescent="0.2">
      <c r="A11" s="2">
        <v>0.16981132099999999</v>
      </c>
      <c r="B11" s="2">
        <v>-10.73413094</v>
      </c>
      <c r="D11" s="2">
        <v>0.14754098399999999</v>
      </c>
      <c r="E11" s="2">
        <v>2.0545048060000002</v>
      </c>
      <c r="G11" s="2">
        <v>3.673570056</v>
      </c>
      <c r="H11" s="2">
        <v>18.96692281</v>
      </c>
    </row>
    <row r="12" spans="1:8" x14ac:dyDescent="0.2">
      <c r="A12" s="2">
        <v>0.188679245</v>
      </c>
      <c r="B12" s="2">
        <v>-13.21679894</v>
      </c>
      <c r="D12" s="2">
        <v>0.16393442599999999</v>
      </c>
      <c r="E12" s="2">
        <v>0.319059806</v>
      </c>
      <c r="G12" s="2">
        <v>1.758234056</v>
      </c>
      <c r="H12" s="2">
        <v>14.367764810000001</v>
      </c>
    </row>
    <row r="13" spans="1:8" x14ac:dyDescent="0.2">
      <c r="A13" s="2">
        <v>0.20754717</v>
      </c>
      <c r="B13" s="2">
        <v>-13.876168939999999</v>
      </c>
      <c r="D13" s="2">
        <v>0.180327869</v>
      </c>
      <c r="E13" s="2">
        <v>-2.2335241940000001</v>
      </c>
      <c r="G13" s="2">
        <v>1.758234056</v>
      </c>
      <c r="H13" s="2">
        <v>14.367764810000001</v>
      </c>
    </row>
    <row r="14" spans="1:8" x14ac:dyDescent="0.2">
      <c r="A14" s="2">
        <v>0.22641509400000001</v>
      </c>
      <c r="B14" s="2">
        <v>-14.77861394</v>
      </c>
      <c r="D14" s="2">
        <v>0.19672131100000001</v>
      </c>
      <c r="E14" s="2">
        <v>-4.3918931939999997</v>
      </c>
      <c r="G14" s="2">
        <v>-3.2227999440000001</v>
      </c>
      <c r="H14" s="2">
        <v>8.6862128060000003</v>
      </c>
    </row>
    <row r="15" spans="1:8" x14ac:dyDescent="0.2">
      <c r="A15" s="2">
        <v>0.24528301899999999</v>
      </c>
      <c r="B15" s="2">
        <v>-16.60190794</v>
      </c>
      <c r="D15" s="2">
        <v>0.21311475399999999</v>
      </c>
      <c r="E15" s="2">
        <v>-6.4634551939999998</v>
      </c>
      <c r="G15" s="2">
        <v>-6.4134999439999998</v>
      </c>
      <c r="H15" s="2">
        <v>4.9175028059999999</v>
      </c>
    </row>
    <row r="16" spans="1:8" x14ac:dyDescent="0.2">
      <c r="A16" s="2">
        <v>0.26415094300000003</v>
      </c>
      <c r="B16" s="2">
        <v>-18.499298939999999</v>
      </c>
      <c r="D16" s="2">
        <v>0.229508197</v>
      </c>
      <c r="E16" s="2">
        <v>-8.2338641940000006</v>
      </c>
      <c r="G16" s="2">
        <v>-6.4134999439999998</v>
      </c>
      <c r="H16" s="2">
        <v>4.9175028059999999</v>
      </c>
    </row>
    <row r="17" spans="1:8" x14ac:dyDescent="0.2">
      <c r="A17" s="2">
        <v>0.28301886799999998</v>
      </c>
      <c r="B17" s="2">
        <v>-19.355355939999999</v>
      </c>
      <c r="D17" s="2">
        <v>0.24590163900000001</v>
      </c>
      <c r="E17" s="2">
        <v>-9.1229931939999993</v>
      </c>
      <c r="G17" s="2">
        <v>-8.4396729439999998</v>
      </c>
      <c r="H17" s="2">
        <v>2.0545048060000002</v>
      </c>
    </row>
    <row r="18" spans="1:8" x14ac:dyDescent="0.2">
      <c r="A18" s="2">
        <v>0.30188679200000001</v>
      </c>
      <c r="B18" s="2">
        <v>-19.085835939999999</v>
      </c>
      <c r="D18" s="2">
        <v>0.26229508200000001</v>
      </c>
      <c r="E18" s="2">
        <v>-9.1748791940000007</v>
      </c>
      <c r="G18" s="2">
        <v>-8.4396729439999998</v>
      </c>
      <c r="H18" s="2">
        <v>2.0545048060000002</v>
      </c>
    </row>
    <row r="19" spans="1:8" x14ac:dyDescent="0.2">
      <c r="A19" s="2">
        <v>0.32075471700000002</v>
      </c>
      <c r="B19" s="2">
        <v>-19.258711940000001</v>
      </c>
      <c r="D19" s="2">
        <v>0.27868852500000002</v>
      </c>
      <c r="E19" s="2">
        <v>-9.342250194</v>
      </c>
      <c r="G19" s="2">
        <v>-10.73413094</v>
      </c>
      <c r="H19" s="2">
        <v>0.319059806</v>
      </c>
    </row>
    <row r="20" spans="1:8" x14ac:dyDescent="0.2">
      <c r="A20" s="2">
        <v>0.33962264199999997</v>
      </c>
      <c r="B20" s="2">
        <v>-18.827399939999999</v>
      </c>
      <c r="D20" s="2">
        <v>0.295081967</v>
      </c>
      <c r="E20" s="2">
        <v>-9.3750691939999999</v>
      </c>
      <c r="G20" s="2">
        <v>-10.73413094</v>
      </c>
      <c r="H20" s="2">
        <v>-2.2335241940000001</v>
      </c>
    </row>
    <row r="21" spans="1:8" x14ac:dyDescent="0.2">
      <c r="A21" s="2">
        <v>0.35849056600000001</v>
      </c>
      <c r="B21" s="2">
        <v>-17.44300994</v>
      </c>
      <c r="D21" s="2">
        <v>0.31147541000000001</v>
      </c>
      <c r="E21" s="2">
        <v>-10.183478190000001</v>
      </c>
      <c r="G21" s="2">
        <v>-13.21679894</v>
      </c>
      <c r="H21" s="2">
        <v>-2.2335241940000001</v>
      </c>
    </row>
    <row r="22" spans="1:8" x14ac:dyDescent="0.2">
      <c r="A22" s="2">
        <v>0.37735849100000002</v>
      </c>
      <c r="B22" s="2">
        <v>-16.35216694</v>
      </c>
      <c r="D22" s="2">
        <v>0.32786885199999999</v>
      </c>
      <c r="E22" s="2">
        <v>-10.858182190000001</v>
      </c>
      <c r="G22" s="2">
        <v>-13.21679894</v>
      </c>
      <c r="H22" s="2">
        <v>-4.3918931939999997</v>
      </c>
    </row>
    <row r="23" spans="1:8" x14ac:dyDescent="0.2">
      <c r="A23" s="2">
        <v>0.396226415</v>
      </c>
      <c r="B23" s="2">
        <v>-15.294217939999999</v>
      </c>
      <c r="D23" s="2">
        <v>0.344262295</v>
      </c>
      <c r="E23" s="2">
        <v>-11.40230019</v>
      </c>
      <c r="G23" s="2">
        <v>-13.876168939999999</v>
      </c>
      <c r="H23" s="2">
        <v>-6.4634551939999998</v>
      </c>
    </row>
    <row r="24" spans="1:8" x14ac:dyDescent="0.2">
      <c r="A24" s="2">
        <v>0.41509434000000001</v>
      </c>
      <c r="B24" s="2">
        <v>-13.91521494</v>
      </c>
      <c r="D24" s="2">
        <v>0.360655738</v>
      </c>
      <c r="E24" s="2">
        <v>-12.877353189999999</v>
      </c>
      <c r="G24" s="2">
        <v>-13.876168939999999</v>
      </c>
      <c r="H24" s="2">
        <v>-6.4634551939999998</v>
      </c>
    </row>
    <row r="25" spans="1:8" x14ac:dyDescent="0.2">
      <c r="A25" s="2">
        <v>0.43396226399999999</v>
      </c>
      <c r="B25" s="2">
        <v>-12.47494794</v>
      </c>
      <c r="D25" s="2">
        <v>0.37704917999999998</v>
      </c>
      <c r="E25" s="2">
        <v>-14.91838519</v>
      </c>
      <c r="G25" s="2">
        <v>-14.77861394</v>
      </c>
      <c r="H25" s="2">
        <v>-8.2338641940000006</v>
      </c>
    </row>
    <row r="26" spans="1:8" x14ac:dyDescent="0.2">
      <c r="A26" s="2">
        <v>0.45283018899999999</v>
      </c>
      <c r="B26" s="2">
        <v>-11.375642940000001</v>
      </c>
      <c r="D26" s="2">
        <v>0.39344262299999999</v>
      </c>
      <c r="E26" s="2">
        <v>-15.63417619</v>
      </c>
      <c r="G26" s="2">
        <v>-14.77861394</v>
      </c>
      <c r="H26" s="2">
        <v>-8.2338641940000006</v>
      </c>
    </row>
    <row r="27" spans="1:8" x14ac:dyDescent="0.2">
      <c r="A27" s="2">
        <v>0.47169811299999997</v>
      </c>
      <c r="B27" s="2">
        <v>-11.08355194</v>
      </c>
      <c r="D27" s="2">
        <v>0.409836066</v>
      </c>
      <c r="E27" s="2">
        <v>-17.05027119</v>
      </c>
      <c r="G27" s="2">
        <v>-16.60190794</v>
      </c>
      <c r="H27" s="2">
        <v>-9.1229931939999993</v>
      </c>
    </row>
    <row r="28" spans="1:8" x14ac:dyDescent="0.2">
      <c r="A28" s="2">
        <v>0.49056603799999998</v>
      </c>
      <c r="B28" s="2">
        <v>-11.316882939999999</v>
      </c>
      <c r="D28" s="2">
        <v>0.42622950799999998</v>
      </c>
      <c r="E28" s="2">
        <v>-18.634326189999999</v>
      </c>
      <c r="G28" s="2">
        <v>-18.499298939999999</v>
      </c>
      <c r="H28" s="2">
        <v>-9.1748791940000007</v>
      </c>
    </row>
    <row r="29" spans="1:8" x14ac:dyDescent="0.2">
      <c r="A29" s="2">
        <v>0.50943396200000002</v>
      </c>
      <c r="B29" s="2">
        <v>-10.902712940000001</v>
      </c>
      <c r="D29" s="2">
        <v>0.44262295099999999</v>
      </c>
      <c r="E29" s="2">
        <v>-18.390939190000001</v>
      </c>
      <c r="G29" s="2">
        <v>-18.499298939999999</v>
      </c>
      <c r="H29" s="2">
        <v>-9.1748791940000007</v>
      </c>
    </row>
    <row r="30" spans="1:8" x14ac:dyDescent="0.2">
      <c r="A30" s="2">
        <v>0.52830188700000003</v>
      </c>
      <c r="B30" s="2">
        <v>-10.676300940000001</v>
      </c>
      <c r="D30" s="2">
        <v>0.45901639300000002</v>
      </c>
      <c r="E30" s="2">
        <v>-18.733238190000002</v>
      </c>
      <c r="G30" s="2">
        <v>-19.355355939999999</v>
      </c>
      <c r="H30" s="2">
        <v>-9.342250194</v>
      </c>
    </row>
    <row r="31" spans="1:8" x14ac:dyDescent="0.2">
      <c r="A31" s="2">
        <v>0.54716981099999995</v>
      </c>
      <c r="B31" s="2">
        <v>-9.3517819440000007</v>
      </c>
      <c r="D31" s="2">
        <v>0.47540983599999997</v>
      </c>
      <c r="E31" s="2">
        <v>-19.115806190000001</v>
      </c>
      <c r="G31" s="2">
        <v>-19.355355939999999</v>
      </c>
      <c r="H31" s="2">
        <v>-9.342250194</v>
      </c>
    </row>
    <row r="32" spans="1:8" x14ac:dyDescent="0.2">
      <c r="A32" s="2">
        <v>0.56603773599999996</v>
      </c>
      <c r="B32" s="2">
        <v>-8.5322899440000004</v>
      </c>
      <c r="D32" s="2">
        <v>0.49180327899999998</v>
      </c>
      <c r="E32" s="2">
        <v>-16.740668190000001</v>
      </c>
      <c r="G32" s="2">
        <v>-19.085835939999999</v>
      </c>
      <c r="H32" s="2">
        <v>-9.3750691939999999</v>
      </c>
    </row>
    <row r="33" spans="1:8" x14ac:dyDescent="0.2">
      <c r="A33" s="2">
        <v>0.58490565999999999</v>
      </c>
      <c r="B33" s="2">
        <v>-6.7922369439999999</v>
      </c>
      <c r="D33" s="2">
        <v>0.50819672100000002</v>
      </c>
      <c r="E33" s="2">
        <v>-16.605115189999999</v>
      </c>
      <c r="G33" s="2">
        <v>-19.085835939999999</v>
      </c>
      <c r="H33" s="2">
        <v>-10.183478190000001</v>
      </c>
    </row>
    <row r="34" spans="1:8" x14ac:dyDescent="0.2">
      <c r="A34" s="2">
        <v>0.603773585</v>
      </c>
      <c r="B34" s="2">
        <v>-5.4006109440000003</v>
      </c>
      <c r="D34" s="2">
        <v>0.52459016400000003</v>
      </c>
      <c r="E34" s="2">
        <v>-16.04607219</v>
      </c>
      <c r="G34" s="2">
        <v>-19.258711940000001</v>
      </c>
      <c r="H34" s="2">
        <v>-10.183478190000001</v>
      </c>
    </row>
    <row r="35" spans="1:8" x14ac:dyDescent="0.2">
      <c r="A35" s="2">
        <v>0.62264150900000004</v>
      </c>
      <c r="B35" s="2">
        <v>-4.9150669440000003</v>
      </c>
      <c r="D35" s="2">
        <v>0.54098360700000003</v>
      </c>
      <c r="E35" s="2">
        <v>-22.681649190000002</v>
      </c>
      <c r="G35" s="2">
        <v>-19.258711940000001</v>
      </c>
      <c r="H35" s="2">
        <v>-10.858182190000001</v>
      </c>
    </row>
    <row r="36" spans="1:8" x14ac:dyDescent="0.2">
      <c r="A36" s="2">
        <v>0.64150943400000005</v>
      </c>
      <c r="B36" s="2">
        <v>-4.005147944</v>
      </c>
      <c r="D36" s="2">
        <v>0.55737704899999996</v>
      </c>
      <c r="E36" s="2">
        <v>-21.666435190000001</v>
      </c>
      <c r="G36" s="2">
        <v>-18.827399939999999</v>
      </c>
      <c r="H36" s="2">
        <v>-11.40230019</v>
      </c>
    </row>
    <row r="37" spans="1:8" x14ac:dyDescent="0.2">
      <c r="A37" s="2">
        <v>0.66037735799999997</v>
      </c>
      <c r="B37" s="2">
        <v>-2.243160944</v>
      </c>
      <c r="D37" s="2">
        <v>0.57377049199999997</v>
      </c>
      <c r="E37" s="2">
        <v>-16.467581190000001</v>
      </c>
      <c r="G37" s="2">
        <v>-18.827399939999999</v>
      </c>
      <c r="H37" s="2">
        <v>-11.40230019</v>
      </c>
    </row>
    <row r="38" spans="1:8" x14ac:dyDescent="0.2">
      <c r="A38" s="2">
        <v>0.67924528299999998</v>
      </c>
      <c r="B38" s="2">
        <v>0.26816905600000002</v>
      </c>
      <c r="D38" s="2">
        <v>0.590163934</v>
      </c>
      <c r="E38" s="2">
        <v>-16.335960190000002</v>
      </c>
      <c r="G38" s="2">
        <v>-17.44300994</v>
      </c>
      <c r="H38" s="2">
        <v>-12.877353189999999</v>
      </c>
    </row>
    <row r="39" spans="1:8" x14ac:dyDescent="0.2">
      <c r="A39" s="2">
        <v>0.69811320799999999</v>
      </c>
      <c r="B39" s="2">
        <v>2.7806490560000001</v>
      </c>
      <c r="D39" s="2">
        <v>0.60655737700000001</v>
      </c>
      <c r="E39" s="2">
        <v>-15.02955019</v>
      </c>
      <c r="G39" s="2">
        <v>-17.44300994</v>
      </c>
      <c r="H39" s="2">
        <v>-12.877353189999999</v>
      </c>
    </row>
    <row r="40" spans="1:8" x14ac:dyDescent="0.2">
      <c r="A40" s="2">
        <v>0.71698113200000002</v>
      </c>
      <c r="B40" s="2">
        <v>4.4169290559999999</v>
      </c>
      <c r="D40" s="2">
        <v>0.62295082000000002</v>
      </c>
      <c r="E40" s="2">
        <v>-15.246718189999999</v>
      </c>
      <c r="G40" s="2">
        <v>-16.35216694</v>
      </c>
      <c r="H40" s="2">
        <v>-14.91838519</v>
      </c>
    </row>
    <row r="41" spans="1:8" x14ac:dyDescent="0.2">
      <c r="A41" s="2">
        <v>0.73584905700000003</v>
      </c>
      <c r="B41" s="2">
        <v>5.0727530559999998</v>
      </c>
      <c r="D41" s="2">
        <v>0.63934426200000005</v>
      </c>
      <c r="E41" s="2">
        <v>-15.62874319</v>
      </c>
      <c r="G41" s="2">
        <v>-15.294217939999999</v>
      </c>
      <c r="H41" s="2">
        <v>-15.63417619</v>
      </c>
    </row>
    <row r="42" spans="1:8" x14ac:dyDescent="0.2">
      <c r="A42" s="2">
        <v>0.75471698099999995</v>
      </c>
      <c r="B42" s="2">
        <v>5.8022700560000002</v>
      </c>
      <c r="D42" s="2">
        <v>0.65573770499999995</v>
      </c>
      <c r="E42" s="2">
        <v>-15.16717219</v>
      </c>
      <c r="G42" s="2">
        <v>-15.294217939999999</v>
      </c>
      <c r="H42" s="2">
        <v>-15.63417619</v>
      </c>
    </row>
    <row r="43" spans="1:8" x14ac:dyDescent="0.2">
      <c r="A43" s="2">
        <v>0.77358490599999996</v>
      </c>
      <c r="B43" s="2">
        <v>6.5390170559999996</v>
      </c>
      <c r="D43" s="2">
        <v>0.67213114799999996</v>
      </c>
      <c r="E43" s="2">
        <v>-14.29020019</v>
      </c>
      <c r="G43" s="2">
        <v>-13.91521494</v>
      </c>
      <c r="H43" s="2">
        <v>-17.05027119</v>
      </c>
    </row>
    <row r="44" spans="1:8" x14ac:dyDescent="0.2">
      <c r="A44" s="2">
        <v>0.79245283</v>
      </c>
      <c r="B44" s="2">
        <v>6.7777500560000004</v>
      </c>
      <c r="D44" s="2">
        <v>0.68852458999999999</v>
      </c>
      <c r="E44" s="2">
        <v>-13.061105189999999</v>
      </c>
      <c r="G44" s="2">
        <v>-13.91521494</v>
      </c>
      <c r="H44" s="2">
        <v>-18.634326189999999</v>
      </c>
    </row>
    <row r="45" spans="1:8" x14ac:dyDescent="0.2">
      <c r="A45" s="2">
        <v>0.811320755</v>
      </c>
      <c r="B45" s="2">
        <v>7.6962540559999999</v>
      </c>
      <c r="D45" s="2">
        <v>0.704918033</v>
      </c>
      <c r="E45" s="2">
        <v>-12.183247189999999</v>
      </c>
      <c r="G45" s="2">
        <v>-12.47494794</v>
      </c>
      <c r="H45" s="2">
        <v>-18.634326189999999</v>
      </c>
    </row>
    <row r="46" spans="1:8" x14ac:dyDescent="0.2">
      <c r="A46" s="2">
        <v>0.83018867900000004</v>
      </c>
      <c r="B46" s="2">
        <v>10.25684706</v>
      </c>
      <c r="D46" s="2">
        <v>0.72131147500000004</v>
      </c>
      <c r="E46" s="2">
        <v>-9.7164441939999993</v>
      </c>
      <c r="G46" s="2">
        <v>-12.47494794</v>
      </c>
      <c r="H46" s="2">
        <v>-18.390939190000001</v>
      </c>
    </row>
    <row r="47" spans="1:8" x14ac:dyDescent="0.2">
      <c r="A47" s="2">
        <v>0.84905660400000005</v>
      </c>
      <c r="B47" s="2">
        <v>14.572911059999999</v>
      </c>
      <c r="D47" s="2">
        <v>0.73770491800000004</v>
      </c>
      <c r="E47" s="2">
        <v>-8.0325721940000001</v>
      </c>
      <c r="G47" s="2">
        <v>-11.375642940000001</v>
      </c>
      <c r="H47" s="2">
        <v>-18.390939190000001</v>
      </c>
    </row>
    <row r="48" spans="1:8" x14ac:dyDescent="0.2">
      <c r="A48" s="2">
        <v>0.86792452799999997</v>
      </c>
      <c r="B48" s="2">
        <v>18.170776060000001</v>
      </c>
      <c r="D48" s="2">
        <v>0.75409836100000005</v>
      </c>
      <c r="E48" s="2">
        <v>-5.3399801939999998</v>
      </c>
      <c r="G48" s="2">
        <v>-11.375642940000001</v>
      </c>
      <c r="H48" s="2">
        <v>-18.733238190000002</v>
      </c>
    </row>
    <row r="49" spans="1:8" x14ac:dyDescent="0.2">
      <c r="A49" s="2">
        <v>0.88679245299999998</v>
      </c>
      <c r="B49" s="2">
        <v>22.163462060000001</v>
      </c>
      <c r="D49" s="2">
        <v>0.77049180299999998</v>
      </c>
      <c r="E49" s="2">
        <v>-2.6520181940000001</v>
      </c>
      <c r="G49" s="2">
        <v>-11.08355194</v>
      </c>
      <c r="H49" s="2">
        <v>-19.115806190000001</v>
      </c>
    </row>
    <row r="50" spans="1:8" x14ac:dyDescent="0.2">
      <c r="A50" s="2">
        <v>0.90566037700000002</v>
      </c>
      <c r="B50" s="2">
        <v>24.855763060000001</v>
      </c>
      <c r="D50" s="2">
        <v>0.78688524599999998</v>
      </c>
      <c r="E50" s="2">
        <v>1.037707806</v>
      </c>
      <c r="G50" s="2">
        <v>-11.08355194</v>
      </c>
      <c r="H50" s="2">
        <v>-19.115806190000001</v>
      </c>
    </row>
    <row r="51" spans="1:8" x14ac:dyDescent="0.2">
      <c r="A51" s="2">
        <v>0.92452830200000002</v>
      </c>
      <c r="B51" s="2">
        <v>26.298323060000001</v>
      </c>
      <c r="D51" s="2">
        <v>0.80327868899999999</v>
      </c>
      <c r="E51" s="2">
        <v>4.9323428060000003</v>
      </c>
      <c r="G51" s="2">
        <v>-11.316882939999999</v>
      </c>
      <c r="H51" s="2">
        <v>-16.740668190000001</v>
      </c>
    </row>
    <row r="52" spans="1:8" x14ac:dyDescent="0.2">
      <c r="A52" s="2">
        <v>0.94339622599999995</v>
      </c>
      <c r="B52" s="2">
        <v>31.478880060000002</v>
      </c>
      <c r="D52" s="2">
        <v>0.81967213100000003</v>
      </c>
      <c r="E52" s="2">
        <v>7.9506558060000003</v>
      </c>
      <c r="G52" s="2">
        <v>-10.902712940000001</v>
      </c>
      <c r="H52" s="2">
        <v>-16.605115189999999</v>
      </c>
    </row>
    <row r="53" spans="1:8" x14ac:dyDescent="0.2">
      <c r="A53" s="2">
        <v>0.96226415099999996</v>
      </c>
      <c r="B53" s="2">
        <v>39.435832060000003</v>
      </c>
      <c r="D53" s="2">
        <v>0.83606557400000003</v>
      </c>
      <c r="E53" s="2">
        <v>10.327005809999999</v>
      </c>
      <c r="G53" s="2">
        <v>-10.902712940000001</v>
      </c>
      <c r="H53" s="2">
        <v>-16.605115189999999</v>
      </c>
    </row>
    <row r="54" spans="1:8" x14ac:dyDescent="0.2">
      <c r="A54" s="2">
        <v>0.98113207499999999</v>
      </c>
      <c r="B54" s="2">
        <v>39.062874059999999</v>
      </c>
      <c r="D54" s="2">
        <v>0.85245901599999996</v>
      </c>
      <c r="E54" s="2">
        <v>12.154065810000001</v>
      </c>
      <c r="G54" s="2">
        <v>-10.676300940000001</v>
      </c>
      <c r="H54" s="2">
        <v>-16.04607219</v>
      </c>
    </row>
    <row r="55" spans="1:8" x14ac:dyDescent="0.2">
      <c r="A55" s="2">
        <v>1</v>
      </c>
      <c r="B55" s="2">
        <v>43.67222606</v>
      </c>
      <c r="D55" s="2">
        <v>0.86885245899999997</v>
      </c>
      <c r="E55" s="2">
        <v>14.666414809999999</v>
      </c>
      <c r="G55" s="2">
        <v>-10.676300940000001</v>
      </c>
      <c r="H55" s="2">
        <v>-16.04607219</v>
      </c>
    </row>
    <row r="56" spans="1:8" x14ac:dyDescent="0.2">
      <c r="D56" s="2">
        <v>0.88524590199999997</v>
      </c>
      <c r="E56" s="2">
        <v>17.36020881</v>
      </c>
      <c r="G56" s="2">
        <v>-9.3517819440000007</v>
      </c>
      <c r="H56" s="2">
        <v>-22.681649190000002</v>
      </c>
    </row>
    <row r="57" spans="1:8" x14ac:dyDescent="0.2">
      <c r="D57" s="2">
        <v>0.90163934400000001</v>
      </c>
      <c r="E57" s="2">
        <v>20.643769809999998</v>
      </c>
      <c r="G57" s="2">
        <v>-9.3517819440000007</v>
      </c>
      <c r="H57" s="2">
        <v>-21.666435190000001</v>
      </c>
    </row>
    <row r="58" spans="1:8" x14ac:dyDescent="0.2">
      <c r="D58" s="2">
        <v>0.91803278700000002</v>
      </c>
      <c r="E58" s="2">
        <v>23.734515810000001</v>
      </c>
      <c r="G58" s="2">
        <v>-8.5322899440000004</v>
      </c>
      <c r="H58" s="2">
        <v>-21.666435190000001</v>
      </c>
    </row>
    <row r="59" spans="1:8" x14ac:dyDescent="0.2">
      <c r="D59" s="2">
        <v>0.93442623000000002</v>
      </c>
      <c r="E59" s="2">
        <v>27.171600810000001</v>
      </c>
      <c r="G59" s="2">
        <v>-8.5322899440000004</v>
      </c>
      <c r="H59" s="2">
        <v>-16.467581190000001</v>
      </c>
    </row>
    <row r="60" spans="1:8" x14ac:dyDescent="0.2">
      <c r="D60" s="2">
        <v>0.95081967199999995</v>
      </c>
      <c r="E60" s="2">
        <v>31.188139809999999</v>
      </c>
      <c r="G60" s="2">
        <v>-6.7922369439999999</v>
      </c>
      <c r="H60" s="2">
        <v>-16.467581190000001</v>
      </c>
    </row>
    <row r="61" spans="1:8" x14ac:dyDescent="0.2">
      <c r="D61" s="2">
        <v>0.96721311499999996</v>
      </c>
      <c r="E61" s="2">
        <v>34.783622809999997</v>
      </c>
      <c r="G61" s="2">
        <v>-6.7922369439999999</v>
      </c>
      <c r="H61" s="2">
        <v>-16.335960190000002</v>
      </c>
    </row>
    <row r="62" spans="1:8" x14ac:dyDescent="0.2">
      <c r="D62" s="2">
        <v>0.98360655699999999</v>
      </c>
      <c r="E62" s="2">
        <v>38.170087809999998</v>
      </c>
      <c r="G62" s="2">
        <v>-5.4006109440000003</v>
      </c>
      <c r="H62" s="2">
        <v>-15.02955019</v>
      </c>
    </row>
    <row r="63" spans="1:8" x14ac:dyDescent="0.2">
      <c r="D63" s="2">
        <v>1</v>
      </c>
      <c r="E63" s="2">
        <v>43.714454809999999</v>
      </c>
      <c r="G63" s="2">
        <v>-5.4006109440000003</v>
      </c>
      <c r="H63" s="2">
        <v>-15.02955019</v>
      </c>
    </row>
    <row r="64" spans="1:8" x14ac:dyDescent="0.2">
      <c r="G64" s="2">
        <v>-4.9150669440000003</v>
      </c>
      <c r="H64" s="2">
        <v>-15.246718189999999</v>
      </c>
    </row>
    <row r="65" spans="7:8" x14ac:dyDescent="0.2">
      <c r="G65" s="2">
        <v>-4.005147944</v>
      </c>
      <c r="H65" s="2">
        <v>-15.62874319</v>
      </c>
    </row>
    <row r="66" spans="7:8" x14ac:dyDescent="0.2">
      <c r="G66" s="2">
        <v>-4.005147944</v>
      </c>
      <c r="H66" s="2">
        <v>-15.62874319</v>
      </c>
    </row>
    <row r="67" spans="7:8" x14ac:dyDescent="0.2">
      <c r="G67" s="2">
        <v>-2.243160944</v>
      </c>
      <c r="H67" s="2">
        <v>-15.16717219</v>
      </c>
    </row>
    <row r="68" spans="7:8" x14ac:dyDescent="0.2">
      <c r="G68" s="2">
        <v>-2.243160944</v>
      </c>
      <c r="H68" s="2">
        <v>-15.16717219</v>
      </c>
    </row>
    <row r="69" spans="7:8" x14ac:dyDescent="0.2">
      <c r="G69" s="2">
        <v>0.26816905600000002</v>
      </c>
      <c r="H69" s="2">
        <v>-14.29020019</v>
      </c>
    </row>
    <row r="70" spans="7:8" x14ac:dyDescent="0.2">
      <c r="G70" s="2">
        <v>0.26816905600000002</v>
      </c>
      <c r="H70" s="2">
        <v>-13.061105189999999</v>
      </c>
    </row>
    <row r="71" spans="7:8" x14ac:dyDescent="0.2">
      <c r="G71" s="2">
        <v>2.7806490560000001</v>
      </c>
      <c r="H71" s="2">
        <v>-13.061105189999999</v>
      </c>
    </row>
    <row r="72" spans="7:8" x14ac:dyDescent="0.2">
      <c r="G72" s="2">
        <v>2.7806490560000001</v>
      </c>
      <c r="H72" s="2">
        <v>-12.183247189999999</v>
      </c>
    </row>
    <row r="73" spans="7:8" x14ac:dyDescent="0.2">
      <c r="G73" s="2">
        <v>4.4169290559999999</v>
      </c>
      <c r="H73" s="2">
        <v>-9.7164441939999993</v>
      </c>
    </row>
    <row r="74" spans="7:8" x14ac:dyDescent="0.2">
      <c r="G74" s="2">
        <v>4.4169290559999999</v>
      </c>
      <c r="H74" s="2">
        <v>-9.7164441939999993</v>
      </c>
    </row>
    <row r="75" spans="7:8" x14ac:dyDescent="0.2">
      <c r="G75" s="2">
        <v>5.0727530559999998</v>
      </c>
      <c r="H75" s="2">
        <v>-8.0325721940000001</v>
      </c>
    </row>
    <row r="76" spans="7:8" x14ac:dyDescent="0.2">
      <c r="G76" s="2">
        <v>5.0727530559999998</v>
      </c>
      <c r="H76" s="2">
        <v>-8.0325721940000001</v>
      </c>
    </row>
    <row r="77" spans="7:8" x14ac:dyDescent="0.2">
      <c r="G77" s="2">
        <v>5.8022700560000002</v>
      </c>
      <c r="H77" s="2">
        <v>-5.3399801939999998</v>
      </c>
    </row>
    <row r="78" spans="7:8" x14ac:dyDescent="0.2">
      <c r="G78" s="2">
        <v>6.5390170559999996</v>
      </c>
      <c r="H78" s="2">
        <v>-2.6520181940000001</v>
      </c>
    </row>
    <row r="79" spans="7:8" x14ac:dyDescent="0.2">
      <c r="G79" s="2">
        <v>6.5390170559999996</v>
      </c>
      <c r="H79" s="2">
        <v>-2.6520181940000001</v>
      </c>
    </row>
    <row r="80" spans="7:8" x14ac:dyDescent="0.2">
      <c r="G80" s="2">
        <v>6.7777500560000004</v>
      </c>
      <c r="H80" s="2">
        <v>1.037707806</v>
      </c>
    </row>
    <row r="81" spans="7:8" x14ac:dyDescent="0.2">
      <c r="G81" s="2">
        <v>6.7777500560000004</v>
      </c>
      <c r="H81" s="2">
        <v>1.037707806</v>
      </c>
    </row>
    <row r="82" spans="7:8" x14ac:dyDescent="0.2">
      <c r="G82" s="2">
        <v>7.6962540559999999</v>
      </c>
      <c r="H82" s="2">
        <v>4.9323428060000003</v>
      </c>
    </row>
    <row r="83" spans="7:8" x14ac:dyDescent="0.2">
      <c r="G83" s="2">
        <v>7.6962540559999999</v>
      </c>
      <c r="H83" s="2">
        <v>7.9506558060000003</v>
      </c>
    </row>
    <row r="84" spans="7:8" x14ac:dyDescent="0.2">
      <c r="G84" s="2">
        <v>10.25684706</v>
      </c>
      <c r="H84" s="2">
        <v>7.9506558060000003</v>
      </c>
    </row>
    <row r="85" spans="7:8" x14ac:dyDescent="0.2">
      <c r="G85" s="2">
        <v>10.25684706</v>
      </c>
      <c r="H85" s="2">
        <v>10.327005809999999</v>
      </c>
    </row>
    <row r="86" spans="7:8" x14ac:dyDescent="0.2">
      <c r="G86" s="2">
        <v>14.572911059999999</v>
      </c>
      <c r="H86" s="2">
        <v>12.154065810000001</v>
      </c>
    </row>
    <row r="87" spans="7:8" x14ac:dyDescent="0.2">
      <c r="G87" s="2">
        <v>14.572911059999999</v>
      </c>
      <c r="H87" s="2">
        <v>12.154065810000001</v>
      </c>
    </row>
    <row r="88" spans="7:8" x14ac:dyDescent="0.2">
      <c r="G88" s="2">
        <v>18.170776060000001</v>
      </c>
      <c r="H88" s="2">
        <v>14.666414809999999</v>
      </c>
    </row>
    <row r="89" spans="7:8" x14ac:dyDescent="0.2">
      <c r="G89" s="2">
        <v>18.170776060000001</v>
      </c>
      <c r="H89" s="2">
        <v>14.666414809999999</v>
      </c>
    </row>
    <row r="90" spans="7:8" x14ac:dyDescent="0.2">
      <c r="G90" s="2">
        <v>22.163462060000001</v>
      </c>
      <c r="H90" s="2">
        <v>17.36020881</v>
      </c>
    </row>
    <row r="91" spans="7:8" x14ac:dyDescent="0.2">
      <c r="G91" s="2">
        <v>24.855763060000001</v>
      </c>
      <c r="H91" s="2">
        <v>20.643769809999998</v>
      </c>
    </row>
    <row r="92" spans="7:8" x14ac:dyDescent="0.2">
      <c r="G92" s="2">
        <v>24.855763060000001</v>
      </c>
      <c r="H92" s="2">
        <v>20.643769809999998</v>
      </c>
    </row>
    <row r="93" spans="7:8" x14ac:dyDescent="0.2">
      <c r="G93" s="2">
        <v>26.298323060000001</v>
      </c>
      <c r="H93" s="2">
        <v>23.734515810000001</v>
      </c>
    </row>
    <row r="94" spans="7:8" x14ac:dyDescent="0.2">
      <c r="G94" s="2">
        <v>26.298323060000001</v>
      </c>
      <c r="H94" s="2">
        <v>27.171600810000001</v>
      </c>
    </row>
    <row r="95" spans="7:8" x14ac:dyDescent="0.2">
      <c r="G95" s="2">
        <v>31.478880060000002</v>
      </c>
      <c r="H95" s="2">
        <v>27.171600810000001</v>
      </c>
    </row>
    <row r="96" spans="7:8" x14ac:dyDescent="0.2">
      <c r="G96" s="2">
        <v>31.478880060000002</v>
      </c>
      <c r="H96" s="2">
        <v>31.188139809999999</v>
      </c>
    </row>
    <row r="97" spans="7:8" x14ac:dyDescent="0.2">
      <c r="G97" s="2">
        <v>39.435832060000003</v>
      </c>
      <c r="H97" s="2">
        <v>31.188139809999999</v>
      </c>
    </row>
    <row r="98" spans="7:8" x14ac:dyDescent="0.2">
      <c r="G98" s="2">
        <v>39.435832060000003</v>
      </c>
      <c r="H98" s="2">
        <v>34.783622809999997</v>
      </c>
    </row>
    <row r="99" spans="7:8" x14ac:dyDescent="0.2">
      <c r="G99" s="2">
        <v>39.062874059999999</v>
      </c>
      <c r="H99" s="2">
        <v>38.170087809999998</v>
      </c>
    </row>
    <row r="100" spans="7:8" x14ac:dyDescent="0.2">
      <c r="G100" s="2">
        <v>39.062874059999999</v>
      </c>
      <c r="H100" s="2">
        <v>38.170087809999998</v>
      </c>
    </row>
    <row r="101" spans="7:8" x14ac:dyDescent="0.2">
      <c r="G101" s="2">
        <v>43.67222606</v>
      </c>
      <c r="H101" s="2">
        <v>43.714454809999999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raw data</vt:lpstr>
      <vt:lpstr>adjusted raw data</vt:lpstr>
      <vt:lpstr>correlation matrix</vt:lpstr>
      <vt:lpstr>full regression</vt:lpstr>
      <vt:lpstr>min regression</vt:lpstr>
      <vt:lpstr>tpi analysis</vt:lpstr>
      <vt:lpstr>charts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656wbd@studentoffice.net</dc:creator>
  <cp:lastModifiedBy>656wbd@studentoffice.net</cp:lastModifiedBy>
  <dcterms:created xsi:type="dcterms:W3CDTF">2017-05-24T03:06:13Z</dcterms:created>
  <dcterms:modified xsi:type="dcterms:W3CDTF">2017-06-02T03:26:24Z</dcterms:modified>
</cp:coreProperties>
</file>