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3520" windowHeight="9645" activeTab="1"/>
  </bookViews>
  <sheets>
    <sheet name="Introduction" sheetId="4" r:id="rId1"/>
    <sheet name="Monitoring Objectives" sheetId="2" r:id="rId2"/>
    <sheet name="TerrADat Data Dump" sheetId="1" r:id="rId3"/>
    <sheet name="LMF Data Dump" sheetId="3" r:id="rId4"/>
    <sheet name="Data Explorer" sheetId="5" r:id="rId5"/>
    <sheet name="Reference (Read-Only)" sheetId="7" r:id="rId6"/>
  </sheets>
  <calcPr calcId="145621"/>
</workbook>
</file>

<file path=xl/calcChain.xml><?xml version="1.0" encoding="utf-8"?>
<calcChain xmlns="http://schemas.openxmlformats.org/spreadsheetml/2006/main">
  <c r="K2" i="5" l="1"/>
  <c r="A2" i="5" l="1"/>
  <c r="A10" i="5"/>
  <c r="D10" i="5" s="1"/>
  <c r="A9" i="5"/>
  <c r="D9" i="5" s="1"/>
  <c r="D2" i="5" l="1"/>
  <c r="C2" i="5"/>
  <c r="E2" i="5" s="1"/>
  <c r="B9" i="5"/>
  <c r="B10" i="5"/>
  <c r="C10" i="5"/>
  <c r="E10" i="5" s="1"/>
  <c r="A11" i="5"/>
  <c r="A12" i="5"/>
  <c r="A13" i="5"/>
  <c r="A14" i="5"/>
  <c r="A15" i="5"/>
  <c r="A16" i="5"/>
  <c r="A17" i="5"/>
  <c r="A18" i="5"/>
  <c r="A19" i="5"/>
  <c r="A20" i="5"/>
  <c r="A21" i="5"/>
  <c r="C21" i="5" s="1"/>
  <c r="A22" i="5"/>
  <c r="A23" i="5"/>
  <c r="A24" i="5"/>
  <c r="A25" i="5"/>
  <c r="A26" i="5"/>
  <c r="A3" i="5"/>
  <c r="A4" i="5"/>
  <c r="A5" i="5"/>
  <c r="B5" i="5" s="1"/>
  <c r="A6" i="5"/>
  <c r="A7" i="5"/>
  <c r="A8" i="5"/>
  <c r="B2" i="5"/>
  <c r="C5" i="5" l="1"/>
  <c r="D5" i="5"/>
  <c r="B25" i="5"/>
  <c r="D25" i="5"/>
  <c r="B14" i="5"/>
  <c r="D14" i="5"/>
  <c r="C8" i="5"/>
  <c r="D8" i="5"/>
  <c r="C4" i="5"/>
  <c r="D4" i="5"/>
  <c r="B24" i="5"/>
  <c r="D24" i="5"/>
  <c r="B21" i="5"/>
  <c r="D21" i="5"/>
  <c r="B17" i="5"/>
  <c r="D17" i="5"/>
  <c r="B13" i="5"/>
  <c r="D13" i="5"/>
  <c r="C7" i="5"/>
  <c r="D7" i="5"/>
  <c r="C3" i="5"/>
  <c r="D3" i="5"/>
  <c r="C23" i="5"/>
  <c r="E23" i="5" s="1"/>
  <c r="D23" i="5"/>
  <c r="B20" i="5"/>
  <c r="D20" i="5"/>
  <c r="B16" i="5"/>
  <c r="D16" i="5"/>
  <c r="B12" i="5"/>
  <c r="D12" i="5"/>
  <c r="C6" i="5"/>
  <c r="D6" i="5"/>
  <c r="C26" i="5"/>
  <c r="E26" i="5" s="1"/>
  <c r="D26" i="5"/>
  <c r="B22" i="5"/>
  <c r="D22" i="5"/>
  <c r="C19" i="5"/>
  <c r="E19" i="5" s="1"/>
  <c r="D19" i="5"/>
  <c r="C15" i="5"/>
  <c r="E15" i="5" s="1"/>
  <c r="D15" i="5"/>
  <c r="C11" i="5"/>
  <c r="E11" i="5" s="1"/>
  <c r="D11" i="5"/>
  <c r="B18" i="5"/>
  <c r="D18" i="5"/>
  <c r="C22" i="5"/>
  <c r="E22" i="5" s="1"/>
  <c r="B8" i="5"/>
  <c r="C17" i="5"/>
  <c r="E17" i="5" s="1"/>
  <c r="C18" i="5"/>
  <c r="E18" i="5" s="1"/>
  <c r="B4" i="5"/>
  <c r="B26" i="5"/>
  <c r="B23" i="5"/>
  <c r="B15" i="5"/>
  <c r="C13" i="5"/>
  <c r="B11" i="5"/>
  <c r="B7" i="5"/>
  <c r="B3" i="5"/>
  <c r="C14" i="5"/>
  <c r="E14" i="5" s="1"/>
  <c r="B6" i="5"/>
  <c r="C25" i="5"/>
  <c r="E21" i="5"/>
  <c r="B19" i="5"/>
  <c r="C9" i="5"/>
  <c r="E9" i="5" s="1"/>
  <c r="C24" i="5"/>
  <c r="C20" i="5"/>
  <c r="C16" i="5"/>
  <c r="C12" i="5"/>
  <c r="E6" i="5" l="1"/>
  <c r="E7" i="5"/>
  <c r="E8" i="5"/>
  <c r="E3" i="5"/>
  <c r="E4" i="5"/>
  <c r="E5" i="5"/>
  <c r="E13" i="5"/>
  <c r="E25" i="5"/>
  <c r="E12" i="5"/>
  <c r="E20" i="5"/>
  <c r="E16" i="5"/>
  <c r="E24" i="5"/>
</calcChain>
</file>

<file path=xl/sharedStrings.xml><?xml version="1.0" encoding="utf-8"?>
<sst xmlns="http://schemas.openxmlformats.org/spreadsheetml/2006/main" count="1255" uniqueCount="262">
  <si>
    <t>Management Question</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</si>
  <si>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</si>
  <si>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</si>
  <si>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</si>
  <si>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</si>
  <si>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</si>
  <si>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</si>
  <si>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</si>
  <si>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</si>
  <si>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</si>
  <si>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</si>
  <si>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</si>
  <si>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</si>
  <si>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</si>
  <si>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</si>
  <si>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</si>
  <si>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</si>
  <si>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</si>
  <si>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</si>
  <si>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</si>
  <si>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</si>
  <si>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</si>
  <si>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</si>
  <si>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</si>
  <si>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Succulent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</si>
  <si>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</si>
  <si>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</si>
  <si>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</si>
  <si>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</si>
  <si>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</si>
  <si>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</si>
  <si>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</si>
  <si>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</si>
  <si>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</si>
  <si>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</si>
  <si>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</si>
  <si>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</si>
  <si>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</si>
  <si>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</si>
  <si>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</si>
  <si>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</si>
  <si>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</si>
  <si>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</si>
  <si>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</si>
  <si>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</si>
  <si>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</si>
  <si>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</si>
  <si>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</si>
  <si>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</si>
  <si>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</si>
  <si>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</si>
  <si>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</si>
  <si>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</si>
  <si>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</si>
  <si>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Location Type</t>
  </si>
  <si>
    <t>Elevation</t>
  </si>
  <si>
    <t>Record Count</t>
  </si>
  <si>
    <t>Number Non-Invasive</t>
  </si>
  <si>
    <t>Date Loaded</t>
  </si>
  <si>
    <t>Indicators</t>
  </si>
  <si>
    <t>&gt;</t>
  </si>
  <si>
    <t>&lt;</t>
  </si>
  <si>
    <t>=</t>
  </si>
  <si>
    <t>&gt;=</t>
  </si>
  <si>
    <t>&lt;=</t>
  </si>
  <si>
    <t>Unit</t>
  </si>
  <si>
    <t>%</t>
  </si>
  <si>
    <t>#</t>
  </si>
  <si>
    <t>Indicator</t>
  </si>
  <si>
    <t>Lower Limit</t>
  </si>
  <si>
    <t>Upper Limit</t>
  </si>
  <si>
    <t># of plots meeting benchmark (TerrADat)</t>
  </si>
  <si>
    <t># of plots meeting benchmark (LMF)</t>
  </si>
  <si>
    <t>Fields Different from TerrADat</t>
  </si>
  <si>
    <t>Calculation Signs LL</t>
  </si>
  <si>
    <t>Calculation Signs UL</t>
  </si>
  <si>
    <t>Project: Northwest District Office</t>
  </si>
  <si>
    <t>Time Period: 2011-2015</t>
  </si>
  <si>
    <t>Total # of TerrADat Plots:</t>
  </si>
  <si>
    <t>Benchmark</t>
  </si>
  <si>
    <t>Proportion</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</si>
  <si>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</si>
  <si>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</si>
  <si>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</si>
  <si>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</si>
  <si>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</si>
  <si>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</si>
  <si>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</si>
  <si>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</si>
  <si>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AIM Data Explorer</t>
  </si>
  <si>
    <t>Evaluation Stratum</t>
  </si>
  <si>
    <t>Proportion Relation</t>
  </si>
  <si>
    <t>Required Proportion</t>
  </si>
  <si>
    <t>Indicator Name</t>
  </si>
  <si>
    <t>Data Source</t>
  </si>
  <si>
    <t>BareSoilCover_FH</t>
  </si>
  <si>
    <t>Terrestrial AIM</t>
  </si>
  <si>
    <t>TotalFoliarCover_FH</t>
  </si>
  <si>
    <t>Foliar Cover (%)</t>
  </si>
  <si>
    <t>GapPct_25_50</t>
  </si>
  <si>
    <t>Percent in Gaps 25-50 cm</t>
  </si>
  <si>
    <t>GapPct_51_100</t>
  </si>
  <si>
    <t>Percent in Gaps 51-100 cm</t>
  </si>
  <si>
    <t>GapPct_101_200</t>
  </si>
  <si>
    <t>Percent in Gaps 101-200 cm</t>
  </si>
  <si>
    <t>GapPct_200_plus</t>
  </si>
  <si>
    <t>Percent in Gaps &gt; 200 cm</t>
  </si>
  <si>
    <t>GapPct_25_plus</t>
  </si>
  <si>
    <t>Percent in Gaps &gt; 25 cm</t>
  </si>
  <si>
    <t>NonInvAnnForbCover_AH</t>
  </si>
  <si>
    <t>Non-invasive Annual Forb Cover  (%, any hit)</t>
  </si>
  <si>
    <t>NonInvPerenGrassCover_AH</t>
  </si>
  <si>
    <t>Non-invasive Perennial Grass Cover  (%, any hit)</t>
  </si>
  <si>
    <t>NonInvAnnGrassCover_AH</t>
  </si>
  <si>
    <t>Non-invasive Annual Grass Cover  (%, any hit)</t>
  </si>
  <si>
    <t>NonInvAnnForbGrassCover_AH</t>
  </si>
  <si>
    <t>Non-invasive Annual Forb/Grass Cover  (%, any hit)</t>
  </si>
  <si>
    <t>NonInvPerenForbGrassCover_AH</t>
  </si>
  <si>
    <t>Non-invasive Perennial Forb/Grass Cover  (%, any hit)</t>
  </si>
  <si>
    <t>NonInvSucculentCover_AH</t>
  </si>
  <si>
    <t>Non-invasive Succulent Cover  (%, any hit)</t>
  </si>
  <si>
    <t>NonInvShrubCover_AH</t>
  </si>
  <si>
    <t>Non-invasive Shrub Cover  (%, any hit)</t>
  </si>
  <si>
    <t>NonInvSubShrubCover_AH</t>
  </si>
  <si>
    <t>Non-invasive Sub-shrub Cover  (%, any hit)</t>
  </si>
  <si>
    <t>NonInvTreeCover_AH</t>
  </si>
  <si>
    <t>Non-invasive Tree Cover  (%, any hit)</t>
  </si>
  <si>
    <t>InvPerenForbCover_AH</t>
  </si>
  <si>
    <t>Non-invasive Perennial Forb Cover  (%, any hit)</t>
  </si>
  <si>
    <t>InvAnnForbCover_AH</t>
  </si>
  <si>
    <t>Invasive Annual Forb Cover  (%, any hit)</t>
  </si>
  <si>
    <t>InvPerenGrassCover_AH</t>
  </si>
  <si>
    <t>Invasive Perennial Grass Cover  (%, any hit)</t>
  </si>
  <si>
    <t>InvAnnGrassCover_AH</t>
  </si>
  <si>
    <t>Invasive Annual Grass Cover  (%, any hit)</t>
  </si>
  <si>
    <t>InvAnnForbGrassCover_AH</t>
  </si>
  <si>
    <t>Invasive Annual Forb/Grass Cover  (%, any hit)</t>
  </si>
  <si>
    <t>InvPerenForbGrassCover_AH</t>
  </si>
  <si>
    <t>Invasive Perennial Forb/Grass Cover  (%, any hit)</t>
  </si>
  <si>
    <t>InvSucculentCover_AH</t>
  </si>
  <si>
    <t>Invasive Succulent Cover  (%, any hit)</t>
  </si>
  <si>
    <t>InvShrubCover_AH</t>
  </si>
  <si>
    <t>Invasive Shrub Cover  (%, any hit)</t>
  </si>
  <si>
    <t>InvSubShrubCover_AH</t>
  </si>
  <si>
    <t>Invasive Sub-shrub Cover  (%, any hit)</t>
  </si>
  <si>
    <t>InvTreeCover_AH</t>
  </si>
  <si>
    <t>Invasive Tree Cover  (%, any hit)</t>
  </si>
  <si>
    <t>SagebrushCover_AH</t>
  </si>
  <si>
    <t>Sagebrush Cover  (%, any hit)</t>
  </si>
  <si>
    <t>WoodyHgt_Avg</t>
  </si>
  <si>
    <t>Average Woody Height (cm)</t>
  </si>
  <si>
    <t>HerbaceousHgt_Avg</t>
  </si>
  <si>
    <t>Average Herbaceous Height (cm)</t>
  </si>
  <si>
    <t>SagebrushHgt_Avg</t>
  </si>
  <si>
    <t>OtherShrubHgt_Avg</t>
  </si>
  <si>
    <t>Averge Non-Sagebrush Shrub Height (cm)</t>
  </si>
  <si>
    <t>NonInvPerenGrassHgt_Avg</t>
  </si>
  <si>
    <t>Average Non-invasive Perennial Grass Height (cm)</t>
  </si>
  <si>
    <t>InvPerenGrassHgt_Avg</t>
  </si>
  <si>
    <t>Average Invasive Perennial Grass Height (cm)</t>
  </si>
  <si>
    <t>InvPlantCover_AH</t>
  </si>
  <si>
    <t>Invasive Plant Cover  (%, any hit)</t>
  </si>
  <si>
    <t>InvPlant_NumSp</t>
  </si>
  <si>
    <t>Number of Invasive Plant Species</t>
  </si>
  <si>
    <t>SoilStability_All</t>
  </si>
  <si>
    <t>Overall Soil Stability Rating</t>
  </si>
  <si>
    <t>SoilStability_Protected</t>
  </si>
  <si>
    <t>Protected Surface Soil Stability Rating</t>
  </si>
  <si>
    <t>SoilStability_Unprotected</t>
  </si>
  <si>
    <t>Unprotected Surface Soil Stability Rating</t>
  </si>
  <si>
    <t>HerbLitterCover_FH</t>
  </si>
  <si>
    <t>Between-Canopy Herbaceous Litter Cover (%)</t>
  </si>
  <si>
    <t>Remote Sensing</t>
  </si>
  <si>
    <t>WoodyLitterCover_FH</t>
  </si>
  <si>
    <t>Between-Canopy Woody Litter (%)</t>
  </si>
  <si>
    <t>TotalLitterCover_FH</t>
  </si>
  <si>
    <t>Between-Canopy Herbaceous and Woody Litter (%)</t>
  </si>
  <si>
    <t>RockCover_FH</t>
  </si>
  <si>
    <t>Between-Canopy Rock Cover (%)</t>
  </si>
  <si>
    <t>BiologicalCrustCover_FH</t>
  </si>
  <si>
    <t>Between-Canopy Biological Crust Cover (%)</t>
  </si>
  <si>
    <t>VagrLichenCover_FH</t>
  </si>
  <si>
    <t>Between-Canopy Vagrant Lichen Cover (%)</t>
  </si>
  <si>
    <t>LichenMossCover_FH</t>
  </si>
  <si>
    <t>Between-Canopy Lichen and Moss Cover (%)</t>
  </si>
  <si>
    <t>DepSoilCover_FH</t>
  </si>
  <si>
    <t>Between-Canopy Deposited Soil Cover (%)</t>
  </si>
  <si>
    <t>WaterCover_FH</t>
  </si>
  <si>
    <t>Between-Canopy Water Cover (%)</t>
  </si>
  <si>
    <t>NonInvPerenForbCover_FH</t>
  </si>
  <si>
    <t>Non-invasive Perennial Forb Cover (%, first hit)</t>
  </si>
  <si>
    <t>NonInvAnnForbCover_FH</t>
  </si>
  <si>
    <t>Non-invasive Annual Forb Cover  (%, first hit)</t>
  </si>
  <si>
    <t>NonInvPerenGrassCover_FH</t>
  </si>
  <si>
    <t>Non-invasive Perennial Grass Cover  (%, first hit)</t>
  </si>
  <si>
    <t>NonInvAnnGrassCover_FH</t>
  </si>
  <si>
    <t>Non-invasive Annual Grass Cover  (%, first hit)</t>
  </si>
  <si>
    <t>NonInvSucculentCover_FH</t>
  </si>
  <si>
    <t>Non-invasive Succulent Cover  (%, first hit)</t>
  </si>
  <si>
    <t>NonInvShrubCover_FH</t>
  </si>
  <si>
    <t>Non-invasive Shrub Cover  (%, first hit)</t>
  </si>
  <si>
    <t>NonInvSubShrubCover_FH</t>
  </si>
  <si>
    <t>Non-invasive Sub-shrub Cover  (%, first hit)</t>
  </si>
  <si>
    <t>NonInvTreeCover_FH</t>
  </si>
  <si>
    <t>Non-invasive Tree Cover  (%, first hit)</t>
  </si>
  <si>
    <t>InvPerenForbCover_FH</t>
  </si>
  <si>
    <t>InvAnnForbCover_FH</t>
  </si>
  <si>
    <t>Invasive Annual Forb Cover  (%, first hit)</t>
  </si>
  <si>
    <t>InvPerenGrassCover_FH</t>
  </si>
  <si>
    <t>Invasive Perennial Grass Cover  (%, first hit)</t>
  </si>
  <si>
    <t>InvAnnGrassCover_FH</t>
  </si>
  <si>
    <t>Invasive Annual Grass Cover  (%, first hit)</t>
  </si>
  <si>
    <t>InvSucculentCover_FH</t>
  </si>
  <si>
    <t>Invasive Succulent Cover  (%, first hit)</t>
  </si>
  <si>
    <t>InvShrubCover_FH</t>
  </si>
  <si>
    <t>Invasive Shrub Cover  (%, first hit)</t>
  </si>
  <si>
    <t>InvSubShrubCover_FH</t>
  </si>
  <si>
    <t>Invasive Sub-shrub Cover  (%, first hit)</t>
  </si>
  <si>
    <t>InvTreeCover_FH</t>
  </si>
  <si>
    <t>Invasive Tree Cover  (%, first hit)</t>
  </si>
  <si>
    <t>SageBrushCover_FH</t>
  </si>
  <si>
    <t>Sagebrush Cover  (%, first hit)</t>
  </si>
  <si>
    <t>Benchmark Source</t>
  </si>
  <si>
    <t>Ecological Site Descriptions</t>
  </si>
  <si>
    <t>cm</t>
  </si>
  <si>
    <t>Policy - HAF</t>
  </si>
  <si>
    <t>Invasive Perennial Forb Cover (%, any hit)</t>
  </si>
  <si>
    <t>Average Sagebrush Height (cm)</t>
  </si>
  <si>
    <t>Invasive Perennial Forb Cover  (%, first hit)</t>
  </si>
  <si>
    <t>Evaluation Category</t>
  </si>
  <si>
    <t>Study Area</t>
  </si>
  <si>
    <t>Loamy Soils</t>
  </si>
  <si>
    <t>Sandy Soils</t>
  </si>
  <si>
    <t>Land Health Standard: Soils</t>
  </si>
  <si>
    <t>Land Health Standard: Watershed</t>
  </si>
  <si>
    <t>Land Health Standard: Native Plants</t>
  </si>
  <si>
    <t>Arid Sites</t>
  </si>
  <si>
    <t>Mesic Sites</t>
  </si>
  <si>
    <t>Land Health Standard: Native Plants (Basal Gaps)</t>
  </si>
  <si>
    <t>In GRSG PHMA</t>
  </si>
  <si>
    <t>Outside GRSG PHMA</t>
  </si>
  <si>
    <t>Land Health Standard: Wildlife</t>
  </si>
  <si>
    <t>Arid Sites in PHMA</t>
  </si>
  <si>
    <t>Mesic Sites in PHMA</t>
  </si>
  <si>
    <t>Arid Sites outside PHMA</t>
  </si>
  <si>
    <t>Mesic Sites outside PHMA</t>
  </si>
  <si>
    <t>Land Health Standard: Wildlife (Pref. Forb Species)</t>
  </si>
  <si>
    <t>Basin Sage Cool Moist</t>
  </si>
  <si>
    <t>Big Sage Cool Moist</t>
  </si>
  <si>
    <t>Big Sage Warm Dry</t>
  </si>
  <si>
    <t>Low Sage Cool Moist</t>
  </si>
  <si>
    <t>Low Sage Warm Dry</t>
  </si>
  <si>
    <t>Black Sage</t>
  </si>
  <si>
    <t>Dry Meadow</t>
  </si>
  <si>
    <t>Salt Desert Mix</t>
  </si>
  <si>
    <t>Unknown/Aspen</t>
  </si>
  <si>
    <t>Land Health Standard: Hydrologic Function</t>
  </si>
  <si>
    <t>Land Health Standard: Biotic Integrity</t>
  </si>
  <si>
    <t>GRSG Habitat Objectives</t>
  </si>
  <si>
    <t>Meeting</t>
  </si>
  <si>
    <t>Not Meeting</t>
  </si>
  <si>
    <t>Bare Soil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</si>
</sst>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Calibri"/>
      <family val="2"/>
      <scheme val="minor"/>
    </font>
    <font>
      <b/>
      <sz val="12"/>
      <color theme="1"/>
      <name val="Calibri"/>
      <family val="2"/>
      <scheme val="minor"/>
    </font>
    <font>
      <i/>
      <sz val="10"/>
      <color theme="1"/>
      <name val="Calibri"/>
      <family val="2"/>
      <scheme val="minor"/>
    </font>
    <font>
      <sz val="10"/>
      <name val="Calibri"/>
      <family val="2"/>
      <scheme val="minor"/>
    </font>
    <font>
      <sz val="9"/>
      <color theme="1"/>
      <name val="Calibri"/>
      <family val="2"/>
      <scheme val="minor"/>
    </font>
    <font>
      <b/>
      <sz val="11"/>
      <color theme="0"/>
      <name val="Calibri"/>
      <family val="2"/>
      <scheme val="minor"/>
    </font>
    <font>
      <b/>
      <sz val="11"/>
      <color theme="1"/>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sz val="11"/>
      <color rgb="FF0000FF"/>
      <name val="Calibri"/>
      <family val="2"/>
      <scheme val="minor"/>
    </font>
    <font>
      <b/>
      <i/>
      <sz val="11"/>
      <color theme="1"/>
      <name val="Calibri"/>
      <family val="2"/>
      <scheme val="minor"/>
    </font>
    <font>
      <b/>
      <sz val="10.5"/>
      <color theme="0"/>
      <name val="Calibri"/>
      <family val="2"/>
      <scheme val="minor"/>
    </font>
  </fonts>
  <fills count="8">
    <fill>
      <patternFill patternType="none"/>
    </fill>
    <fill>
      <patternFill patternType="gray125"/>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rgb="FFFFFF99"/>
        <bgColor indexed="64"/>
      </patternFill>
    </fill>
  </fills>
  <borders count="34">
    <border>
      <left/>
      <right/>
      <top/>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dotted">
        <color auto="1"/>
      </bottom>
      <diagonal/>
    </border>
    <border>
      <left style="thin">
        <color indexed="64"/>
      </left>
      <right style="thin">
        <color indexed="64"/>
      </right>
      <top style="thin">
        <color indexed="64"/>
      </top>
      <bottom/>
      <diagonal/>
    </border>
    <border>
      <left style="medium">
        <color auto="1"/>
      </left>
      <right style="thin">
        <color auto="1"/>
      </right>
      <top style="dotted">
        <color indexed="64"/>
      </top>
      <bottom style="dotted">
        <color auto="1"/>
      </bottom>
      <diagonal/>
    </border>
    <border>
      <left/>
      <right style="medium">
        <color auto="1"/>
      </right>
      <top style="dotted">
        <color auto="1"/>
      </top>
      <bottom style="dotted">
        <color indexed="64"/>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indexed="64"/>
      </right>
      <top style="medium">
        <color auto="1"/>
      </top>
      <bottom style="dotted">
        <color auto="1"/>
      </bottom>
      <diagonal/>
    </border>
    <border>
      <left/>
      <right style="medium">
        <color auto="1"/>
      </right>
      <top style="medium">
        <color auto="1"/>
      </top>
      <bottom style="dotted">
        <color auto="1"/>
      </bottom>
      <diagonal/>
    </border>
    <border>
      <left/>
      <right style="medium">
        <color auto="1"/>
      </right>
      <top style="dotted">
        <color auto="1"/>
      </top>
      <bottom style="medium">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medium">
        <color auto="1"/>
      </right>
      <top style="dotted">
        <color auto="1"/>
      </top>
      <bottom/>
      <diagonal/>
    </border>
    <border>
      <left style="medium">
        <color auto="1"/>
      </left>
      <right style="thin">
        <color auto="1"/>
      </right>
      <top style="dotted">
        <color indexed="64"/>
      </top>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right style="medium">
        <color auto="1"/>
      </right>
      <top style="dotted">
        <color auto="1"/>
      </top>
      <bottom/>
      <diagonal/>
    </border>
  </borders>
  <cellStyleXfs count="1">
    <xf numFmtId="0" fontId="0" fillId="0" borderId="0"/>
  </cellStyleXfs>
  <cellXfs count="114">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9" fontId="1" fillId="0" borderId="2" xfId="0" applyNumberFormat="1" applyFont="1" applyBorder="1" applyAlignment="1">
      <alignment horizontal="center" vertical="center" wrapText="1"/>
    </xf>
    <xf numFmtId="0" fontId="1" fillId="0" borderId="0" xfId="0" applyFont="1" applyAlignment="1">
      <alignment horizontal="left" vertical="center"/>
    </xf>
    <xf numFmtId="0" fontId="3" fillId="0" borderId="0" xfId="0" applyFont="1" applyAlignment="1">
      <alignment horizontal="left" vertical="center"/>
    </xf>
    <xf numFmtId="0" fontId="2" fillId="0" borderId="0" xfId="0" applyFont="1" applyFill="1" applyAlignment="1">
      <alignment horizontal="left" vertical="center"/>
    </xf>
    <xf numFmtId="0" fontId="2" fillId="0" borderId="0" xfId="0" applyFont="1" applyFill="1" applyAlignment="1">
      <alignment horizontal="center"/>
    </xf>
    <xf numFmtId="0" fontId="2" fillId="0" borderId="0" xfId="0" applyFont="1" applyFill="1" applyAlignment="1">
      <alignment horizontal="center" vertical="center"/>
    </xf>
    <xf numFmtId="0" fontId="2" fillId="0" borderId="0" xfId="0" applyFont="1"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7"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7" fillId="4" borderId="9" xfId="0" applyFont="1" applyFill="1" applyBorder="1" applyAlignment="1">
      <alignment horizontal="center" vertical="center"/>
    </xf>
    <xf numFmtId="2" fontId="1" fillId="5" borderId="2" xfId="0" applyNumberFormat="1" applyFont="1" applyFill="1" applyBorder="1" applyAlignment="1">
      <alignment horizontal="center" vertical="center"/>
    </xf>
    <xf numFmtId="2" fontId="1" fillId="5" borderId="3" xfId="0" applyNumberFormat="1" applyFont="1" applyFill="1" applyBorder="1" applyAlignment="1">
      <alignment horizontal="center" vertical="center"/>
    </xf>
    <xf numFmtId="0" fontId="6" fillId="3" borderId="6" xfId="0" applyFont="1" applyFill="1" applyBorder="1" applyAlignment="1">
      <alignment vertical="center"/>
    </xf>
    <xf numFmtId="0" fontId="6" fillId="3" borderId="6" xfId="0" applyFont="1" applyFill="1" applyBorder="1" applyAlignment="1">
      <alignment horizontal="center" vertical="center"/>
    </xf>
    <xf numFmtId="0" fontId="6" fillId="3" borderId="6" xfId="0" applyFont="1" applyFill="1" applyBorder="1" applyAlignment="1">
      <alignment horizontal="center" vertical="center" wrapText="1"/>
    </xf>
    <xf numFmtId="0" fontId="6" fillId="6" borderId="6"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 fillId="4"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3" xfId="0" applyFont="1" applyFill="1" applyBorder="1" applyAlignment="1">
      <alignment horizontal="left" vertical="center"/>
    </xf>
    <xf numFmtId="0" fontId="1" fillId="4" borderId="3" xfId="0" applyFont="1" applyFill="1" applyBorder="1" applyAlignment="1">
      <alignment horizontal="center" vertical="center"/>
    </xf>
    <xf numFmtId="0" fontId="6" fillId="0" borderId="10" xfId="0" applyFont="1" applyFill="1" applyBorder="1" applyAlignment="1">
      <alignment horizontal="center" vertical="center" wrapText="1"/>
    </xf>
    <xf numFmtId="2" fontId="1" fillId="0" borderId="10" xfId="0" applyNumberFormat="1" applyFont="1" applyFill="1" applyBorder="1" applyAlignment="1">
      <alignment horizontal="center" vertical="center"/>
    </xf>
    <xf numFmtId="0" fontId="1" fillId="0" borderId="13" xfId="0" applyNumberFormat="1" applyFont="1" applyBorder="1" applyAlignment="1">
      <alignment horizontal="center" vertical="center" wrapText="1"/>
    </xf>
    <xf numFmtId="0" fontId="14" fillId="2" borderId="11" xfId="0" applyFont="1" applyFill="1" applyBorder="1" applyAlignment="1">
      <alignment horizontal="left" vertical="center" wrapText="1"/>
    </xf>
    <xf numFmtId="0" fontId="14" fillId="2" borderId="11" xfId="0" applyFont="1" applyFill="1" applyBorder="1" applyAlignment="1">
      <alignment horizontal="center" vertical="center" wrapText="1"/>
    </xf>
    <xf numFmtId="0" fontId="14" fillId="2" borderId="12" xfId="0" applyNumberFormat="1" applyFont="1" applyFill="1" applyBorder="1" applyAlignment="1">
      <alignment horizontal="center" vertical="center" wrapText="1"/>
    </xf>
    <xf numFmtId="0" fontId="0" fillId="0" borderId="0" xfId="0"/>
    <xf numFmtId="0" fontId="7" fillId="0" borderId="0" xfId="0" applyFont="1"/>
    <xf numFmtId="2" fontId="1" fillId="5" borderId="1" xfId="0" applyNumberFormat="1" applyFont="1" applyFill="1" applyBorder="1" applyAlignment="1">
      <alignment horizontal="center" vertical="center"/>
    </xf>
    <xf numFmtId="2" fontId="1" fillId="5" borderId="2" xfId="0" applyNumberFormat="1" applyFont="1" applyFill="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2" borderId="17"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 fillId="0" borderId="20" xfId="0" applyNumberFormat="1" applyFont="1" applyBorder="1" applyAlignment="1">
      <alignment horizontal="center" vertical="center" wrapText="1"/>
    </xf>
    <xf numFmtId="9" fontId="1" fillId="0" borderId="1" xfId="0" applyNumberFormat="1" applyFont="1" applyBorder="1" applyAlignment="1">
      <alignment horizontal="center" vertical="center" wrapText="1"/>
    </xf>
    <xf numFmtId="0" fontId="14" fillId="2" borderId="11" xfId="0" applyNumberFormat="1"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4" fillId="7" borderId="2" xfId="0" applyFont="1" applyFill="1" applyBorder="1" applyAlignment="1">
      <alignment horizontal="center" vertical="center" wrapText="1"/>
    </xf>
    <xf numFmtId="9" fontId="1" fillId="7" borderId="2" xfId="0" applyNumberFormat="1" applyFont="1" applyFill="1" applyBorder="1" applyAlignment="1">
      <alignment horizontal="center" vertical="center" wrapText="1"/>
    </xf>
    <xf numFmtId="0" fontId="5" fillId="0" borderId="0" xfId="0" applyFont="1" applyFill="1" applyAlignment="1">
      <alignment vertical="center"/>
    </xf>
    <xf numFmtId="0" fontId="3"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5" fillId="0" borderId="0" xfId="0" applyFont="1" applyAlignment="1">
      <alignment vertical="center"/>
    </xf>
    <xf numFmtId="0" fontId="1" fillId="7" borderId="2"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19" xfId="0" applyNumberFormat="1" applyFont="1" applyFill="1" applyBorder="1" applyAlignment="1">
      <alignment horizontal="center" vertical="center" wrapText="1"/>
    </xf>
    <xf numFmtId="0" fontId="4" fillId="0" borderId="22" xfId="0" applyFont="1" applyFill="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24" xfId="0" applyFont="1" applyFill="1" applyBorder="1" applyAlignment="1">
      <alignment horizontal="center" vertical="center" wrapText="1"/>
    </xf>
    <xf numFmtId="0" fontId="1" fillId="0" borderId="24" xfId="0" applyFont="1" applyBorder="1" applyAlignment="1">
      <alignment horizontal="center" vertical="center" wrapText="1"/>
    </xf>
    <xf numFmtId="0" fontId="4"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4" fillId="7" borderId="24"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7" borderId="15"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7" borderId="16" xfId="0" applyNumberFormat="1" applyFont="1" applyFill="1" applyBorder="1" applyAlignment="1">
      <alignment horizontal="center" vertical="center" wrapText="1"/>
    </xf>
    <xf numFmtId="0" fontId="1" fillId="7" borderId="2" xfId="0" applyFont="1" applyFill="1" applyBorder="1" applyAlignment="1">
      <alignment horizontal="center" vertical="center" wrapText="1"/>
    </xf>
    <xf numFmtId="0" fontId="4" fillId="0" borderId="29" xfId="0" applyFont="1" applyFill="1" applyBorder="1" applyAlignment="1">
      <alignment horizontal="left" vertical="center" wrapText="1"/>
    </xf>
    <xf numFmtId="0" fontId="4" fillId="0" borderId="29" xfId="0" applyFont="1" applyFill="1" applyBorder="1" applyAlignment="1">
      <alignment horizontal="center" vertical="center" wrapText="1"/>
    </xf>
    <xf numFmtId="0" fontId="4" fillId="0" borderId="30" xfId="0" applyFont="1" applyBorder="1" applyAlignment="1">
      <alignment horizontal="center" vertical="center" wrapText="1"/>
    </xf>
    <xf numFmtId="0" fontId="4" fillId="0" borderId="31" xfId="0" applyFont="1" applyFill="1" applyBorder="1" applyAlignment="1">
      <alignment horizontal="center" vertical="center" wrapText="1"/>
    </xf>
    <xf numFmtId="0" fontId="1" fillId="0" borderId="31" xfId="0" applyFont="1" applyBorder="1" applyAlignment="1">
      <alignment horizontal="center" vertical="center" wrapText="1"/>
    </xf>
    <xf numFmtId="0" fontId="4"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NumberFormat="1" applyFont="1" applyBorder="1" applyAlignment="1">
      <alignment horizontal="center" vertical="center" wrapText="1"/>
    </xf>
    <xf numFmtId="9" fontId="1" fillId="0" borderId="29" xfId="0" applyNumberFormat="1" applyFont="1" applyBorder="1" applyAlignment="1">
      <alignment horizontal="center" vertical="center" wrapText="1"/>
    </xf>
    <xf numFmtId="0" fontId="4" fillId="0" borderId="15" xfId="0"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7" borderId="3" xfId="0" applyFont="1" applyFill="1" applyBorder="1" applyAlignment="1">
      <alignment horizontal="left" vertical="center" wrapText="1"/>
    </xf>
    <xf numFmtId="0" fontId="1"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1" fillId="7" borderId="26"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 fillId="7" borderId="28" xfId="0" applyFont="1" applyFill="1" applyBorder="1" applyAlignment="1">
      <alignment horizontal="center" vertical="center" wrapText="1"/>
    </xf>
    <xf numFmtId="0" fontId="1" fillId="7" borderId="21" xfId="0" applyNumberFormat="1" applyFont="1" applyFill="1" applyBorder="1" applyAlignment="1">
      <alignment horizontal="center" vertical="center" wrapText="1"/>
    </xf>
    <xf numFmtId="9" fontId="1" fillId="7" borderId="3" xfId="0" applyNumberFormat="1" applyFont="1" applyFill="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center" wrapText="1"/>
    </xf>
    <xf numFmtId="0" fontId="0" fillId="0" borderId="5" xfId="0" applyBorder="1" applyAlignment="1">
      <alignment horizontal="left" vertical="center" wrapText="1"/>
    </xf>
    <xf numFmtId="0" fontId="10" fillId="0" borderId="4" xfId="0" applyFont="1" applyBorder="1" applyAlignment="1">
      <alignment horizontal="left" vertical="center"/>
    </xf>
    <xf numFmtId="0" fontId="0" fillId="0" borderId="5" xfId="0" applyBorder="1" applyAlignment="1">
      <alignment vertical="center" wrapText="1"/>
    </xf>
    <xf numFmtId="0" fontId="6" fillId="3" borderId="7" xfId="0" applyFont="1" applyFill="1" applyBorder="1" applyAlignment="1">
      <alignment horizontal="right"/>
    </xf>
    <xf numFmtId="0" fontId="6" fillId="3" borderId="8"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FFFF99"/>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cat>
            <c:strRef>
              <c:f>'Data Explorer'!$A$2:$A$8</c:f>
              <c:strCache>
                <c:ptCount val="7"/>
                <c:pt idx="0">
                  <c:v>Percent in Gaps 51-100 cm</c:v>
                </c:pt>
                <c:pt idx="1">
                  <c:v>Percent in Gaps 101-200 cm</c:v>
                </c:pt>
                <c:pt idx="2">
                  <c:v>Percent in Gaps &gt; 200 cm</c:v>
                </c:pt>
                <c:pt idx="3">
                  <c:v>Overall Soil Stability Rating</c:v>
                </c:pt>
                <c:pt idx="4">
                  <c:v>Overall Soil Stability Rating</c:v>
                </c:pt>
                <c:pt idx="5">
                  <c:v>Bare Soil (%)</c:v>
                </c:pt>
                <c:pt idx="6">
                  <c:v>Bare Soil (%)</c:v>
                </c:pt>
              </c:strCache>
            </c:strRef>
          </c:cat>
          <c:val>
            <c:numRef>
              <c:f>'Data Explorer'!$E$2:$E$8</c:f>
              <c:numCache>
                <c:formatCode>0.00</c:formatCode>
                <c:ptCount val="7"/>
                <c:pt idx="0">
                  <c:v>#N/A</c:v>
                </c:pt>
                <c:pt idx="1">
                  <c:v>#N/A</c:v>
                </c:pt>
                <c:pt idx="2">
                  <c:v>#N/A</c:v>
                </c:pt>
                <c:pt idx="3">
                  <c:v>#N/A</c:v>
                </c:pt>
                <c:pt idx="4">
                  <c:v>#N/A</c:v>
                </c:pt>
                <c:pt idx="5">
                  <c:v>#N/A</c:v>
                </c:pt>
                <c:pt idx="6">
                  <c:v>#N/A</c:v>
                </c:pt>
              </c:numCache>
            </c:numRef>
          </c:val>
        </c:ser>
        <c:dLbls>
          <c:showLegendKey val="0"/>
          <c:showVal val="0"/>
          <c:showCatName val="0"/>
          <c:showSerName val="0"/>
          <c:showPercent val="0"/>
          <c:showBubbleSize val="0"/>
        </c:dLbls>
        <c:gapWidth val="70"/>
        <c:axId val="54042112"/>
        <c:axId val="53700288"/>
      </c:barChart>
      <c:catAx>
        <c:axId val="54042112"/>
        <c:scaling>
          <c:orientation val="minMax"/>
        </c:scaling>
        <c:delete val="0"/>
        <c:axPos val="l"/>
        <c:title>
          <c:tx>
            <c:rich>
              <a:bodyPr rot="-5400000" vert="horz"/>
              <a:lstStyle/>
              <a:p>
                <a:pPr>
                  <a:defRPr/>
                </a:pPr>
                <a:r>
                  <a:rPr lang="en-US" sz="2000"/>
                  <a:t>Indicator</a:t>
                </a:r>
              </a:p>
            </c:rich>
          </c:tx>
          <c:overlay val="0"/>
        </c:title>
        <c:majorTickMark val="out"/>
        <c:minorTickMark val="none"/>
        <c:tickLblPos val="nextTo"/>
        <c:txPr>
          <a:bodyPr/>
          <a:lstStyle/>
          <a:p>
            <a:pPr>
              <a:defRPr sz="1200"/>
            </a:pPr>
            <a:endParaRPr lang="en-US"/>
          </a:p>
        </c:txPr>
        <c:crossAx val="53700288"/>
        <c:crosses val="autoZero"/>
        <c:auto val="1"/>
        <c:lblAlgn val="ctr"/>
        <c:lblOffset val="100"/>
        <c:noMultiLvlLbl val="0"/>
      </c:catAx>
      <c:valAx>
        <c:axId val="53700288"/>
        <c:scaling>
          <c:orientation val="minMax"/>
          <c:max val="1"/>
          <c:min val="0"/>
        </c:scaling>
        <c:delete val="0"/>
        <c:axPos val="b"/>
        <c:majorGridlines/>
        <c:title>
          <c:tx>
            <c:rich>
              <a:bodyPr/>
              <a:lstStyle/>
              <a:p>
                <a:pPr>
                  <a:defRPr/>
                </a:pPr>
                <a:r>
                  <a:rPr lang="en-US" sz="1800"/>
                  <a:t>Proportion</a:t>
                </a:r>
                <a:r>
                  <a:rPr lang="en-US" sz="1800" baseline="0"/>
                  <a:t> of Plots </a:t>
                </a:r>
                <a:r>
                  <a:rPr lang="en-US" sz="1800"/>
                  <a:t>Meeting Benchmark</a:t>
                </a:r>
              </a:p>
            </c:rich>
          </c:tx>
          <c:overlay val="0"/>
        </c:title>
        <c:numFmt formatCode="0.00" sourceLinked="1"/>
        <c:majorTickMark val="out"/>
        <c:minorTickMark val="none"/>
        <c:tickLblPos val="nextTo"/>
        <c:crossAx val="54042112"/>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4" Type="http://schemas.openxmlformats.org/officeDocument/2006/relationships/hyperlink" Target="#'Data Explorer'!A1"/></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400050</xdr:colOff>
      <xdr:row>1</xdr:row>
      <xdr:rowOff>66675</xdr:rowOff>
    </xdr:from>
    <xdr:to>
      <xdr:col>21</xdr:col>
      <xdr:colOff>200025</xdr:colOff>
      <xdr:row>3</xdr:row>
      <xdr:rowOff>85725</xdr:rowOff>
    </xdr:to>
    <xdr:sp macro="" textlink="">
      <xdr:nvSpPr>
        <xdr:cNvPr id="3" name="Pentagon 2">
          <a:hlinkClick xmlns:r="http://schemas.openxmlformats.org/officeDocument/2006/relationships" r:id="rId1"/>
        </xdr:cNvPr>
        <xdr:cNvSpPr/>
      </xdr:nvSpPr>
      <xdr:spPr>
        <a:xfrm>
          <a:off x="13754100" y="628650"/>
          <a:ext cx="2647950" cy="4000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12</xdr:col>
      <xdr:colOff>400051</xdr:colOff>
      <xdr:row>3</xdr:row>
      <xdr:rowOff>161925</xdr:rowOff>
    </xdr:from>
    <xdr:to>
      <xdr:col>21</xdr:col>
      <xdr:colOff>209550</xdr:colOff>
      <xdr:row>6</xdr:row>
      <xdr:rowOff>0</xdr:rowOff>
    </xdr:to>
    <xdr:sp macro="" textlink="">
      <xdr:nvSpPr>
        <xdr:cNvPr id="4" name="Pentagon 3">
          <a:hlinkClick xmlns:r="http://schemas.openxmlformats.org/officeDocument/2006/relationships" r:id="rId2"/>
        </xdr:cNvPr>
        <xdr:cNvSpPr/>
      </xdr:nvSpPr>
      <xdr:spPr>
        <a:xfrm>
          <a:off x="13754101" y="1104900"/>
          <a:ext cx="2657474" cy="409575"/>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381000</xdr:colOff>
      <xdr:row>0</xdr:row>
      <xdr:rowOff>28572</xdr:rowOff>
    </xdr:from>
    <xdr:to>
      <xdr:col>15</xdr:col>
      <xdr:colOff>304800</xdr:colOff>
      <xdr:row>0</xdr:row>
      <xdr:rowOff>428625</xdr:rowOff>
    </xdr:to>
    <xdr:grpSp>
      <xdr:nvGrpSpPr>
        <xdr:cNvPr id="7" name="Group 6"/>
        <xdr:cNvGrpSpPr/>
      </xdr:nvGrpSpPr>
      <xdr:grpSpPr>
        <a:xfrm>
          <a:off x="13496925" y="28572"/>
          <a:ext cx="2066925" cy="400053"/>
          <a:chOff x="12353925" y="3705227"/>
          <a:chExt cx="2162175" cy="371473"/>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7"/>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409576</xdr:colOff>
      <xdr:row>6</xdr:row>
      <xdr:rowOff>85725</xdr:rowOff>
    </xdr:from>
    <xdr:to>
      <xdr:col>21</xdr:col>
      <xdr:colOff>228601</xdr:colOff>
      <xdr:row>8</xdr:row>
      <xdr:rowOff>123825</xdr:rowOff>
    </xdr:to>
    <xdr:sp macro="" textlink="">
      <xdr:nvSpPr>
        <xdr:cNvPr id="8" name="Pentagon 7">
          <a:hlinkClick xmlns:r="http://schemas.openxmlformats.org/officeDocument/2006/relationships" r:id="rId4"/>
        </xdr:cNvPr>
        <xdr:cNvSpPr/>
      </xdr:nvSpPr>
      <xdr:spPr>
        <a:xfrm>
          <a:off x="13763626" y="1600200"/>
          <a:ext cx="2667000" cy="4191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Explore Your Data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85725</xdr:colOff>
      <xdr:row>0</xdr:row>
      <xdr:rowOff>47625</xdr:rowOff>
    </xdr:from>
    <xdr:to>
      <xdr:col>14</xdr:col>
      <xdr:colOff>419100</xdr:colOff>
      <xdr:row>1</xdr:row>
      <xdr:rowOff>28574</xdr:rowOff>
    </xdr:to>
    <xdr:grpSp>
      <xdr:nvGrpSpPr>
        <xdr:cNvPr id="13" name="Group 12"/>
        <xdr:cNvGrpSpPr/>
      </xdr:nvGrpSpPr>
      <xdr:grpSpPr>
        <a:xfrm>
          <a:off x="10106025"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5</xdr:col>
      <xdr:colOff>238124</xdr:colOff>
      <xdr:row>3</xdr:row>
      <xdr:rowOff>0</xdr:rowOff>
    </xdr:from>
    <xdr:to>
      <xdr:col>19</xdr:col>
      <xdr:colOff>323850</xdr:colOff>
      <xdr:row>24</xdr:row>
      <xdr:rowOff>114300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106" t="s">
        <v>89</v>
      </c>
      <c r="B1" s="106"/>
      <c r="C1" s="106"/>
      <c r="D1" s="106"/>
      <c r="E1" s="106"/>
      <c r="F1" s="106"/>
      <c r="G1" s="106"/>
      <c r="H1" s="106"/>
      <c r="I1" s="106"/>
      <c r="J1" s="106"/>
      <c r="K1" s="106"/>
      <c r="L1" s="106"/>
    </row>
    <row r="2" spans="1:12" ht="23.25" x14ac:dyDescent="0.35">
      <c r="A2" s="107" t="s">
        <v>76</v>
      </c>
      <c r="B2" s="107"/>
      <c r="C2" s="107"/>
      <c r="D2" s="107"/>
      <c r="E2" s="107"/>
      <c r="F2" s="107"/>
      <c r="G2" s="107"/>
      <c r="H2" s="107"/>
      <c r="I2" s="107"/>
      <c r="J2" s="107"/>
      <c r="K2" s="107"/>
      <c r="L2" s="107"/>
    </row>
    <row r="3" spans="1:12" ht="23.25" x14ac:dyDescent="0.35">
      <c r="A3" s="107" t="s">
        <v>77</v>
      </c>
      <c r="B3" s="107"/>
      <c r="C3" s="107"/>
      <c r="D3" s="107"/>
      <c r="E3" s="107"/>
      <c r="F3" s="107"/>
      <c r="G3" s="107"/>
      <c r="H3" s="107"/>
      <c r="I3" s="107"/>
      <c r="J3" s="107"/>
      <c r="K3" s="107"/>
      <c r="L3" s="107"/>
    </row>
    <row r="4" spans="1:12" ht="16.5" thickBot="1" x14ac:dyDescent="0.3">
      <c r="A4" s="110" t="s">
        <v>84</v>
      </c>
      <c r="B4" s="110"/>
      <c r="C4" s="110"/>
      <c r="D4" s="110"/>
      <c r="E4" s="110"/>
      <c r="F4" s="110"/>
      <c r="G4" s="110"/>
      <c r="H4" s="110"/>
      <c r="I4" s="110"/>
      <c r="J4" s="110"/>
      <c r="K4" s="110"/>
      <c r="L4" s="110"/>
    </row>
    <row r="5" spans="1:12" ht="102.75" customHeight="1" thickTop="1" x14ac:dyDescent="0.25">
      <c r="A5" s="109" t="s">
        <v>86</v>
      </c>
      <c r="B5" s="109"/>
      <c r="C5" s="109"/>
      <c r="D5" s="109"/>
      <c r="E5" s="109"/>
      <c r="F5" s="109"/>
      <c r="G5" s="109"/>
      <c r="H5" s="109"/>
      <c r="I5" s="109"/>
      <c r="J5" s="109"/>
      <c r="K5" s="109"/>
      <c r="L5" s="109"/>
    </row>
    <row r="6" spans="1:12" ht="16.5" thickBot="1" x14ac:dyDescent="0.3">
      <c r="A6" s="110" t="s">
        <v>82</v>
      </c>
      <c r="B6" s="110"/>
      <c r="C6" s="110"/>
      <c r="D6" s="110"/>
      <c r="E6" s="110"/>
      <c r="F6" s="110"/>
      <c r="G6" s="110"/>
      <c r="H6" s="110"/>
      <c r="I6" s="110"/>
      <c r="J6" s="110"/>
      <c r="K6" s="110"/>
      <c r="L6" s="110"/>
    </row>
    <row r="7" spans="1:12" ht="161.25" customHeight="1" thickTop="1" x14ac:dyDescent="0.25">
      <c r="A7" s="111" t="s">
        <v>85</v>
      </c>
      <c r="B7" s="111"/>
      <c r="C7" s="111"/>
      <c r="D7" s="111"/>
      <c r="E7" s="111"/>
      <c r="F7" s="111"/>
      <c r="G7" s="111"/>
      <c r="H7" s="111"/>
      <c r="I7" s="111"/>
      <c r="J7" s="111"/>
      <c r="K7" s="111"/>
      <c r="L7" s="111"/>
    </row>
    <row r="8" spans="1:12" ht="16.5" thickBot="1" x14ac:dyDescent="0.3">
      <c r="A8" s="110" t="s">
        <v>83</v>
      </c>
      <c r="B8" s="110"/>
      <c r="C8" s="110"/>
      <c r="D8" s="110"/>
      <c r="E8" s="110"/>
      <c r="F8" s="110"/>
      <c r="G8" s="110"/>
      <c r="H8" s="110"/>
      <c r="I8" s="110"/>
      <c r="J8" s="110"/>
      <c r="K8" s="110"/>
      <c r="L8" s="110"/>
    </row>
    <row r="9" spans="1:12" ht="99" customHeight="1" thickTop="1" x14ac:dyDescent="0.25">
      <c r="A9" s="108" t="s">
        <v>81</v>
      </c>
      <c r="B9" s="108"/>
      <c r="C9" s="108"/>
      <c r="D9" s="108"/>
      <c r="E9" s="108"/>
      <c r="F9" s="108"/>
      <c r="G9" s="108"/>
      <c r="H9" s="108"/>
      <c r="I9" s="108"/>
      <c r="J9" s="108"/>
      <c r="K9" s="108"/>
      <c r="L9" s="108"/>
    </row>
    <row r="10" spans="1:12" x14ac:dyDescent="0.25">
      <c r="A10" s="17"/>
      <c r="B10" s="17"/>
      <c r="C10" s="17"/>
      <c r="D10" s="17"/>
      <c r="E10" s="17"/>
      <c r="F10" s="17"/>
      <c r="G10" s="17"/>
      <c r="H10" s="17"/>
      <c r="I10" s="17"/>
      <c r="J10" s="17"/>
      <c r="K10" s="17"/>
      <c r="L10" s="17"/>
    </row>
    <row r="11" spans="1:12" x14ac:dyDescent="0.25">
      <c r="A11" s="17"/>
      <c r="B11" s="17"/>
      <c r="C11" s="17"/>
      <c r="D11" s="17"/>
      <c r="E11" s="17"/>
      <c r="F11" s="17"/>
      <c r="G11" s="17"/>
      <c r="H11" s="17"/>
      <c r="I11" s="17"/>
      <c r="J11" s="17"/>
      <c r="K11" s="17"/>
      <c r="L11" s="17"/>
    </row>
    <row r="12" spans="1:12" x14ac:dyDescent="0.25">
      <c r="A12" s="17"/>
      <c r="B12" s="17"/>
      <c r="C12" s="17"/>
      <c r="D12" s="17"/>
      <c r="E12" s="17"/>
      <c r="F12" s="17"/>
      <c r="G12" s="17"/>
      <c r="H12" s="17"/>
      <c r="I12" s="17"/>
      <c r="J12" s="17"/>
      <c r="K12" s="17"/>
      <c r="L12" s="17"/>
    </row>
    <row r="13" spans="1:12" ht="15" customHeight="1" x14ac:dyDescent="0.25">
      <c r="A13" s="17"/>
      <c r="B13" s="17"/>
      <c r="C13" s="17"/>
      <c r="D13" s="17"/>
      <c r="E13" s="17"/>
      <c r="F13" s="17"/>
      <c r="G13" s="17"/>
      <c r="H13" s="17"/>
      <c r="I13" s="17"/>
      <c r="J13" s="17"/>
      <c r="K13" s="17"/>
      <c r="L13" s="17"/>
    </row>
    <row r="14" spans="1:12" x14ac:dyDescent="0.25">
      <c r="A14" s="17"/>
      <c r="B14" s="17"/>
      <c r="C14" s="17"/>
      <c r="D14" s="17"/>
      <c r="E14" s="17"/>
      <c r="F14" s="17"/>
      <c r="G14" s="17"/>
      <c r="H14" s="17"/>
      <c r="I14" s="17"/>
      <c r="J14" s="17"/>
      <c r="K14" s="17"/>
      <c r="L14" s="17"/>
    </row>
    <row r="15" spans="1:12" x14ac:dyDescent="0.25">
      <c r="A15" s="17"/>
      <c r="B15" s="17"/>
      <c r="C15" s="17"/>
      <c r="D15" s="17"/>
      <c r="E15" s="17"/>
      <c r="F15" s="17"/>
      <c r="G15" s="17"/>
      <c r="H15" s="17"/>
      <c r="I15" s="17"/>
      <c r="J15" s="17"/>
      <c r="K15" s="17"/>
      <c r="L15" s="17"/>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3"/>
  <sheetViews>
    <sheetView showGridLines="0" tabSelected="1" workbookViewId="0">
      <pane ySplit="1" topLeftCell="A2" activePane="bottomLeft" state="frozen"/>
      <selection pane="bottomLeft" activeCell="F63" sqref="F63"/>
    </sheetView>
  </sheetViews>
  <sheetFormatPr defaultRowHeight="15" x14ac:dyDescent="0.25"/>
  <cols>
    <col min="1" max="1" width="40.7109375" style="5" bestFit="1" customWidth="1"/>
    <col min="2" max="2" width="23.28515625" style="4" bestFit="1" customWidth="1"/>
    <col min="3" max="3" width="22.42578125" style="4" customWidth="1"/>
    <col min="4" max="4" width="5.85546875" style="4" customWidth="1"/>
    <col min="5" max="5" width="8.140625" style="4" customWidth="1"/>
    <col min="6" max="6" width="43.5703125" style="4" customWidth="1"/>
    <col min="7" max="7" width="8" style="4" bestFit="1" customWidth="1"/>
    <col min="8" max="8" width="6.28515625" style="4" bestFit="1" customWidth="1"/>
    <col min="9" max="9" width="6" style="4" bestFit="1" customWidth="1"/>
    <col min="10" max="10" width="11.85546875" style="4" bestFit="1" customWidth="1"/>
    <col min="11" max="12" width="10.28515625" style="4" bestFit="1" customWidth="1"/>
    <col min="13" max="13" width="13.85546875" style="8" customWidth="1"/>
    <col min="14" max="16" width="9.140625" style="3"/>
    <col min="17" max="17" width="34.42578125" style="3" hidden="1" customWidth="1"/>
    <col min="18" max="18" width="20.28515625" hidden="1" customWidth="1"/>
    <col min="19" max="19" width="20.7109375" hidden="1" customWidth="1"/>
    <col min="20" max="21" width="9.140625" hidden="1" customWidth="1"/>
  </cols>
  <sheetData>
    <row r="1" spans="1:21" s="13" customFormat="1" ht="36" customHeight="1" thickBot="1" x14ac:dyDescent="0.3">
      <c r="A1" s="39" t="s">
        <v>0</v>
      </c>
      <c r="B1" s="40" t="s">
        <v>222</v>
      </c>
      <c r="C1" s="40" t="s">
        <v>90</v>
      </c>
      <c r="D1" s="50" t="s">
        <v>69</v>
      </c>
      <c r="E1" s="51" t="s">
        <v>87</v>
      </c>
      <c r="F1" s="51" t="s">
        <v>68</v>
      </c>
      <c r="G1" s="51" t="s">
        <v>88</v>
      </c>
      <c r="H1" s="51" t="s">
        <v>70</v>
      </c>
      <c r="I1" s="52" t="s">
        <v>65</v>
      </c>
      <c r="J1" s="55" t="s">
        <v>229</v>
      </c>
      <c r="K1" s="41" t="s">
        <v>91</v>
      </c>
      <c r="L1" s="40" t="s">
        <v>92</v>
      </c>
      <c r="M1" s="10"/>
      <c r="N1" s="11"/>
      <c r="O1" s="12"/>
      <c r="P1" s="12"/>
      <c r="Q1" s="12" t="s">
        <v>59</v>
      </c>
      <c r="R1" s="13" t="s">
        <v>74</v>
      </c>
      <c r="S1" s="13" t="s">
        <v>75</v>
      </c>
      <c r="T1" s="13" t="s">
        <v>65</v>
      </c>
      <c r="U1" s="13" t="s">
        <v>91</v>
      </c>
    </row>
    <row r="2" spans="1:21" s="62" customFormat="1" ht="15" customHeight="1" thickBot="1" x14ac:dyDescent="0.3">
      <c r="A2" s="65" t="s">
        <v>233</v>
      </c>
      <c r="B2" s="48" t="s">
        <v>223</v>
      </c>
      <c r="C2" s="48" t="s">
        <v>230</v>
      </c>
      <c r="D2" s="67">
        <v>0</v>
      </c>
      <c r="E2" s="68" t="s">
        <v>64</v>
      </c>
      <c r="F2" s="69" t="s">
        <v>102</v>
      </c>
      <c r="G2" s="70" t="s">
        <v>64</v>
      </c>
      <c r="H2" s="70">
        <v>10</v>
      </c>
      <c r="I2" s="71" t="s">
        <v>66</v>
      </c>
      <c r="J2" s="56" t="s">
        <v>259</v>
      </c>
      <c r="K2" s="53" t="s">
        <v>63</v>
      </c>
      <c r="L2" s="54">
        <v>0.9</v>
      </c>
      <c r="M2" s="14"/>
      <c r="N2" s="15"/>
      <c r="O2" s="15"/>
      <c r="P2" s="15"/>
      <c r="Q2" s="59" t="s">
        <v>16</v>
      </c>
      <c r="R2" s="60" t="s">
        <v>60</v>
      </c>
      <c r="S2" s="61" t="s">
        <v>61</v>
      </c>
      <c r="T2" s="60" t="s">
        <v>66</v>
      </c>
      <c r="U2" s="62" t="s">
        <v>60</v>
      </c>
    </row>
    <row r="3" spans="1:21" s="60" customFormat="1" ht="15" customHeight="1" thickBot="1" x14ac:dyDescent="0.3">
      <c r="A3" s="66" t="s">
        <v>233</v>
      </c>
      <c r="B3" s="49" t="s">
        <v>223</v>
      </c>
      <c r="C3" s="49" t="s">
        <v>230</v>
      </c>
      <c r="D3" s="72">
        <v>0</v>
      </c>
      <c r="E3" s="73" t="s">
        <v>64</v>
      </c>
      <c r="F3" s="74" t="s">
        <v>104</v>
      </c>
      <c r="G3" s="75" t="s">
        <v>64</v>
      </c>
      <c r="H3" s="75">
        <v>10</v>
      </c>
      <c r="I3" s="76" t="s">
        <v>66</v>
      </c>
      <c r="J3" s="56" t="s">
        <v>259</v>
      </c>
      <c r="K3" s="38" t="s">
        <v>63</v>
      </c>
      <c r="L3" s="7">
        <v>0.9</v>
      </c>
      <c r="M3" s="9"/>
      <c r="N3" s="6"/>
      <c r="O3" s="6"/>
      <c r="P3" s="6"/>
      <c r="Q3" s="63" t="s">
        <v>14</v>
      </c>
      <c r="R3" s="61" t="s">
        <v>63</v>
      </c>
      <c r="S3" s="61" t="s">
        <v>64</v>
      </c>
      <c r="T3" s="61" t="s">
        <v>67</v>
      </c>
      <c r="U3" s="60" t="s">
        <v>63</v>
      </c>
    </row>
    <row r="4" spans="1:21" s="61" customFormat="1" ht="15" customHeight="1" thickBot="1" x14ac:dyDescent="0.3">
      <c r="A4" s="66" t="s">
        <v>233</v>
      </c>
      <c r="B4" s="49" t="s">
        <v>223</v>
      </c>
      <c r="C4" s="49" t="s">
        <v>230</v>
      </c>
      <c r="D4" s="72">
        <v>0</v>
      </c>
      <c r="E4" s="73" t="s">
        <v>64</v>
      </c>
      <c r="F4" s="74" t="s">
        <v>106</v>
      </c>
      <c r="G4" s="75" t="s">
        <v>64</v>
      </c>
      <c r="H4" s="75">
        <v>10</v>
      </c>
      <c r="I4" s="76" t="s">
        <v>66</v>
      </c>
      <c r="J4" s="56" t="s">
        <v>259</v>
      </c>
      <c r="K4" s="38" t="s">
        <v>63</v>
      </c>
      <c r="L4" s="7">
        <v>0.9</v>
      </c>
      <c r="M4" s="8"/>
      <c r="N4" s="3"/>
      <c r="O4" s="3"/>
      <c r="P4" s="3"/>
      <c r="Q4" s="63" t="s">
        <v>15</v>
      </c>
      <c r="T4" s="61" t="s">
        <v>224</v>
      </c>
      <c r="U4" s="61" t="s">
        <v>61</v>
      </c>
    </row>
    <row r="5" spans="1:21" s="61" customFormat="1" ht="15" customHeight="1" thickBot="1" x14ac:dyDescent="0.3">
      <c r="A5" s="66" t="s">
        <v>233</v>
      </c>
      <c r="B5" s="49" t="s">
        <v>223</v>
      </c>
      <c r="C5" s="49" t="s">
        <v>231</v>
      </c>
      <c r="D5" s="72">
        <v>4</v>
      </c>
      <c r="E5" s="73" t="s">
        <v>64</v>
      </c>
      <c r="F5" s="74" t="s">
        <v>165</v>
      </c>
      <c r="G5" s="75" t="s">
        <v>64</v>
      </c>
      <c r="H5" s="75">
        <v>6</v>
      </c>
      <c r="I5" s="76" t="s">
        <v>67</v>
      </c>
      <c r="J5" s="56" t="s">
        <v>259</v>
      </c>
      <c r="K5" s="82" t="s">
        <v>63</v>
      </c>
      <c r="L5" s="7">
        <v>0.9</v>
      </c>
      <c r="M5" s="8"/>
      <c r="N5" s="3"/>
      <c r="O5" s="3"/>
      <c r="P5" s="3"/>
      <c r="Q5" s="63" t="s">
        <v>13</v>
      </c>
      <c r="R5" s="61" t="s">
        <v>62</v>
      </c>
      <c r="U5" s="61" t="s">
        <v>64</v>
      </c>
    </row>
    <row r="6" spans="1:21" s="61" customFormat="1" ht="15" customHeight="1" thickBot="1" x14ac:dyDescent="0.3">
      <c r="A6" s="85" t="s">
        <v>233</v>
      </c>
      <c r="B6" s="86" t="s">
        <v>223</v>
      </c>
      <c r="C6" s="86" t="s">
        <v>232</v>
      </c>
      <c r="D6" s="87">
        <v>2</v>
      </c>
      <c r="E6" s="88" t="s">
        <v>64</v>
      </c>
      <c r="F6" s="89" t="s">
        <v>165</v>
      </c>
      <c r="G6" s="90" t="s">
        <v>64</v>
      </c>
      <c r="H6" s="90">
        <v>6</v>
      </c>
      <c r="I6" s="91" t="s">
        <v>67</v>
      </c>
      <c r="J6" s="56" t="s">
        <v>259</v>
      </c>
      <c r="K6" s="92" t="s">
        <v>63</v>
      </c>
      <c r="L6" s="93">
        <v>0.9</v>
      </c>
      <c r="M6" s="8"/>
      <c r="N6" s="3"/>
      <c r="O6" s="3"/>
      <c r="P6" s="3"/>
      <c r="Q6" s="63" t="s">
        <v>11</v>
      </c>
      <c r="U6" s="61" t="s">
        <v>62</v>
      </c>
    </row>
    <row r="7" spans="1:21" s="61" customFormat="1" ht="15" customHeight="1" thickBot="1" x14ac:dyDescent="0.3">
      <c r="A7" s="85" t="s">
        <v>233</v>
      </c>
      <c r="B7" s="86" t="s">
        <v>223</v>
      </c>
      <c r="C7" s="49" t="s">
        <v>247</v>
      </c>
      <c r="D7" s="94">
        <v>0</v>
      </c>
      <c r="E7" s="73" t="s">
        <v>64</v>
      </c>
      <c r="F7" s="74" t="s">
        <v>261</v>
      </c>
      <c r="G7" s="75" t="s">
        <v>61</v>
      </c>
      <c r="H7" s="75">
        <v>35</v>
      </c>
      <c r="I7" s="76" t="s">
        <v>66</v>
      </c>
      <c r="J7" s="56" t="s">
        <v>259</v>
      </c>
      <c r="K7" s="92" t="s">
        <v>63</v>
      </c>
      <c r="L7" s="93">
        <v>0.9</v>
      </c>
      <c r="M7" s="8"/>
      <c r="N7" s="3"/>
      <c r="O7" s="3"/>
      <c r="P7" s="3"/>
      <c r="Q7" s="63" t="s">
        <v>12</v>
      </c>
    </row>
    <row r="8" spans="1:21" s="61" customFormat="1" ht="15" customHeight="1" thickBot="1" x14ac:dyDescent="0.3">
      <c r="A8" s="85" t="s">
        <v>233</v>
      </c>
      <c r="B8" s="86" t="s">
        <v>223</v>
      </c>
      <c r="C8" s="49" t="s">
        <v>248</v>
      </c>
      <c r="D8" s="72">
        <v>0</v>
      </c>
      <c r="E8" s="73" t="s">
        <v>64</v>
      </c>
      <c r="F8" s="74" t="s">
        <v>261</v>
      </c>
      <c r="G8" s="75" t="s">
        <v>61</v>
      </c>
      <c r="H8" s="75">
        <v>35</v>
      </c>
      <c r="I8" s="76" t="s">
        <v>66</v>
      </c>
      <c r="J8" s="56" t="s">
        <v>259</v>
      </c>
      <c r="K8" s="92" t="s">
        <v>63</v>
      </c>
      <c r="L8" s="93">
        <v>0.9</v>
      </c>
      <c r="M8" s="8"/>
      <c r="N8" s="3"/>
      <c r="O8" s="3"/>
      <c r="P8" s="3"/>
      <c r="Q8" s="63" t="s">
        <v>40</v>
      </c>
    </row>
    <row r="9" spans="1:21" s="61" customFormat="1" ht="15" customHeight="1" thickBot="1" x14ac:dyDescent="0.3">
      <c r="A9" s="85" t="s">
        <v>233</v>
      </c>
      <c r="B9" s="86" t="s">
        <v>223</v>
      </c>
      <c r="C9" s="49" t="s">
        <v>249</v>
      </c>
      <c r="D9" s="72">
        <v>0</v>
      </c>
      <c r="E9" s="73" t="s">
        <v>64</v>
      </c>
      <c r="F9" s="74" t="s">
        <v>261</v>
      </c>
      <c r="G9" s="75" t="s">
        <v>61</v>
      </c>
      <c r="H9" s="75">
        <v>45</v>
      </c>
      <c r="I9" s="76" t="s">
        <v>66</v>
      </c>
      <c r="J9" s="56" t="s">
        <v>259</v>
      </c>
      <c r="K9" s="92" t="s">
        <v>63</v>
      </c>
      <c r="L9" s="93">
        <v>0.9</v>
      </c>
      <c r="M9" s="8"/>
      <c r="N9" s="3"/>
      <c r="O9" s="3"/>
      <c r="P9" s="3"/>
      <c r="Q9" s="63"/>
    </row>
    <row r="10" spans="1:21" s="42" customFormat="1" ht="15.75" thickBot="1" x14ac:dyDescent="0.3">
      <c r="A10" s="85" t="s">
        <v>233</v>
      </c>
      <c r="B10" s="86" t="s">
        <v>223</v>
      </c>
      <c r="C10" s="49" t="s">
        <v>250</v>
      </c>
      <c r="D10" s="72">
        <v>0</v>
      </c>
      <c r="E10" s="73" t="s">
        <v>64</v>
      </c>
      <c r="F10" s="74" t="s">
        <v>261</v>
      </c>
      <c r="G10" s="75" t="s">
        <v>61</v>
      </c>
      <c r="H10" s="75">
        <v>45</v>
      </c>
      <c r="I10" s="76" t="s">
        <v>66</v>
      </c>
      <c r="J10" s="56" t="s">
        <v>259</v>
      </c>
      <c r="K10" s="92" t="s">
        <v>63</v>
      </c>
      <c r="L10" s="93">
        <v>0.9</v>
      </c>
      <c r="M10" s="8"/>
      <c r="N10" s="3"/>
      <c r="O10" s="3"/>
      <c r="P10" s="3"/>
      <c r="Q10" s="3"/>
    </row>
    <row r="11" spans="1:21" s="42" customFormat="1" ht="15.75" thickBot="1" x14ac:dyDescent="0.3">
      <c r="A11" s="85" t="s">
        <v>233</v>
      </c>
      <c r="B11" s="86" t="s">
        <v>223</v>
      </c>
      <c r="C11" s="49" t="s">
        <v>251</v>
      </c>
      <c r="D11" s="72">
        <v>0</v>
      </c>
      <c r="E11" s="73" t="s">
        <v>64</v>
      </c>
      <c r="F11" s="74" t="s">
        <v>261</v>
      </c>
      <c r="G11" s="75" t="s">
        <v>61</v>
      </c>
      <c r="H11" s="75">
        <v>45</v>
      </c>
      <c r="I11" s="76" t="s">
        <v>66</v>
      </c>
      <c r="J11" s="56" t="s">
        <v>259</v>
      </c>
      <c r="K11" s="92" t="s">
        <v>63</v>
      </c>
      <c r="L11" s="93">
        <v>0.9</v>
      </c>
      <c r="M11" s="8"/>
      <c r="N11" s="3"/>
      <c r="O11" s="3"/>
      <c r="P11" s="3"/>
      <c r="Q11" s="3"/>
    </row>
    <row r="12" spans="1:21" s="42" customFormat="1" ht="15" customHeight="1" thickBot="1" x14ac:dyDescent="0.3">
      <c r="A12" s="85" t="s">
        <v>233</v>
      </c>
      <c r="B12" s="86" t="s">
        <v>223</v>
      </c>
      <c r="C12" s="95" t="s">
        <v>252</v>
      </c>
      <c r="D12" s="96">
        <v>0</v>
      </c>
      <c r="E12" s="73" t="s">
        <v>64</v>
      </c>
      <c r="F12" s="74" t="s">
        <v>261</v>
      </c>
      <c r="G12" s="75" t="s">
        <v>61</v>
      </c>
      <c r="H12" s="73">
        <v>25</v>
      </c>
      <c r="I12" s="76" t="s">
        <v>66</v>
      </c>
      <c r="J12" s="56" t="s">
        <v>259</v>
      </c>
      <c r="K12" s="92" t="s">
        <v>63</v>
      </c>
      <c r="L12" s="93">
        <v>0.9</v>
      </c>
      <c r="M12" s="8"/>
      <c r="N12" s="3"/>
      <c r="O12" s="3"/>
      <c r="P12" s="3"/>
      <c r="Q12" s="3"/>
    </row>
    <row r="13" spans="1:21" s="42" customFormat="1" ht="15" customHeight="1" thickBot="1" x14ac:dyDescent="0.3">
      <c r="A13" s="85" t="s">
        <v>233</v>
      </c>
      <c r="B13" s="86" t="s">
        <v>223</v>
      </c>
      <c r="C13" s="49" t="s">
        <v>253</v>
      </c>
      <c r="D13" s="96">
        <v>0</v>
      </c>
      <c r="E13" s="73" t="s">
        <v>64</v>
      </c>
      <c r="F13" s="74" t="s">
        <v>261</v>
      </c>
      <c r="G13" s="75" t="s">
        <v>61</v>
      </c>
      <c r="H13" s="73">
        <v>25</v>
      </c>
      <c r="I13" s="76" t="s">
        <v>66</v>
      </c>
      <c r="J13" s="56" t="s">
        <v>259</v>
      </c>
      <c r="K13" s="92" t="s">
        <v>63</v>
      </c>
      <c r="L13" s="93">
        <v>0.9</v>
      </c>
      <c r="M13" s="8"/>
      <c r="N13" s="3"/>
      <c r="O13" s="3"/>
      <c r="P13" s="3"/>
      <c r="Q13" s="3"/>
    </row>
    <row r="14" spans="1:21" s="42" customFormat="1" ht="15" customHeight="1" thickBot="1" x14ac:dyDescent="0.3">
      <c r="A14" s="85" t="s">
        <v>233</v>
      </c>
      <c r="B14" s="86" t="s">
        <v>223</v>
      </c>
      <c r="C14" s="49" t="s">
        <v>254</v>
      </c>
      <c r="D14" s="79">
        <v>0</v>
      </c>
      <c r="E14" s="73" t="s">
        <v>64</v>
      </c>
      <c r="F14" s="74" t="s">
        <v>261</v>
      </c>
      <c r="G14" s="75" t="s">
        <v>61</v>
      </c>
      <c r="H14" s="75">
        <v>50</v>
      </c>
      <c r="I14" s="76" t="s">
        <v>66</v>
      </c>
      <c r="J14" s="56" t="s">
        <v>259</v>
      </c>
      <c r="K14" s="92" t="s">
        <v>63</v>
      </c>
      <c r="L14" s="93">
        <v>0.9</v>
      </c>
      <c r="M14" s="8"/>
      <c r="N14" s="3"/>
      <c r="O14" s="3"/>
      <c r="P14" s="3"/>
      <c r="Q14" s="3"/>
    </row>
    <row r="15" spans="1:21" s="42" customFormat="1" ht="15" customHeight="1" thickBot="1" x14ac:dyDescent="0.3">
      <c r="A15" s="85" t="s">
        <v>233</v>
      </c>
      <c r="B15" s="86" t="s">
        <v>223</v>
      </c>
      <c r="C15" s="49" t="s">
        <v>255</v>
      </c>
      <c r="D15" s="79">
        <v>0</v>
      </c>
      <c r="E15" s="73" t="s">
        <v>64</v>
      </c>
      <c r="F15" s="74" t="s">
        <v>261</v>
      </c>
      <c r="G15" s="75" t="s">
        <v>61</v>
      </c>
      <c r="H15" s="75">
        <v>30</v>
      </c>
      <c r="I15" s="76" t="s">
        <v>66</v>
      </c>
      <c r="J15" s="56" t="s">
        <v>259</v>
      </c>
      <c r="K15" s="92" t="s">
        <v>63</v>
      </c>
      <c r="L15" s="93">
        <v>0.9</v>
      </c>
      <c r="M15" s="8"/>
      <c r="N15" s="3"/>
      <c r="O15" s="3"/>
      <c r="P15" s="3"/>
      <c r="Q15" s="3"/>
    </row>
    <row r="16" spans="1:21" s="42" customFormat="1" ht="15" customHeight="1" thickBot="1" x14ac:dyDescent="0.3">
      <c r="A16" s="85" t="s">
        <v>256</v>
      </c>
      <c r="B16" s="86" t="s">
        <v>223</v>
      </c>
      <c r="C16" s="49" t="s">
        <v>247</v>
      </c>
      <c r="D16" s="79">
        <v>10</v>
      </c>
      <c r="E16" s="73" t="s">
        <v>64</v>
      </c>
      <c r="F16" s="74" t="s">
        <v>176</v>
      </c>
      <c r="G16" s="75" t="s">
        <v>64</v>
      </c>
      <c r="H16" s="75">
        <v>25</v>
      </c>
      <c r="I16" s="76" t="s">
        <v>66</v>
      </c>
      <c r="J16" s="56" t="s">
        <v>259</v>
      </c>
      <c r="K16" s="92" t="s">
        <v>63</v>
      </c>
      <c r="L16" s="93">
        <v>0.9</v>
      </c>
      <c r="M16" s="8"/>
      <c r="N16" s="3"/>
      <c r="O16" s="3"/>
      <c r="P16" s="3"/>
      <c r="Q16" s="3"/>
    </row>
    <row r="17" spans="1:17" s="42" customFormat="1" ht="15" customHeight="1" thickBot="1" x14ac:dyDescent="0.3">
      <c r="A17" s="85" t="s">
        <v>256</v>
      </c>
      <c r="B17" s="86" t="s">
        <v>223</v>
      </c>
      <c r="C17" s="49" t="s">
        <v>248</v>
      </c>
      <c r="D17" s="79">
        <v>20</v>
      </c>
      <c r="E17" s="73" t="s">
        <v>64</v>
      </c>
      <c r="F17" s="74" t="s">
        <v>176</v>
      </c>
      <c r="G17" s="75" t="s">
        <v>64</v>
      </c>
      <c r="H17" s="75">
        <v>45</v>
      </c>
      <c r="I17" s="76" t="s">
        <v>66</v>
      </c>
      <c r="J17" s="56" t="s">
        <v>259</v>
      </c>
      <c r="K17" s="92" t="s">
        <v>63</v>
      </c>
      <c r="L17" s="93">
        <v>0.9</v>
      </c>
      <c r="M17" s="8"/>
      <c r="N17" s="3"/>
      <c r="O17" s="3"/>
      <c r="P17" s="3"/>
      <c r="Q17" s="3"/>
    </row>
    <row r="18" spans="1:17" s="42" customFormat="1" ht="15" customHeight="1" thickBot="1" x14ac:dyDescent="0.3">
      <c r="A18" s="85" t="s">
        <v>256</v>
      </c>
      <c r="B18" s="86" t="s">
        <v>223</v>
      </c>
      <c r="C18" s="49" t="s">
        <v>249</v>
      </c>
      <c r="D18" s="79">
        <v>10</v>
      </c>
      <c r="E18" s="73" t="s">
        <v>64</v>
      </c>
      <c r="F18" s="74" t="s">
        <v>176</v>
      </c>
      <c r="G18" s="75" t="s">
        <v>64</v>
      </c>
      <c r="H18" s="75">
        <v>25</v>
      </c>
      <c r="I18" s="76" t="s">
        <v>66</v>
      </c>
      <c r="J18" s="56" t="s">
        <v>259</v>
      </c>
      <c r="K18" s="92" t="s">
        <v>63</v>
      </c>
      <c r="L18" s="93">
        <v>0.9</v>
      </c>
      <c r="M18" s="8"/>
      <c r="N18" s="3"/>
      <c r="O18" s="3"/>
      <c r="P18" s="3"/>
      <c r="Q18" s="3"/>
    </row>
    <row r="19" spans="1:17" s="42" customFormat="1" ht="15" customHeight="1" thickBot="1" x14ac:dyDescent="0.3">
      <c r="A19" s="85" t="s">
        <v>256</v>
      </c>
      <c r="B19" s="86" t="s">
        <v>223</v>
      </c>
      <c r="C19" s="49" t="s">
        <v>250</v>
      </c>
      <c r="D19" s="79">
        <v>20</v>
      </c>
      <c r="E19" s="73" t="s">
        <v>64</v>
      </c>
      <c r="F19" s="74" t="s">
        <v>176</v>
      </c>
      <c r="G19" s="75" t="s">
        <v>64</v>
      </c>
      <c r="H19" s="75">
        <v>40</v>
      </c>
      <c r="I19" s="76" t="s">
        <v>66</v>
      </c>
      <c r="J19" s="56" t="s">
        <v>259</v>
      </c>
      <c r="K19" s="92" t="s">
        <v>63</v>
      </c>
      <c r="L19" s="93">
        <v>0.9</v>
      </c>
      <c r="M19" s="8"/>
      <c r="N19" s="3"/>
      <c r="O19" s="3"/>
      <c r="P19" s="3"/>
      <c r="Q19" s="3"/>
    </row>
    <row r="20" spans="1:17" s="42" customFormat="1" ht="15" customHeight="1" thickBot="1" x14ac:dyDescent="0.3">
      <c r="A20" s="85" t="s">
        <v>256</v>
      </c>
      <c r="B20" s="86" t="s">
        <v>223</v>
      </c>
      <c r="C20" s="49" t="s">
        <v>251</v>
      </c>
      <c r="D20" s="79">
        <v>5</v>
      </c>
      <c r="E20" s="73" t="s">
        <v>64</v>
      </c>
      <c r="F20" s="74" t="s">
        <v>176</v>
      </c>
      <c r="G20" s="75" t="s">
        <v>64</v>
      </c>
      <c r="H20" s="75">
        <v>25</v>
      </c>
      <c r="I20" s="76" t="s">
        <v>66</v>
      </c>
      <c r="J20" s="56" t="s">
        <v>259</v>
      </c>
      <c r="K20" s="92" t="s">
        <v>63</v>
      </c>
      <c r="L20" s="93">
        <v>0.9</v>
      </c>
      <c r="M20" s="8"/>
      <c r="N20" s="3"/>
      <c r="O20" s="3"/>
      <c r="P20" s="3"/>
      <c r="Q20" s="3"/>
    </row>
    <row r="21" spans="1:17" s="42" customFormat="1" ht="15" customHeight="1" thickBot="1" x14ac:dyDescent="0.3">
      <c r="A21" s="85" t="s">
        <v>256</v>
      </c>
      <c r="B21" s="86" t="s">
        <v>223</v>
      </c>
      <c r="C21" s="95" t="s">
        <v>252</v>
      </c>
      <c r="D21" s="79">
        <v>5</v>
      </c>
      <c r="E21" s="73" t="s">
        <v>64</v>
      </c>
      <c r="F21" s="74" t="s">
        <v>176</v>
      </c>
      <c r="G21" s="75" t="s">
        <v>64</v>
      </c>
      <c r="H21" s="75">
        <v>25</v>
      </c>
      <c r="I21" s="76" t="s">
        <v>66</v>
      </c>
      <c r="J21" s="56" t="s">
        <v>259</v>
      </c>
      <c r="K21" s="92" t="s">
        <v>63</v>
      </c>
      <c r="L21" s="93">
        <v>0.9</v>
      </c>
      <c r="M21" s="8"/>
      <c r="N21" s="3"/>
      <c r="O21" s="3"/>
      <c r="P21" s="3"/>
      <c r="Q21" s="3"/>
    </row>
    <row r="22" spans="1:17" s="42" customFormat="1" ht="15" customHeight="1" thickBot="1" x14ac:dyDescent="0.3">
      <c r="A22" s="85" t="s">
        <v>256</v>
      </c>
      <c r="B22" s="86" t="s">
        <v>223</v>
      </c>
      <c r="C22" s="49" t="s">
        <v>253</v>
      </c>
      <c r="D22" s="79">
        <v>35</v>
      </c>
      <c r="E22" s="73" t="s">
        <v>64</v>
      </c>
      <c r="F22" s="74" t="s">
        <v>176</v>
      </c>
      <c r="G22" s="75" t="s">
        <v>64</v>
      </c>
      <c r="H22" s="75">
        <v>50</v>
      </c>
      <c r="I22" s="76" t="s">
        <v>66</v>
      </c>
      <c r="J22" s="56" t="s">
        <v>259</v>
      </c>
      <c r="K22" s="92" t="s">
        <v>63</v>
      </c>
      <c r="L22" s="93">
        <v>0.9</v>
      </c>
      <c r="M22" s="8"/>
      <c r="N22" s="3"/>
      <c r="O22" s="3"/>
      <c r="P22" s="3"/>
      <c r="Q22" s="3"/>
    </row>
    <row r="23" spans="1:17" s="42" customFormat="1" ht="15" customHeight="1" thickBot="1" x14ac:dyDescent="0.3">
      <c r="A23" s="85" t="s">
        <v>256</v>
      </c>
      <c r="B23" s="86" t="s">
        <v>223</v>
      </c>
      <c r="C23" s="49" t="s">
        <v>254</v>
      </c>
      <c r="D23" s="79">
        <v>5</v>
      </c>
      <c r="E23" s="73" t="s">
        <v>64</v>
      </c>
      <c r="F23" s="74" t="s">
        <v>176</v>
      </c>
      <c r="G23" s="75" t="s">
        <v>64</v>
      </c>
      <c r="H23" s="75">
        <v>25</v>
      </c>
      <c r="I23" s="76" t="s">
        <v>66</v>
      </c>
      <c r="J23" s="56" t="s">
        <v>259</v>
      </c>
      <c r="K23" s="92" t="s">
        <v>63</v>
      </c>
      <c r="L23" s="93">
        <v>0.9</v>
      </c>
      <c r="M23" s="8"/>
      <c r="N23" s="3"/>
      <c r="O23" s="3"/>
      <c r="P23" s="3"/>
      <c r="Q23" s="3"/>
    </row>
    <row r="24" spans="1:17" s="42" customFormat="1" ht="15" customHeight="1" thickBot="1" x14ac:dyDescent="0.3">
      <c r="A24" s="85" t="s">
        <v>256</v>
      </c>
      <c r="B24" s="86" t="s">
        <v>223</v>
      </c>
      <c r="C24" s="49" t="s">
        <v>255</v>
      </c>
      <c r="D24" s="79">
        <v>5</v>
      </c>
      <c r="E24" s="73" t="s">
        <v>64</v>
      </c>
      <c r="F24" s="74" t="s">
        <v>176</v>
      </c>
      <c r="G24" s="75" t="s">
        <v>64</v>
      </c>
      <c r="H24" s="75">
        <v>35</v>
      </c>
      <c r="I24" s="76" t="s">
        <v>66</v>
      </c>
      <c r="J24" s="56" t="s">
        <v>259</v>
      </c>
      <c r="K24" s="92" t="s">
        <v>63</v>
      </c>
      <c r="L24" s="93">
        <v>0.9</v>
      </c>
      <c r="M24" s="8"/>
      <c r="N24" s="3"/>
      <c r="O24" s="3"/>
      <c r="P24" s="3"/>
      <c r="Q24" s="3"/>
    </row>
    <row r="25" spans="1:17" s="42" customFormat="1" ht="15" customHeight="1" thickBot="1" x14ac:dyDescent="0.3">
      <c r="A25" s="66" t="s">
        <v>234</v>
      </c>
      <c r="B25" s="49" t="s">
        <v>223</v>
      </c>
      <c r="C25" s="49" t="s">
        <v>230</v>
      </c>
      <c r="D25" s="94">
        <v>0</v>
      </c>
      <c r="E25" s="73" t="s">
        <v>64</v>
      </c>
      <c r="F25" s="74" t="s">
        <v>102</v>
      </c>
      <c r="G25" s="75" t="s">
        <v>64</v>
      </c>
      <c r="H25" s="75">
        <v>10</v>
      </c>
      <c r="I25" s="76" t="s">
        <v>66</v>
      </c>
      <c r="J25" s="56" t="s">
        <v>259</v>
      </c>
      <c r="K25" s="82" t="s">
        <v>63</v>
      </c>
      <c r="L25" s="7">
        <v>0.95</v>
      </c>
      <c r="M25" s="8"/>
      <c r="N25" s="3"/>
      <c r="O25" s="3"/>
      <c r="P25" s="3"/>
      <c r="Q25" s="3"/>
    </row>
    <row r="26" spans="1:17" s="42" customFormat="1" ht="15.75" thickBot="1" x14ac:dyDescent="0.3">
      <c r="A26" s="66" t="s">
        <v>234</v>
      </c>
      <c r="B26" s="49" t="s">
        <v>223</v>
      </c>
      <c r="C26" s="49" t="s">
        <v>230</v>
      </c>
      <c r="D26" s="72">
        <v>0</v>
      </c>
      <c r="E26" s="73" t="s">
        <v>64</v>
      </c>
      <c r="F26" s="74" t="s">
        <v>104</v>
      </c>
      <c r="G26" s="75" t="s">
        <v>64</v>
      </c>
      <c r="H26" s="75">
        <v>10</v>
      </c>
      <c r="I26" s="76" t="s">
        <v>66</v>
      </c>
      <c r="J26" s="56" t="s">
        <v>259</v>
      </c>
      <c r="K26" s="38" t="s">
        <v>63</v>
      </c>
      <c r="L26" s="7">
        <v>0.95</v>
      </c>
      <c r="M26" s="8"/>
      <c r="N26" s="3"/>
      <c r="O26" s="3"/>
      <c r="P26" s="3"/>
      <c r="Q26" s="3"/>
    </row>
    <row r="27" spans="1:17" s="42" customFormat="1" ht="15.75" thickBot="1" x14ac:dyDescent="0.3">
      <c r="A27" s="66" t="s">
        <v>234</v>
      </c>
      <c r="B27" s="49" t="s">
        <v>223</v>
      </c>
      <c r="C27" s="49" t="s">
        <v>230</v>
      </c>
      <c r="D27" s="72">
        <v>0</v>
      </c>
      <c r="E27" s="73" t="s">
        <v>64</v>
      </c>
      <c r="F27" s="74" t="s">
        <v>106</v>
      </c>
      <c r="G27" s="75" t="s">
        <v>64</v>
      </c>
      <c r="H27" s="75">
        <v>10</v>
      </c>
      <c r="I27" s="76" t="s">
        <v>66</v>
      </c>
      <c r="J27" s="56" t="s">
        <v>259</v>
      </c>
      <c r="K27" s="38" t="s">
        <v>63</v>
      </c>
      <c r="L27" s="7">
        <v>0.95</v>
      </c>
      <c r="M27" s="8"/>
      <c r="N27" s="3"/>
      <c r="O27" s="3"/>
      <c r="P27" s="3"/>
      <c r="Q27" s="3"/>
    </row>
    <row r="28" spans="1:17" s="42" customFormat="1" ht="15" customHeight="1" thickBot="1" x14ac:dyDescent="0.3">
      <c r="A28" s="66" t="s">
        <v>234</v>
      </c>
      <c r="B28" s="49" t="s">
        <v>223</v>
      </c>
      <c r="C28" s="49" t="s">
        <v>231</v>
      </c>
      <c r="D28" s="72">
        <v>4</v>
      </c>
      <c r="E28" s="73" t="s">
        <v>64</v>
      </c>
      <c r="F28" s="74" t="s">
        <v>165</v>
      </c>
      <c r="G28" s="75" t="s">
        <v>64</v>
      </c>
      <c r="H28" s="75">
        <v>6</v>
      </c>
      <c r="I28" s="76" t="s">
        <v>67</v>
      </c>
      <c r="J28" s="56" t="s">
        <v>259</v>
      </c>
      <c r="K28" s="82" t="s">
        <v>63</v>
      </c>
      <c r="L28" s="7">
        <v>0.9</v>
      </c>
      <c r="M28" s="8"/>
      <c r="N28" s="3"/>
      <c r="O28" s="3"/>
      <c r="P28" s="3"/>
      <c r="Q28" s="3"/>
    </row>
    <row r="29" spans="1:17" s="42" customFormat="1" ht="15.75" thickBot="1" x14ac:dyDescent="0.3">
      <c r="A29" s="66" t="s">
        <v>234</v>
      </c>
      <c r="B29" s="49" t="s">
        <v>223</v>
      </c>
      <c r="C29" s="49" t="s">
        <v>232</v>
      </c>
      <c r="D29" s="72">
        <v>2</v>
      </c>
      <c r="E29" s="73" t="s">
        <v>64</v>
      </c>
      <c r="F29" s="74" t="s">
        <v>165</v>
      </c>
      <c r="G29" s="75" t="s">
        <v>64</v>
      </c>
      <c r="H29" s="75">
        <v>6</v>
      </c>
      <c r="I29" s="76" t="s">
        <v>67</v>
      </c>
      <c r="J29" s="56" t="s">
        <v>259</v>
      </c>
      <c r="K29" s="82" t="s">
        <v>63</v>
      </c>
      <c r="L29" s="7">
        <v>0.9</v>
      </c>
      <c r="M29" s="8"/>
      <c r="N29" s="3"/>
      <c r="O29" s="3"/>
      <c r="P29" s="3"/>
      <c r="Q29" s="3"/>
    </row>
    <row r="30" spans="1:17" s="42" customFormat="1" ht="15" customHeight="1" thickBot="1" x14ac:dyDescent="0.3">
      <c r="A30" s="64" t="s">
        <v>238</v>
      </c>
      <c r="B30" s="84" t="s">
        <v>223</v>
      </c>
      <c r="C30" s="84" t="s">
        <v>236</v>
      </c>
      <c r="D30" s="80">
        <v>100</v>
      </c>
      <c r="E30" s="77" t="s">
        <v>64</v>
      </c>
      <c r="F30" s="78"/>
      <c r="G30" s="77" t="s">
        <v>64</v>
      </c>
      <c r="H30" s="77">
        <v>5000</v>
      </c>
      <c r="I30" s="81" t="s">
        <v>224</v>
      </c>
      <c r="J30" s="56" t="s">
        <v>259</v>
      </c>
      <c r="K30" s="83" t="s">
        <v>63</v>
      </c>
      <c r="L30" s="58">
        <v>0.9</v>
      </c>
      <c r="M30" s="8"/>
      <c r="N30" s="3"/>
      <c r="O30" s="3"/>
      <c r="P30" s="3"/>
      <c r="Q30" s="3"/>
    </row>
    <row r="31" spans="1:17" s="42" customFormat="1" ht="15.75" thickBot="1" x14ac:dyDescent="0.3">
      <c r="A31" s="64" t="s">
        <v>238</v>
      </c>
      <c r="B31" s="84" t="s">
        <v>223</v>
      </c>
      <c r="C31" s="57" t="s">
        <v>237</v>
      </c>
      <c r="D31" s="80">
        <v>50</v>
      </c>
      <c r="E31" s="77" t="s">
        <v>64</v>
      </c>
      <c r="F31" s="78"/>
      <c r="G31" s="77" t="s">
        <v>64</v>
      </c>
      <c r="H31" s="77">
        <v>5000</v>
      </c>
      <c r="I31" s="81" t="s">
        <v>224</v>
      </c>
      <c r="J31" s="56" t="s">
        <v>259</v>
      </c>
      <c r="K31" s="83" t="s">
        <v>63</v>
      </c>
      <c r="L31" s="58">
        <v>0.9</v>
      </c>
      <c r="M31" s="8"/>
      <c r="N31" s="3"/>
      <c r="O31" s="3"/>
      <c r="P31" s="3"/>
      <c r="Q31" s="3"/>
    </row>
    <row r="32" spans="1:17" s="42" customFormat="1" ht="15.75" thickBot="1" x14ac:dyDescent="0.3">
      <c r="A32" s="46" t="s">
        <v>257</v>
      </c>
      <c r="B32" s="47" t="s">
        <v>223</v>
      </c>
      <c r="C32" s="49" t="s">
        <v>230</v>
      </c>
      <c r="D32" s="79">
        <v>0</v>
      </c>
      <c r="E32" s="73" t="s">
        <v>64</v>
      </c>
      <c r="F32" s="74" t="s">
        <v>134</v>
      </c>
      <c r="G32" s="75" t="s">
        <v>64</v>
      </c>
      <c r="H32" s="75">
        <v>10</v>
      </c>
      <c r="I32" s="76" t="s">
        <v>66</v>
      </c>
      <c r="J32" s="56" t="s">
        <v>259</v>
      </c>
      <c r="K32" s="82" t="s">
        <v>63</v>
      </c>
      <c r="L32" s="7">
        <v>0.9</v>
      </c>
      <c r="M32" s="8"/>
      <c r="N32" s="3"/>
      <c r="O32" s="3"/>
      <c r="P32" s="3"/>
      <c r="Q32" s="3"/>
    </row>
    <row r="33" spans="1:17" s="42" customFormat="1" ht="15.75" thickBot="1" x14ac:dyDescent="0.3">
      <c r="A33" s="46" t="s">
        <v>258</v>
      </c>
      <c r="B33" s="47" t="s">
        <v>225</v>
      </c>
      <c r="C33" s="49" t="s">
        <v>239</v>
      </c>
      <c r="D33" s="79">
        <v>15</v>
      </c>
      <c r="E33" s="73" t="s">
        <v>64</v>
      </c>
      <c r="F33" s="74" t="s">
        <v>148</v>
      </c>
      <c r="G33" s="75" t="s">
        <v>64</v>
      </c>
      <c r="H33" s="75">
        <v>25</v>
      </c>
      <c r="I33" s="76" t="s">
        <v>66</v>
      </c>
      <c r="J33" s="56" t="s">
        <v>259</v>
      </c>
      <c r="K33" s="82" t="s">
        <v>63</v>
      </c>
      <c r="L33" s="7">
        <v>0.8</v>
      </c>
      <c r="M33" s="8"/>
      <c r="N33" s="3"/>
      <c r="O33" s="3"/>
      <c r="P33" s="3"/>
      <c r="Q33" s="3"/>
    </row>
    <row r="34" spans="1:17" s="42" customFormat="1" ht="15" customHeight="1" thickBot="1" x14ac:dyDescent="0.3">
      <c r="A34" s="46" t="s">
        <v>241</v>
      </c>
      <c r="B34" s="47" t="s">
        <v>225</v>
      </c>
      <c r="C34" s="47" t="s">
        <v>242</v>
      </c>
      <c r="D34" s="79">
        <v>30</v>
      </c>
      <c r="E34" s="73" t="s">
        <v>64</v>
      </c>
      <c r="F34" s="74" t="s">
        <v>227</v>
      </c>
      <c r="G34" s="75" t="s">
        <v>64</v>
      </c>
      <c r="H34" s="75">
        <v>80</v>
      </c>
      <c r="I34" s="76" t="s">
        <v>224</v>
      </c>
      <c r="J34" s="56" t="s">
        <v>259</v>
      </c>
      <c r="K34" s="82" t="s">
        <v>63</v>
      </c>
      <c r="L34" s="7">
        <v>0.8</v>
      </c>
      <c r="M34" s="8"/>
      <c r="N34" s="3"/>
      <c r="O34" s="3"/>
      <c r="P34" s="3"/>
      <c r="Q34" s="3"/>
    </row>
    <row r="35" spans="1:17" s="42" customFormat="1" ht="15.75" thickBot="1" x14ac:dyDescent="0.3">
      <c r="A35" s="46" t="s">
        <v>241</v>
      </c>
      <c r="B35" s="47" t="s">
        <v>225</v>
      </c>
      <c r="C35" s="49" t="s">
        <v>243</v>
      </c>
      <c r="D35" s="79">
        <v>40</v>
      </c>
      <c r="E35" s="73" t="s">
        <v>64</v>
      </c>
      <c r="F35" s="74" t="s">
        <v>227</v>
      </c>
      <c r="G35" s="75" t="s">
        <v>64</v>
      </c>
      <c r="H35" s="75">
        <v>80</v>
      </c>
      <c r="I35" s="76" t="s">
        <v>224</v>
      </c>
      <c r="J35" s="56" t="s">
        <v>259</v>
      </c>
      <c r="K35" s="82" t="s">
        <v>63</v>
      </c>
      <c r="L35" s="7">
        <v>0.8</v>
      </c>
      <c r="M35" s="8"/>
      <c r="N35" s="3"/>
      <c r="O35" s="3"/>
      <c r="P35" s="3"/>
      <c r="Q35" s="3"/>
    </row>
    <row r="36" spans="1:17" s="42" customFormat="1" ht="15.75" thickBot="1" x14ac:dyDescent="0.3">
      <c r="A36" s="46" t="s">
        <v>241</v>
      </c>
      <c r="B36" s="47" t="s">
        <v>225</v>
      </c>
      <c r="C36" s="47" t="s">
        <v>242</v>
      </c>
      <c r="D36" s="79">
        <v>10</v>
      </c>
      <c r="E36" s="73" t="s">
        <v>64</v>
      </c>
      <c r="F36" s="74" t="s">
        <v>112</v>
      </c>
      <c r="G36" s="75" t="s">
        <v>64</v>
      </c>
      <c r="H36" s="75">
        <v>100</v>
      </c>
      <c r="I36" s="76" t="s">
        <v>66</v>
      </c>
      <c r="J36" s="56" t="s">
        <v>259</v>
      </c>
      <c r="K36" s="82" t="s">
        <v>63</v>
      </c>
      <c r="L36" s="7">
        <v>0.8</v>
      </c>
      <c r="M36" s="8"/>
      <c r="N36" s="3"/>
      <c r="O36" s="3"/>
      <c r="P36" s="3"/>
      <c r="Q36" s="3"/>
    </row>
    <row r="37" spans="1:17" s="42" customFormat="1" ht="15.75" thickBot="1" x14ac:dyDescent="0.3">
      <c r="A37" s="46" t="s">
        <v>241</v>
      </c>
      <c r="B37" s="47" t="s">
        <v>225</v>
      </c>
      <c r="C37" s="49" t="s">
        <v>243</v>
      </c>
      <c r="D37" s="79">
        <v>15</v>
      </c>
      <c r="E37" s="73" t="s">
        <v>64</v>
      </c>
      <c r="F37" s="74" t="s">
        <v>112</v>
      </c>
      <c r="G37" s="75" t="s">
        <v>64</v>
      </c>
      <c r="H37" s="75">
        <v>100</v>
      </c>
      <c r="I37" s="76" t="s">
        <v>66</v>
      </c>
      <c r="J37" s="56" t="s">
        <v>259</v>
      </c>
      <c r="K37" s="82" t="s">
        <v>63</v>
      </c>
      <c r="L37" s="7">
        <v>0.8</v>
      </c>
      <c r="M37" s="8"/>
      <c r="N37" s="3"/>
      <c r="O37" s="3"/>
      <c r="P37" s="3"/>
      <c r="Q37" s="3"/>
    </row>
    <row r="38" spans="1:17" s="42" customFormat="1" ht="15.75" thickBot="1" x14ac:dyDescent="0.3">
      <c r="A38" s="46" t="s">
        <v>241</v>
      </c>
      <c r="B38" s="47" t="s">
        <v>225</v>
      </c>
      <c r="C38" s="47" t="s">
        <v>244</v>
      </c>
      <c r="D38" s="79">
        <v>10</v>
      </c>
      <c r="E38" s="73" t="s">
        <v>64</v>
      </c>
      <c r="F38" s="74" t="s">
        <v>112</v>
      </c>
      <c r="G38" s="75" t="s">
        <v>64</v>
      </c>
      <c r="H38" s="75">
        <v>100</v>
      </c>
      <c r="I38" s="76" t="s">
        <v>66</v>
      </c>
      <c r="J38" s="56" t="s">
        <v>259</v>
      </c>
      <c r="K38" s="82" t="s">
        <v>63</v>
      </c>
      <c r="L38" s="7">
        <v>0.8</v>
      </c>
      <c r="M38" s="8"/>
      <c r="N38" s="3"/>
      <c r="O38" s="3"/>
      <c r="P38" s="3"/>
      <c r="Q38" s="3"/>
    </row>
    <row r="39" spans="1:17" s="42" customFormat="1" ht="15.75" thickBot="1" x14ac:dyDescent="0.3">
      <c r="A39" s="46" t="s">
        <v>241</v>
      </c>
      <c r="B39" s="47" t="s">
        <v>225</v>
      </c>
      <c r="C39" s="49" t="s">
        <v>245</v>
      </c>
      <c r="D39" s="79">
        <v>15</v>
      </c>
      <c r="E39" s="73" t="s">
        <v>64</v>
      </c>
      <c r="F39" s="74" t="s">
        <v>112</v>
      </c>
      <c r="G39" s="75" t="s">
        <v>64</v>
      </c>
      <c r="H39" s="75">
        <v>100</v>
      </c>
      <c r="I39" s="76" t="s">
        <v>66</v>
      </c>
      <c r="J39" s="56" t="s">
        <v>259</v>
      </c>
      <c r="K39" s="82" t="s">
        <v>63</v>
      </c>
      <c r="L39" s="7">
        <v>0.8</v>
      </c>
      <c r="M39" s="8"/>
      <c r="N39" s="3"/>
      <c r="O39" s="3"/>
      <c r="P39" s="3"/>
      <c r="Q39" s="3"/>
    </row>
    <row r="40" spans="1:17" s="42" customFormat="1" ht="15" customHeight="1" thickBot="1" x14ac:dyDescent="0.3">
      <c r="A40" s="46" t="s">
        <v>235</v>
      </c>
      <c r="B40" s="47" t="s">
        <v>225</v>
      </c>
      <c r="C40" s="47" t="s">
        <v>242</v>
      </c>
      <c r="D40" s="79">
        <v>10</v>
      </c>
      <c r="E40" s="73" t="s">
        <v>64</v>
      </c>
      <c r="F40" s="74" t="s">
        <v>112</v>
      </c>
      <c r="G40" s="75" t="s">
        <v>64</v>
      </c>
      <c r="H40" s="75">
        <v>100</v>
      </c>
      <c r="I40" s="76" t="s">
        <v>66</v>
      </c>
      <c r="J40" s="56" t="s">
        <v>259</v>
      </c>
      <c r="K40" s="82" t="s">
        <v>63</v>
      </c>
      <c r="L40" s="7">
        <v>0.8</v>
      </c>
      <c r="M40" s="8"/>
      <c r="N40" s="3"/>
      <c r="O40" s="3"/>
      <c r="P40" s="3"/>
      <c r="Q40" s="3"/>
    </row>
    <row r="41" spans="1:17" s="42" customFormat="1" ht="15" customHeight="1" thickBot="1" x14ac:dyDescent="0.3">
      <c r="A41" s="46" t="s">
        <v>235</v>
      </c>
      <c r="B41" s="47" t="s">
        <v>225</v>
      </c>
      <c r="C41" s="49" t="s">
        <v>243</v>
      </c>
      <c r="D41" s="79">
        <v>15</v>
      </c>
      <c r="E41" s="73" t="s">
        <v>64</v>
      </c>
      <c r="F41" s="74" t="s">
        <v>112</v>
      </c>
      <c r="G41" s="75" t="s">
        <v>64</v>
      </c>
      <c r="H41" s="75">
        <v>100</v>
      </c>
      <c r="I41" s="76" t="s">
        <v>66</v>
      </c>
      <c r="J41" s="56" t="s">
        <v>259</v>
      </c>
      <c r="K41" s="82" t="s">
        <v>63</v>
      </c>
      <c r="L41" s="7">
        <v>0.8</v>
      </c>
      <c r="M41" s="8"/>
      <c r="N41" s="3"/>
      <c r="O41" s="3"/>
      <c r="P41" s="3"/>
      <c r="Q41" s="3"/>
    </row>
    <row r="42" spans="1:17" s="42" customFormat="1" ht="15" customHeight="1" thickBot="1" x14ac:dyDescent="0.3">
      <c r="A42" s="46" t="s">
        <v>235</v>
      </c>
      <c r="B42" s="47" t="s">
        <v>225</v>
      </c>
      <c r="C42" s="47" t="s">
        <v>244</v>
      </c>
      <c r="D42" s="79">
        <v>10</v>
      </c>
      <c r="E42" s="73" t="s">
        <v>64</v>
      </c>
      <c r="F42" s="74" t="s">
        <v>112</v>
      </c>
      <c r="G42" s="75" t="s">
        <v>64</v>
      </c>
      <c r="H42" s="75">
        <v>100</v>
      </c>
      <c r="I42" s="76" t="s">
        <v>66</v>
      </c>
      <c r="J42" s="56" t="s">
        <v>259</v>
      </c>
      <c r="K42" s="82" t="s">
        <v>63</v>
      </c>
      <c r="L42" s="7">
        <v>0.8</v>
      </c>
      <c r="M42" s="8"/>
      <c r="N42" s="3"/>
      <c r="O42" s="3"/>
      <c r="P42" s="3"/>
      <c r="Q42" s="3"/>
    </row>
    <row r="43" spans="1:17" s="42" customFormat="1" ht="15.75" thickBot="1" x14ac:dyDescent="0.3">
      <c r="A43" s="46" t="s">
        <v>235</v>
      </c>
      <c r="B43" s="47" t="s">
        <v>225</v>
      </c>
      <c r="C43" s="49" t="s">
        <v>245</v>
      </c>
      <c r="D43" s="79">
        <v>15</v>
      </c>
      <c r="E43" s="73" t="s">
        <v>64</v>
      </c>
      <c r="F43" s="74" t="s">
        <v>112</v>
      </c>
      <c r="G43" s="75" t="s">
        <v>64</v>
      </c>
      <c r="H43" s="75">
        <v>100</v>
      </c>
      <c r="I43" s="76" t="s">
        <v>66</v>
      </c>
      <c r="J43" s="56" t="s">
        <v>259</v>
      </c>
      <c r="K43" s="82" t="s">
        <v>63</v>
      </c>
      <c r="L43" s="7">
        <v>0.8</v>
      </c>
      <c r="M43" s="8"/>
      <c r="N43" s="3"/>
      <c r="O43" s="3"/>
      <c r="P43" s="3"/>
      <c r="Q43" s="3"/>
    </row>
    <row r="44" spans="1:17" s="42" customFormat="1" ht="15.75" thickBot="1" x14ac:dyDescent="0.3">
      <c r="A44" s="46" t="s">
        <v>241</v>
      </c>
      <c r="B44" s="47" t="s">
        <v>225</v>
      </c>
      <c r="C44" s="49" t="s">
        <v>239</v>
      </c>
      <c r="D44" s="79">
        <v>17.8</v>
      </c>
      <c r="E44" s="73" t="s">
        <v>64</v>
      </c>
      <c r="F44" s="74" t="s">
        <v>157</v>
      </c>
      <c r="G44" s="75" t="s">
        <v>64</v>
      </c>
      <c r="H44" s="75">
        <v>500</v>
      </c>
      <c r="I44" s="76" t="s">
        <v>224</v>
      </c>
      <c r="J44" s="56" t="s">
        <v>259</v>
      </c>
      <c r="K44" s="82" t="s">
        <v>63</v>
      </c>
      <c r="L44" s="7">
        <v>0.8</v>
      </c>
      <c r="M44" s="8"/>
      <c r="N44" s="3"/>
      <c r="O44" s="3"/>
      <c r="P44" s="3"/>
      <c r="Q44" s="3"/>
    </row>
    <row r="45" spans="1:17" s="42" customFormat="1" ht="15.75" thickBot="1" x14ac:dyDescent="0.3">
      <c r="A45" s="46" t="s">
        <v>241</v>
      </c>
      <c r="B45" s="47" t="s">
        <v>225</v>
      </c>
      <c r="C45" s="49" t="s">
        <v>240</v>
      </c>
      <c r="D45" s="79">
        <v>17.8</v>
      </c>
      <c r="E45" s="73" t="s">
        <v>64</v>
      </c>
      <c r="F45" s="74" t="s">
        <v>157</v>
      </c>
      <c r="G45" s="75" t="s">
        <v>64</v>
      </c>
      <c r="H45" s="75">
        <v>500</v>
      </c>
      <c r="I45" s="76" t="s">
        <v>224</v>
      </c>
      <c r="J45" s="56" t="s">
        <v>259</v>
      </c>
      <c r="K45" s="82" t="s">
        <v>63</v>
      </c>
      <c r="L45" s="7">
        <v>0.8</v>
      </c>
      <c r="M45" s="8"/>
      <c r="N45" s="3"/>
      <c r="O45" s="3"/>
      <c r="P45" s="3"/>
      <c r="Q45" s="3"/>
    </row>
    <row r="46" spans="1:17" s="42" customFormat="1" ht="15.75" thickBot="1" x14ac:dyDescent="0.3">
      <c r="A46" s="46" t="s">
        <v>235</v>
      </c>
      <c r="B46" s="47" t="s">
        <v>225</v>
      </c>
      <c r="C46" s="49" t="s">
        <v>239</v>
      </c>
      <c r="D46" s="79">
        <v>17.8</v>
      </c>
      <c r="E46" s="73" t="s">
        <v>64</v>
      </c>
      <c r="F46" s="74" t="s">
        <v>157</v>
      </c>
      <c r="G46" s="75" t="s">
        <v>64</v>
      </c>
      <c r="H46" s="75">
        <v>500</v>
      </c>
      <c r="I46" s="76" t="s">
        <v>224</v>
      </c>
      <c r="J46" s="56" t="s">
        <v>259</v>
      </c>
      <c r="K46" s="82" t="s">
        <v>63</v>
      </c>
      <c r="L46" s="7">
        <v>0.8</v>
      </c>
      <c r="M46" s="8"/>
      <c r="N46" s="3"/>
      <c r="O46" s="3"/>
      <c r="P46" s="3"/>
      <c r="Q46" s="3"/>
    </row>
    <row r="47" spans="1:17" s="42" customFormat="1" ht="15.75" thickBot="1" x14ac:dyDescent="0.3">
      <c r="A47" s="46" t="s">
        <v>235</v>
      </c>
      <c r="B47" s="47" t="s">
        <v>225</v>
      </c>
      <c r="C47" s="49" t="s">
        <v>240</v>
      </c>
      <c r="D47" s="79">
        <v>17.8</v>
      </c>
      <c r="E47" s="73" t="s">
        <v>64</v>
      </c>
      <c r="F47" s="74" t="s">
        <v>157</v>
      </c>
      <c r="G47" s="75" t="s">
        <v>64</v>
      </c>
      <c r="H47" s="75">
        <v>500</v>
      </c>
      <c r="I47" s="76" t="s">
        <v>224</v>
      </c>
      <c r="J47" s="56" t="s">
        <v>259</v>
      </c>
      <c r="K47" s="82" t="s">
        <v>63</v>
      </c>
      <c r="L47" s="7">
        <v>0.8</v>
      </c>
      <c r="M47" s="8"/>
      <c r="N47" s="3"/>
      <c r="O47" s="3"/>
      <c r="P47" s="3"/>
      <c r="Q47" s="3"/>
    </row>
    <row r="48" spans="1:17" s="42" customFormat="1" ht="26.25" thickBot="1" x14ac:dyDescent="0.3">
      <c r="A48" s="64" t="s">
        <v>246</v>
      </c>
      <c r="B48" s="84" t="s">
        <v>225</v>
      </c>
      <c r="C48" s="84" t="s">
        <v>239</v>
      </c>
      <c r="D48" s="80"/>
      <c r="E48" s="77"/>
      <c r="F48" s="78"/>
      <c r="G48" s="77"/>
      <c r="H48" s="77"/>
      <c r="I48" s="81" t="s">
        <v>67</v>
      </c>
      <c r="J48" s="56" t="s">
        <v>259</v>
      </c>
      <c r="K48" s="83" t="s">
        <v>63</v>
      </c>
      <c r="L48" s="58">
        <v>0.8</v>
      </c>
      <c r="M48" s="8"/>
      <c r="N48" s="3"/>
      <c r="O48" s="3"/>
      <c r="P48" s="3"/>
      <c r="Q48" s="3"/>
    </row>
    <row r="49" spans="1:17" s="42" customFormat="1" ht="26.25" thickBot="1" x14ac:dyDescent="0.3">
      <c r="A49" s="97" t="s">
        <v>246</v>
      </c>
      <c r="B49" s="98" t="s">
        <v>225</v>
      </c>
      <c r="C49" s="99" t="s">
        <v>239</v>
      </c>
      <c r="D49" s="100"/>
      <c r="E49" s="101"/>
      <c r="F49" s="102"/>
      <c r="G49" s="101"/>
      <c r="H49" s="101"/>
      <c r="I49" s="103" t="s">
        <v>67</v>
      </c>
      <c r="J49" s="56" t="s">
        <v>259</v>
      </c>
      <c r="K49" s="104" t="s">
        <v>63</v>
      </c>
      <c r="L49" s="105">
        <v>0.8</v>
      </c>
      <c r="M49" s="8"/>
      <c r="N49" s="3"/>
      <c r="O49" s="3"/>
      <c r="P49" s="3"/>
      <c r="Q49" s="3"/>
    </row>
    <row r="50" spans="1:17" s="42" customFormat="1" ht="15" customHeight="1" thickBot="1" x14ac:dyDescent="0.3">
      <c r="A50" s="65" t="s">
        <v>233</v>
      </c>
      <c r="B50" s="48" t="s">
        <v>223</v>
      </c>
      <c r="C50" s="48" t="s">
        <v>230</v>
      </c>
      <c r="D50" s="67">
        <v>10</v>
      </c>
      <c r="E50" s="68" t="s">
        <v>61</v>
      </c>
      <c r="F50" s="69" t="s">
        <v>102</v>
      </c>
      <c r="G50" s="70" t="s">
        <v>64</v>
      </c>
      <c r="H50" s="70">
        <v>100</v>
      </c>
      <c r="I50" s="71" t="s">
        <v>66</v>
      </c>
      <c r="J50" s="56" t="s">
        <v>260</v>
      </c>
      <c r="K50" s="53"/>
      <c r="L50" s="54"/>
      <c r="M50" s="8"/>
      <c r="N50" s="3"/>
      <c r="O50" s="3"/>
      <c r="P50" s="3"/>
      <c r="Q50" s="3"/>
    </row>
    <row r="51" spans="1:17" s="42" customFormat="1" ht="15" customHeight="1" thickBot="1" x14ac:dyDescent="0.3">
      <c r="A51" s="66" t="s">
        <v>233</v>
      </c>
      <c r="B51" s="49" t="s">
        <v>223</v>
      </c>
      <c r="C51" s="49" t="s">
        <v>230</v>
      </c>
      <c r="D51" s="72">
        <v>10</v>
      </c>
      <c r="E51" s="73" t="s">
        <v>61</v>
      </c>
      <c r="F51" s="74" t="s">
        <v>104</v>
      </c>
      <c r="G51" s="75" t="s">
        <v>64</v>
      </c>
      <c r="H51" s="75">
        <v>100</v>
      </c>
      <c r="I51" s="76" t="s">
        <v>66</v>
      </c>
      <c r="J51" s="56" t="s">
        <v>260</v>
      </c>
      <c r="K51" s="38"/>
      <c r="L51" s="7"/>
      <c r="M51" s="8"/>
      <c r="N51" s="3"/>
      <c r="O51" s="3"/>
      <c r="P51" s="3"/>
      <c r="Q51" s="3"/>
    </row>
    <row r="52" spans="1:17" s="42" customFormat="1" ht="15.75" thickBot="1" x14ac:dyDescent="0.3">
      <c r="A52" s="66" t="s">
        <v>233</v>
      </c>
      <c r="B52" s="49" t="s">
        <v>223</v>
      </c>
      <c r="C52" s="49" t="s">
        <v>230</v>
      </c>
      <c r="D52" s="72">
        <v>10</v>
      </c>
      <c r="E52" s="73" t="s">
        <v>61</v>
      </c>
      <c r="F52" s="74" t="s">
        <v>106</v>
      </c>
      <c r="G52" s="75" t="s">
        <v>64</v>
      </c>
      <c r="H52" s="75">
        <v>100</v>
      </c>
      <c r="I52" s="76" t="s">
        <v>66</v>
      </c>
      <c r="J52" s="56" t="s">
        <v>260</v>
      </c>
      <c r="K52" s="38"/>
      <c r="L52" s="7"/>
      <c r="M52" s="8"/>
      <c r="N52" s="3"/>
      <c r="O52" s="3"/>
      <c r="P52" s="3"/>
      <c r="Q52" s="3"/>
    </row>
    <row r="53" spans="1:17" s="42" customFormat="1" ht="15.75" thickBot="1" x14ac:dyDescent="0.3">
      <c r="A53" s="66" t="s">
        <v>233</v>
      </c>
      <c r="B53" s="49" t="s">
        <v>223</v>
      </c>
      <c r="C53" s="49" t="s">
        <v>231</v>
      </c>
      <c r="D53" s="72">
        <v>0</v>
      </c>
      <c r="E53" s="73" t="s">
        <v>64</v>
      </c>
      <c r="F53" s="74" t="s">
        <v>165</v>
      </c>
      <c r="G53" s="75" t="s">
        <v>61</v>
      </c>
      <c r="H53" s="75">
        <v>4</v>
      </c>
      <c r="I53" s="76" t="s">
        <v>67</v>
      </c>
      <c r="J53" s="56" t="s">
        <v>260</v>
      </c>
      <c r="K53" s="82"/>
      <c r="L53" s="7"/>
      <c r="M53" s="8"/>
      <c r="N53" s="3"/>
      <c r="O53" s="3"/>
      <c r="P53" s="3"/>
      <c r="Q53" s="3"/>
    </row>
    <row r="54" spans="1:17" s="42" customFormat="1" ht="15.75" thickBot="1" x14ac:dyDescent="0.3">
      <c r="A54" s="85" t="s">
        <v>233</v>
      </c>
      <c r="B54" s="86" t="s">
        <v>223</v>
      </c>
      <c r="C54" s="86" t="s">
        <v>232</v>
      </c>
      <c r="D54" s="87">
        <v>0</v>
      </c>
      <c r="E54" s="88" t="s">
        <v>64</v>
      </c>
      <c r="F54" s="89" t="s">
        <v>165</v>
      </c>
      <c r="G54" s="90" t="s">
        <v>61</v>
      </c>
      <c r="H54" s="90">
        <v>2</v>
      </c>
      <c r="I54" s="91" t="s">
        <v>67</v>
      </c>
      <c r="J54" s="56" t="s">
        <v>260</v>
      </c>
      <c r="K54" s="92"/>
      <c r="L54" s="93"/>
      <c r="M54" s="8"/>
      <c r="N54" s="3"/>
      <c r="O54" s="3"/>
      <c r="P54" s="3"/>
      <c r="Q54" s="3"/>
    </row>
    <row r="55" spans="1:17" s="42" customFormat="1" ht="15.75" thickBot="1" x14ac:dyDescent="0.3">
      <c r="A55" s="85" t="s">
        <v>233</v>
      </c>
      <c r="B55" s="86" t="s">
        <v>223</v>
      </c>
      <c r="C55" s="49" t="s">
        <v>247</v>
      </c>
      <c r="D55" s="94">
        <v>35</v>
      </c>
      <c r="E55" s="73" t="s">
        <v>64</v>
      </c>
      <c r="F55" s="74" t="s">
        <v>261</v>
      </c>
      <c r="G55" s="75" t="s">
        <v>64</v>
      </c>
      <c r="H55" s="75">
        <v>100</v>
      </c>
      <c r="I55" s="76" t="s">
        <v>66</v>
      </c>
      <c r="J55" s="56" t="s">
        <v>260</v>
      </c>
      <c r="K55" s="92"/>
      <c r="L55" s="93"/>
      <c r="M55" s="8"/>
      <c r="N55" s="3"/>
      <c r="O55" s="3"/>
      <c r="P55" s="3"/>
      <c r="Q55" s="3"/>
    </row>
    <row r="56" spans="1:17" s="42" customFormat="1" ht="15.75" thickBot="1" x14ac:dyDescent="0.3">
      <c r="A56" s="85" t="s">
        <v>233</v>
      </c>
      <c r="B56" s="86" t="s">
        <v>223</v>
      </c>
      <c r="C56" s="49" t="s">
        <v>248</v>
      </c>
      <c r="D56" s="94">
        <v>35</v>
      </c>
      <c r="E56" s="73" t="s">
        <v>64</v>
      </c>
      <c r="F56" s="74" t="s">
        <v>261</v>
      </c>
      <c r="G56" s="75" t="s">
        <v>64</v>
      </c>
      <c r="H56" s="75">
        <v>100</v>
      </c>
      <c r="I56" s="76" t="s">
        <v>66</v>
      </c>
      <c r="J56" s="56" t="s">
        <v>260</v>
      </c>
      <c r="K56" s="92"/>
      <c r="L56" s="93"/>
      <c r="M56" s="8"/>
      <c r="N56" s="3"/>
      <c r="O56" s="3"/>
      <c r="P56" s="3"/>
      <c r="Q56" s="3"/>
    </row>
    <row r="57" spans="1:17" s="42" customFormat="1" ht="15.75" thickBot="1" x14ac:dyDescent="0.3">
      <c r="A57" s="85" t="s">
        <v>233</v>
      </c>
      <c r="B57" s="86" t="s">
        <v>223</v>
      </c>
      <c r="C57" s="49" t="s">
        <v>249</v>
      </c>
      <c r="D57" s="72">
        <v>45</v>
      </c>
      <c r="E57" s="73" t="s">
        <v>64</v>
      </c>
      <c r="F57" s="74" t="s">
        <v>261</v>
      </c>
      <c r="G57" s="75" t="s">
        <v>64</v>
      </c>
      <c r="H57" s="75">
        <v>100</v>
      </c>
      <c r="I57" s="76" t="s">
        <v>66</v>
      </c>
      <c r="J57" s="56" t="s">
        <v>260</v>
      </c>
      <c r="K57" s="92"/>
      <c r="L57" s="93"/>
      <c r="M57" s="8"/>
      <c r="N57" s="3"/>
      <c r="O57" s="3"/>
      <c r="P57" s="3"/>
      <c r="Q57" s="3"/>
    </row>
    <row r="58" spans="1:17" s="42" customFormat="1" ht="15.75" thickBot="1" x14ac:dyDescent="0.3">
      <c r="A58" s="85" t="s">
        <v>233</v>
      </c>
      <c r="B58" s="86" t="s">
        <v>223</v>
      </c>
      <c r="C58" s="49" t="s">
        <v>250</v>
      </c>
      <c r="D58" s="72">
        <v>45</v>
      </c>
      <c r="E58" s="73" t="s">
        <v>64</v>
      </c>
      <c r="F58" s="74" t="s">
        <v>261</v>
      </c>
      <c r="G58" s="75" t="s">
        <v>64</v>
      </c>
      <c r="H58" s="75">
        <v>100</v>
      </c>
      <c r="I58" s="76" t="s">
        <v>66</v>
      </c>
      <c r="J58" s="56" t="s">
        <v>260</v>
      </c>
      <c r="K58" s="92"/>
      <c r="L58" s="93"/>
      <c r="M58" s="8"/>
      <c r="N58" s="3"/>
      <c r="O58" s="3"/>
      <c r="P58" s="3"/>
      <c r="Q58" s="3"/>
    </row>
    <row r="59" spans="1:17" s="42" customFormat="1" ht="15.75" thickBot="1" x14ac:dyDescent="0.3">
      <c r="A59" s="85" t="s">
        <v>233</v>
      </c>
      <c r="B59" s="86" t="s">
        <v>223</v>
      </c>
      <c r="C59" s="49" t="s">
        <v>251</v>
      </c>
      <c r="D59" s="72">
        <v>45</v>
      </c>
      <c r="E59" s="73" t="s">
        <v>64</v>
      </c>
      <c r="F59" s="74" t="s">
        <v>261</v>
      </c>
      <c r="G59" s="75" t="s">
        <v>64</v>
      </c>
      <c r="H59" s="75">
        <v>100</v>
      </c>
      <c r="I59" s="76" t="s">
        <v>66</v>
      </c>
      <c r="J59" s="56" t="s">
        <v>260</v>
      </c>
      <c r="K59" s="92"/>
      <c r="L59" s="93"/>
      <c r="M59" s="8"/>
      <c r="N59" s="3"/>
      <c r="O59" s="3"/>
      <c r="P59" s="3"/>
      <c r="Q59" s="3"/>
    </row>
    <row r="60" spans="1:17" s="42" customFormat="1" ht="15.75" thickBot="1" x14ac:dyDescent="0.3">
      <c r="A60" s="85" t="s">
        <v>233</v>
      </c>
      <c r="B60" s="86" t="s">
        <v>223</v>
      </c>
      <c r="C60" s="95" t="s">
        <v>252</v>
      </c>
      <c r="D60" s="96">
        <v>25</v>
      </c>
      <c r="E60" s="73" t="s">
        <v>64</v>
      </c>
      <c r="F60" s="74" t="s">
        <v>261</v>
      </c>
      <c r="G60" s="75" t="s">
        <v>64</v>
      </c>
      <c r="H60" s="75">
        <v>100</v>
      </c>
      <c r="I60" s="76" t="s">
        <v>66</v>
      </c>
      <c r="J60" s="56" t="s">
        <v>260</v>
      </c>
      <c r="K60" s="92"/>
      <c r="L60" s="93"/>
      <c r="M60" s="8"/>
      <c r="N60" s="3"/>
      <c r="O60" s="3"/>
      <c r="P60" s="3"/>
      <c r="Q60" s="3"/>
    </row>
    <row r="61" spans="1:17" s="42" customFormat="1" ht="15.75" thickBot="1" x14ac:dyDescent="0.3">
      <c r="A61" s="85" t="s">
        <v>233</v>
      </c>
      <c r="B61" s="86" t="s">
        <v>223</v>
      </c>
      <c r="C61" s="49" t="s">
        <v>253</v>
      </c>
      <c r="D61" s="96">
        <v>25</v>
      </c>
      <c r="E61" s="73" t="s">
        <v>64</v>
      </c>
      <c r="F61" s="74" t="s">
        <v>261</v>
      </c>
      <c r="G61" s="75" t="s">
        <v>64</v>
      </c>
      <c r="H61" s="75">
        <v>100</v>
      </c>
      <c r="I61" s="76" t="s">
        <v>66</v>
      </c>
      <c r="J61" s="56" t="s">
        <v>260</v>
      </c>
      <c r="K61" s="92"/>
      <c r="L61" s="93"/>
      <c r="M61" s="8"/>
      <c r="N61" s="3"/>
      <c r="O61" s="3"/>
      <c r="P61" s="3"/>
      <c r="Q61" s="3"/>
    </row>
    <row r="62" spans="1:17" s="42" customFormat="1" ht="15.75" thickBot="1" x14ac:dyDescent="0.3">
      <c r="A62" s="85" t="s">
        <v>233</v>
      </c>
      <c r="B62" s="86" t="s">
        <v>223</v>
      </c>
      <c r="C62" s="49" t="s">
        <v>254</v>
      </c>
      <c r="D62" s="79">
        <v>50</v>
      </c>
      <c r="E62" s="73" t="s">
        <v>64</v>
      </c>
      <c r="F62" s="74" t="s">
        <v>261</v>
      </c>
      <c r="G62" s="75" t="s">
        <v>64</v>
      </c>
      <c r="H62" s="75">
        <v>100</v>
      </c>
      <c r="I62" s="76" t="s">
        <v>66</v>
      </c>
      <c r="J62" s="56" t="s">
        <v>260</v>
      </c>
      <c r="K62" s="92"/>
      <c r="L62" s="93"/>
      <c r="M62" s="8"/>
      <c r="N62" s="3"/>
      <c r="O62" s="3"/>
      <c r="P62" s="3"/>
      <c r="Q62" s="3"/>
    </row>
    <row r="63" spans="1:17" s="42" customFormat="1" ht="15.75" thickBot="1" x14ac:dyDescent="0.3">
      <c r="A63" s="85" t="s">
        <v>233</v>
      </c>
      <c r="B63" s="86" t="s">
        <v>223</v>
      </c>
      <c r="C63" s="49" t="s">
        <v>255</v>
      </c>
      <c r="D63" s="79">
        <v>30</v>
      </c>
      <c r="E63" s="73" t="s">
        <v>64</v>
      </c>
      <c r="F63" s="74" t="s">
        <v>261</v>
      </c>
      <c r="G63" s="75" t="s">
        <v>64</v>
      </c>
      <c r="H63" s="75">
        <v>100</v>
      </c>
      <c r="I63" s="76" t="s">
        <v>66</v>
      </c>
      <c r="J63" s="56" t="s">
        <v>260</v>
      </c>
      <c r="K63" s="92"/>
      <c r="L63" s="93"/>
      <c r="M63" s="8"/>
      <c r="N63" s="3"/>
      <c r="O63" s="3"/>
      <c r="P63" s="3"/>
      <c r="Q63" s="3"/>
    </row>
    <row r="64" spans="1:17" s="42" customFormat="1" ht="15.75" thickBot="1" x14ac:dyDescent="0.3">
      <c r="A64" s="85" t="s">
        <v>256</v>
      </c>
      <c r="B64" s="86" t="s">
        <v>223</v>
      </c>
      <c r="C64" s="49" t="s">
        <v>247</v>
      </c>
      <c r="D64" s="79">
        <v>0</v>
      </c>
      <c r="E64" s="73" t="s">
        <v>64</v>
      </c>
      <c r="F64" s="74" t="s">
        <v>176</v>
      </c>
      <c r="G64" s="75" t="s">
        <v>61</v>
      </c>
      <c r="H64" s="75">
        <v>10</v>
      </c>
      <c r="I64" s="76" t="s">
        <v>66</v>
      </c>
      <c r="J64" s="56" t="s">
        <v>260</v>
      </c>
      <c r="K64" s="92"/>
      <c r="L64" s="93"/>
      <c r="M64" s="8"/>
      <c r="N64" s="3"/>
      <c r="O64" s="3"/>
      <c r="P64" s="3"/>
      <c r="Q64" s="3"/>
    </row>
    <row r="65" spans="1:17" s="42" customFormat="1" ht="15.75" thickBot="1" x14ac:dyDescent="0.3">
      <c r="A65" s="85" t="s">
        <v>256</v>
      </c>
      <c r="B65" s="86" t="s">
        <v>223</v>
      </c>
      <c r="C65" s="49" t="s">
        <v>247</v>
      </c>
      <c r="D65" s="79">
        <v>25</v>
      </c>
      <c r="E65" s="73" t="s">
        <v>61</v>
      </c>
      <c r="F65" s="74" t="s">
        <v>176</v>
      </c>
      <c r="G65" s="75" t="s">
        <v>64</v>
      </c>
      <c r="H65" s="75">
        <v>100</v>
      </c>
      <c r="I65" s="76" t="s">
        <v>66</v>
      </c>
      <c r="J65" s="56" t="s">
        <v>260</v>
      </c>
      <c r="K65" s="92"/>
      <c r="L65" s="93"/>
      <c r="M65" s="8"/>
      <c r="N65" s="3"/>
      <c r="O65" s="3"/>
      <c r="P65" s="3"/>
      <c r="Q65" s="3"/>
    </row>
    <row r="66" spans="1:17" s="42" customFormat="1" ht="15.75" thickBot="1" x14ac:dyDescent="0.3">
      <c r="A66" s="85" t="s">
        <v>256</v>
      </c>
      <c r="B66" s="86" t="s">
        <v>223</v>
      </c>
      <c r="C66" s="49" t="s">
        <v>248</v>
      </c>
      <c r="D66" s="79">
        <v>0</v>
      </c>
      <c r="E66" s="73" t="s">
        <v>64</v>
      </c>
      <c r="F66" s="74" t="s">
        <v>176</v>
      </c>
      <c r="G66" s="75" t="s">
        <v>61</v>
      </c>
      <c r="H66" s="75">
        <v>20</v>
      </c>
      <c r="I66" s="76" t="s">
        <v>66</v>
      </c>
      <c r="J66" s="56" t="s">
        <v>260</v>
      </c>
      <c r="K66" s="92"/>
      <c r="L66" s="93"/>
      <c r="M66" s="8"/>
      <c r="N66" s="3"/>
      <c r="O66" s="3"/>
      <c r="P66" s="3"/>
      <c r="Q66" s="3"/>
    </row>
    <row r="67" spans="1:17" s="42" customFormat="1" ht="15.75" thickBot="1" x14ac:dyDescent="0.3">
      <c r="A67" s="85" t="s">
        <v>256</v>
      </c>
      <c r="B67" s="86" t="s">
        <v>223</v>
      </c>
      <c r="C67" s="49" t="s">
        <v>248</v>
      </c>
      <c r="D67" s="79">
        <v>45</v>
      </c>
      <c r="E67" s="73" t="s">
        <v>61</v>
      </c>
      <c r="F67" s="74" t="s">
        <v>176</v>
      </c>
      <c r="G67" s="75" t="s">
        <v>64</v>
      </c>
      <c r="H67" s="75">
        <v>100</v>
      </c>
      <c r="I67" s="76" t="s">
        <v>66</v>
      </c>
      <c r="J67" s="56" t="s">
        <v>260</v>
      </c>
      <c r="K67" s="92"/>
      <c r="L67" s="93"/>
      <c r="M67" s="8"/>
      <c r="N67" s="3"/>
      <c r="O67" s="3"/>
      <c r="P67" s="3"/>
      <c r="Q67" s="3"/>
    </row>
    <row r="68" spans="1:17" s="42" customFormat="1" ht="15.75" thickBot="1" x14ac:dyDescent="0.3">
      <c r="A68" s="85" t="s">
        <v>256</v>
      </c>
      <c r="B68" s="86" t="s">
        <v>223</v>
      </c>
      <c r="C68" s="49" t="s">
        <v>249</v>
      </c>
      <c r="D68" s="79">
        <v>0</v>
      </c>
      <c r="E68" s="73" t="s">
        <v>64</v>
      </c>
      <c r="F68" s="74" t="s">
        <v>176</v>
      </c>
      <c r="G68" s="75" t="s">
        <v>61</v>
      </c>
      <c r="H68" s="75">
        <v>10</v>
      </c>
      <c r="I68" s="76" t="s">
        <v>66</v>
      </c>
      <c r="J68" s="56" t="s">
        <v>260</v>
      </c>
      <c r="K68" s="92"/>
      <c r="L68" s="93"/>
      <c r="M68" s="8"/>
      <c r="N68" s="3"/>
      <c r="O68" s="3"/>
      <c r="P68" s="3"/>
      <c r="Q68" s="3"/>
    </row>
    <row r="69" spans="1:17" s="42" customFormat="1" ht="15.75" thickBot="1" x14ac:dyDescent="0.3">
      <c r="A69" s="85" t="s">
        <v>256</v>
      </c>
      <c r="B69" s="86" t="s">
        <v>223</v>
      </c>
      <c r="C69" s="49" t="s">
        <v>249</v>
      </c>
      <c r="D69" s="79">
        <v>25</v>
      </c>
      <c r="E69" s="73" t="s">
        <v>61</v>
      </c>
      <c r="F69" s="74" t="s">
        <v>176</v>
      </c>
      <c r="G69" s="75" t="s">
        <v>64</v>
      </c>
      <c r="H69" s="75">
        <v>100</v>
      </c>
      <c r="I69" s="76" t="s">
        <v>66</v>
      </c>
      <c r="J69" s="56" t="s">
        <v>260</v>
      </c>
      <c r="K69" s="92"/>
      <c r="L69" s="93"/>
      <c r="M69" s="8"/>
      <c r="N69" s="3"/>
      <c r="O69" s="3"/>
      <c r="P69" s="3"/>
      <c r="Q69" s="3"/>
    </row>
    <row r="70" spans="1:17" s="42" customFormat="1" ht="15.75" thickBot="1" x14ac:dyDescent="0.3">
      <c r="A70" s="85" t="s">
        <v>256</v>
      </c>
      <c r="B70" s="86" t="s">
        <v>223</v>
      </c>
      <c r="C70" s="49" t="s">
        <v>250</v>
      </c>
      <c r="D70" s="79">
        <v>0</v>
      </c>
      <c r="E70" s="73" t="s">
        <v>64</v>
      </c>
      <c r="F70" s="74" t="s">
        <v>176</v>
      </c>
      <c r="G70" s="75" t="s">
        <v>61</v>
      </c>
      <c r="H70" s="75">
        <v>20</v>
      </c>
      <c r="I70" s="76" t="s">
        <v>66</v>
      </c>
      <c r="J70" s="56" t="s">
        <v>260</v>
      </c>
      <c r="K70" s="92"/>
      <c r="L70" s="93"/>
      <c r="M70" s="8"/>
      <c r="N70" s="3"/>
      <c r="O70" s="3"/>
      <c r="P70" s="3"/>
      <c r="Q70" s="3"/>
    </row>
    <row r="71" spans="1:17" s="42" customFormat="1" ht="15.75" thickBot="1" x14ac:dyDescent="0.3">
      <c r="A71" s="85" t="s">
        <v>256</v>
      </c>
      <c r="B71" s="86" t="s">
        <v>223</v>
      </c>
      <c r="C71" s="49" t="s">
        <v>250</v>
      </c>
      <c r="D71" s="79">
        <v>40</v>
      </c>
      <c r="E71" s="73" t="s">
        <v>61</v>
      </c>
      <c r="F71" s="74" t="s">
        <v>176</v>
      </c>
      <c r="G71" s="75" t="s">
        <v>64</v>
      </c>
      <c r="H71" s="75">
        <v>100</v>
      </c>
      <c r="I71" s="76" t="s">
        <v>66</v>
      </c>
      <c r="J71" s="56" t="s">
        <v>260</v>
      </c>
      <c r="K71" s="92"/>
      <c r="L71" s="93"/>
      <c r="M71" s="8"/>
      <c r="N71" s="3"/>
      <c r="O71" s="3"/>
      <c r="P71" s="3"/>
      <c r="Q71" s="3"/>
    </row>
    <row r="72" spans="1:17" s="42" customFormat="1" ht="15.75" thickBot="1" x14ac:dyDescent="0.3">
      <c r="A72" s="85" t="s">
        <v>256</v>
      </c>
      <c r="B72" s="86" t="s">
        <v>223</v>
      </c>
      <c r="C72" s="49" t="s">
        <v>251</v>
      </c>
      <c r="D72" s="79">
        <v>0</v>
      </c>
      <c r="E72" s="73" t="s">
        <v>64</v>
      </c>
      <c r="F72" s="74" t="s">
        <v>176</v>
      </c>
      <c r="G72" s="75" t="s">
        <v>61</v>
      </c>
      <c r="H72" s="75">
        <v>5</v>
      </c>
      <c r="I72" s="76" t="s">
        <v>66</v>
      </c>
      <c r="J72" s="56" t="s">
        <v>260</v>
      </c>
      <c r="K72" s="92"/>
      <c r="L72" s="93"/>
      <c r="M72" s="8"/>
      <c r="N72" s="3"/>
      <c r="O72" s="3"/>
      <c r="P72" s="3"/>
      <c r="Q72" s="3"/>
    </row>
    <row r="73" spans="1:17" s="42" customFormat="1" ht="15.75" thickBot="1" x14ac:dyDescent="0.3">
      <c r="A73" s="85" t="s">
        <v>256</v>
      </c>
      <c r="B73" s="86" t="s">
        <v>223</v>
      </c>
      <c r="C73" s="49" t="s">
        <v>251</v>
      </c>
      <c r="D73" s="79">
        <v>25</v>
      </c>
      <c r="E73" s="73" t="s">
        <v>61</v>
      </c>
      <c r="F73" s="74" t="s">
        <v>176</v>
      </c>
      <c r="G73" s="75" t="s">
        <v>64</v>
      </c>
      <c r="H73" s="75">
        <v>100</v>
      </c>
      <c r="I73" s="76" t="s">
        <v>66</v>
      </c>
      <c r="J73" s="56" t="s">
        <v>260</v>
      </c>
      <c r="K73" s="92"/>
      <c r="L73" s="93"/>
      <c r="M73" s="8"/>
      <c r="N73" s="3"/>
      <c r="O73" s="3"/>
      <c r="P73" s="3"/>
      <c r="Q73" s="3"/>
    </row>
    <row r="74" spans="1:17" s="42" customFormat="1" ht="15.75" thickBot="1" x14ac:dyDescent="0.3">
      <c r="A74" s="85" t="s">
        <v>256</v>
      </c>
      <c r="B74" s="86" t="s">
        <v>223</v>
      </c>
      <c r="C74" s="95" t="s">
        <v>252</v>
      </c>
      <c r="D74" s="79">
        <v>0</v>
      </c>
      <c r="E74" s="73" t="s">
        <v>64</v>
      </c>
      <c r="F74" s="74" t="s">
        <v>176</v>
      </c>
      <c r="G74" s="75" t="s">
        <v>61</v>
      </c>
      <c r="H74" s="75">
        <v>5</v>
      </c>
      <c r="I74" s="76" t="s">
        <v>66</v>
      </c>
      <c r="J74" s="56" t="s">
        <v>260</v>
      </c>
      <c r="K74" s="92"/>
      <c r="L74" s="93"/>
      <c r="M74" s="8"/>
      <c r="N74" s="3"/>
      <c r="O74" s="3"/>
      <c r="P74" s="3"/>
      <c r="Q74" s="3"/>
    </row>
    <row r="75" spans="1:17" s="42" customFormat="1" ht="15.75" thickBot="1" x14ac:dyDescent="0.3">
      <c r="A75" s="85" t="s">
        <v>256</v>
      </c>
      <c r="B75" s="86" t="s">
        <v>223</v>
      </c>
      <c r="C75" s="95" t="s">
        <v>252</v>
      </c>
      <c r="D75" s="79">
        <v>25</v>
      </c>
      <c r="E75" s="73" t="s">
        <v>61</v>
      </c>
      <c r="F75" s="74" t="s">
        <v>176</v>
      </c>
      <c r="G75" s="75" t="s">
        <v>64</v>
      </c>
      <c r="H75" s="75">
        <v>100</v>
      </c>
      <c r="I75" s="76" t="s">
        <v>66</v>
      </c>
      <c r="J75" s="56" t="s">
        <v>260</v>
      </c>
      <c r="K75" s="92"/>
      <c r="L75" s="93"/>
      <c r="M75" s="8"/>
      <c r="N75" s="3"/>
      <c r="O75" s="3"/>
      <c r="P75" s="3"/>
      <c r="Q75" s="3"/>
    </row>
    <row r="76" spans="1:17" s="42" customFormat="1" ht="15.75" thickBot="1" x14ac:dyDescent="0.3">
      <c r="A76" s="85" t="s">
        <v>256</v>
      </c>
      <c r="B76" s="86" t="s">
        <v>223</v>
      </c>
      <c r="C76" s="49" t="s">
        <v>253</v>
      </c>
      <c r="D76" s="79">
        <v>0</v>
      </c>
      <c r="E76" s="73" t="s">
        <v>64</v>
      </c>
      <c r="F76" s="74" t="s">
        <v>176</v>
      </c>
      <c r="G76" s="75" t="s">
        <v>61</v>
      </c>
      <c r="H76" s="75">
        <v>35</v>
      </c>
      <c r="I76" s="76" t="s">
        <v>66</v>
      </c>
      <c r="J76" s="56" t="s">
        <v>260</v>
      </c>
      <c r="K76" s="92"/>
      <c r="L76" s="93"/>
      <c r="M76" s="8"/>
      <c r="N76" s="3"/>
      <c r="O76" s="3"/>
      <c r="P76" s="3"/>
      <c r="Q76" s="3"/>
    </row>
    <row r="77" spans="1:17" s="42" customFormat="1" ht="15.75" thickBot="1" x14ac:dyDescent="0.3">
      <c r="A77" s="85" t="s">
        <v>256</v>
      </c>
      <c r="B77" s="86" t="s">
        <v>223</v>
      </c>
      <c r="C77" s="49" t="s">
        <v>253</v>
      </c>
      <c r="D77" s="79">
        <v>50</v>
      </c>
      <c r="E77" s="73" t="s">
        <v>61</v>
      </c>
      <c r="F77" s="74" t="s">
        <v>176</v>
      </c>
      <c r="G77" s="75" t="s">
        <v>64</v>
      </c>
      <c r="H77" s="75">
        <v>100</v>
      </c>
      <c r="I77" s="76" t="s">
        <v>66</v>
      </c>
      <c r="J77" s="56" t="s">
        <v>260</v>
      </c>
      <c r="K77" s="92"/>
      <c r="L77" s="93"/>
      <c r="M77" s="8"/>
      <c r="N77" s="3"/>
      <c r="O77" s="3"/>
      <c r="P77" s="3"/>
      <c r="Q77" s="3"/>
    </row>
    <row r="78" spans="1:17" s="42" customFormat="1" ht="15.75" thickBot="1" x14ac:dyDescent="0.3">
      <c r="A78" s="85" t="s">
        <v>256</v>
      </c>
      <c r="B78" s="86" t="s">
        <v>223</v>
      </c>
      <c r="C78" s="49" t="s">
        <v>254</v>
      </c>
      <c r="D78" s="79">
        <v>0</v>
      </c>
      <c r="E78" s="73" t="s">
        <v>64</v>
      </c>
      <c r="F78" s="74" t="s">
        <v>176</v>
      </c>
      <c r="G78" s="75" t="s">
        <v>61</v>
      </c>
      <c r="H78" s="75">
        <v>5</v>
      </c>
      <c r="I78" s="76" t="s">
        <v>66</v>
      </c>
      <c r="J78" s="56" t="s">
        <v>260</v>
      </c>
      <c r="K78" s="92"/>
      <c r="L78" s="93"/>
      <c r="M78" s="8"/>
      <c r="N78" s="3"/>
      <c r="O78" s="3"/>
      <c r="P78" s="3"/>
      <c r="Q78" s="3"/>
    </row>
    <row r="79" spans="1:17" s="42" customFormat="1" ht="15.75" thickBot="1" x14ac:dyDescent="0.3">
      <c r="A79" s="85" t="s">
        <v>256</v>
      </c>
      <c r="B79" s="86" t="s">
        <v>223</v>
      </c>
      <c r="C79" s="49" t="s">
        <v>254</v>
      </c>
      <c r="D79" s="79">
        <v>25</v>
      </c>
      <c r="E79" s="73" t="s">
        <v>61</v>
      </c>
      <c r="F79" s="74" t="s">
        <v>176</v>
      </c>
      <c r="G79" s="75" t="s">
        <v>64</v>
      </c>
      <c r="H79" s="75">
        <v>100</v>
      </c>
      <c r="I79" s="76" t="s">
        <v>66</v>
      </c>
      <c r="J79" s="56" t="s">
        <v>260</v>
      </c>
      <c r="K79" s="92"/>
      <c r="L79" s="93"/>
      <c r="M79" s="8"/>
      <c r="N79" s="3"/>
      <c r="O79" s="3"/>
      <c r="P79" s="3"/>
      <c r="Q79" s="3"/>
    </row>
    <row r="80" spans="1:17" s="42" customFormat="1" ht="15.75" thickBot="1" x14ac:dyDescent="0.3">
      <c r="A80" s="85" t="s">
        <v>256</v>
      </c>
      <c r="B80" s="86" t="s">
        <v>223</v>
      </c>
      <c r="C80" s="49" t="s">
        <v>255</v>
      </c>
      <c r="D80" s="79">
        <v>0</v>
      </c>
      <c r="E80" s="73" t="s">
        <v>64</v>
      </c>
      <c r="F80" s="74" t="s">
        <v>176</v>
      </c>
      <c r="G80" s="75" t="s">
        <v>61</v>
      </c>
      <c r="H80" s="75">
        <v>5</v>
      </c>
      <c r="I80" s="76" t="s">
        <v>66</v>
      </c>
      <c r="J80" s="56" t="s">
        <v>260</v>
      </c>
      <c r="K80" s="92"/>
      <c r="L80" s="93"/>
      <c r="M80" s="8"/>
      <c r="N80" s="3"/>
      <c r="O80" s="3"/>
      <c r="P80" s="3"/>
      <c r="Q80" s="3"/>
    </row>
    <row r="81" spans="1:17" s="42" customFormat="1" ht="15.75" thickBot="1" x14ac:dyDescent="0.3">
      <c r="A81" s="85" t="s">
        <v>256</v>
      </c>
      <c r="B81" s="86" t="s">
        <v>223</v>
      </c>
      <c r="C81" s="49" t="s">
        <v>255</v>
      </c>
      <c r="D81" s="79">
        <v>35</v>
      </c>
      <c r="E81" s="73" t="s">
        <v>61</v>
      </c>
      <c r="F81" s="74" t="s">
        <v>176</v>
      </c>
      <c r="G81" s="75" t="s">
        <v>64</v>
      </c>
      <c r="H81" s="75">
        <v>100</v>
      </c>
      <c r="I81" s="76" t="s">
        <v>66</v>
      </c>
      <c r="J81" s="56" t="s">
        <v>260</v>
      </c>
      <c r="K81" s="92"/>
      <c r="L81" s="93"/>
      <c r="M81" s="8"/>
      <c r="N81" s="3"/>
      <c r="O81" s="3"/>
      <c r="P81" s="3"/>
      <c r="Q81" s="3"/>
    </row>
    <row r="82" spans="1:17" s="42" customFormat="1" ht="15.75" thickBot="1" x14ac:dyDescent="0.3">
      <c r="A82" s="66" t="s">
        <v>234</v>
      </c>
      <c r="B82" s="49" t="s">
        <v>223</v>
      </c>
      <c r="C82" s="49" t="s">
        <v>230</v>
      </c>
      <c r="D82" s="94">
        <v>10</v>
      </c>
      <c r="E82" s="73" t="s">
        <v>61</v>
      </c>
      <c r="F82" s="74" t="s">
        <v>102</v>
      </c>
      <c r="G82" s="75" t="s">
        <v>64</v>
      </c>
      <c r="H82" s="75">
        <v>100</v>
      </c>
      <c r="I82" s="76" t="s">
        <v>66</v>
      </c>
      <c r="J82" s="56" t="s">
        <v>260</v>
      </c>
      <c r="K82" s="82"/>
      <c r="L82" s="7"/>
      <c r="M82" s="8"/>
      <c r="N82" s="3"/>
      <c r="O82" s="3"/>
      <c r="P82" s="3"/>
      <c r="Q82" s="3"/>
    </row>
    <row r="83" spans="1:17" s="42" customFormat="1" ht="15.75" thickBot="1" x14ac:dyDescent="0.3">
      <c r="A83" s="66" t="s">
        <v>234</v>
      </c>
      <c r="B83" s="49" t="s">
        <v>223</v>
      </c>
      <c r="C83" s="49" t="s">
        <v>230</v>
      </c>
      <c r="D83" s="94">
        <v>10</v>
      </c>
      <c r="E83" s="73" t="s">
        <v>61</v>
      </c>
      <c r="F83" s="74" t="s">
        <v>104</v>
      </c>
      <c r="G83" s="75" t="s">
        <v>64</v>
      </c>
      <c r="H83" s="75">
        <v>100</v>
      </c>
      <c r="I83" s="76" t="s">
        <v>66</v>
      </c>
      <c r="J83" s="56" t="s">
        <v>260</v>
      </c>
      <c r="K83" s="38"/>
      <c r="L83" s="7"/>
      <c r="M83" s="8"/>
      <c r="N83" s="3"/>
      <c r="O83" s="3"/>
      <c r="P83" s="3"/>
      <c r="Q83" s="3"/>
    </row>
    <row r="84" spans="1:17" s="42" customFormat="1" ht="15.75" thickBot="1" x14ac:dyDescent="0.3">
      <c r="A84" s="66" t="s">
        <v>234</v>
      </c>
      <c r="B84" s="49" t="s">
        <v>223</v>
      </c>
      <c r="C84" s="49" t="s">
        <v>230</v>
      </c>
      <c r="D84" s="94">
        <v>10</v>
      </c>
      <c r="E84" s="73" t="s">
        <v>61</v>
      </c>
      <c r="F84" s="74" t="s">
        <v>106</v>
      </c>
      <c r="G84" s="75" t="s">
        <v>64</v>
      </c>
      <c r="H84" s="75">
        <v>100</v>
      </c>
      <c r="I84" s="76" t="s">
        <v>66</v>
      </c>
      <c r="J84" s="56" t="s">
        <v>260</v>
      </c>
      <c r="K84" s="38"/>
      <c r="L84" s="7"/>
      <c r="M84" s="8"/>
      <c r="N84" s="3"/>
      <c r="O84" s="3"/>
      <c r="P84" s="3"/>
      <c r="Q84" s="3"/>
    </row>
    <row r="85" spans="1:17" s="42" customFormat="1" ht="15.75" thickBot="1" x14ac:dyDescent="0.3">
      <c r="A85" s="66" t="s">
        <v>234</v>
      </c>
      <c r="B85" s="49" t="s">
        <v>223</v>
      </c>
      <c r="C85" s="49" t="s">
        <v>231</v>
      </c>
      <c r="D85" s="72">
        <v>0</v>
      </c>
      <c r="E85" s="73" t="s">
        <v>64</v>
      </c>
      <c r="F85" s="74" t="s">
        <v>165</v>
      </c>
      <c r="G85" s="75" t="s">
        <v>61</v>
      </c>
      <c r="H85" s="75">
        <v>4</v>
      </c>
      <c r="I85" s="76" t="s">
        <v>67</v>
      </c>
      <c r="J85" s="56" t="s">
        <v>260</v>
      </c>
      <c r="K85" s="82"/>
      <c r="L85" s="7"/>
      <c r="M85" s="8"/>
      <c r="N85" s="3"/>
      <c r="O85" s="3"/>
      <c r="P85" s="3"/>
      <c r="Q85" s="3"/>
    </row>
    <row r="86" spans="1:17" s="42" customFormat="1" ht="15.75" thickBot="1" x14ac:dyDescent="0.3">
      <c r="A86" s="66" t="s">
        <v>234</v>
      </c>
      <c r="B86" s="49" t="s">
        <v>223</v>
      </c>
      <c r="C86" s="49" t="s">
        <v>232</v>
      </c>
      <c r="D86" s="72">
        <v>0</v>
      </c>
      <c r="E86" s="73" t="s">
        <v>64</v>
      </c>
      <c r="F86" s="74" t="s">
        <v>165</v>
      </c>
      <c r="G86" s="75" t="s">
        <v>61</v>
      </c>
      <c r="H86" s="75">
        <v>2</v>
      </c>
      <c r="I86" s="76" t="s">
        <v>67</v>
      </c>
      <c r="J86" s="56" t="s">
        <v>260</v>
      </c>
      <c r="K86" s="82"/>
      <c r="L86" s="7"/>
      <c r="M86" s="8"/>
      <c r="N86" s="3"/>
      <c r="O86" s="3"/>
      <c r="P86" s="3"/>
      <c r="Q86" s="3"/>
    </row>
    <row r="87" spans="1:17" s="42" customFormat="1" ht="15.75" thickBot="1" x14ac:dyDescent="0.3">
      <c r="A87" s="64" t="s">
        <v>238</v>
      </c>
      <c r="B87" s="84" t="s">
        <v>223</v>
      </c>
      <c r="C87" s="84" t="s">
        <v>236</v>
      </c>
      <c r="D87" s="80">
        <v>100</v>
      </c>
      <c r="E87" s="77" t="s">
        <v>64</v>
      </c>
      <c r="F87" s="78"/>
      <c r="G87" s="77" t="s">
        <v>64</v>
      </c>
      <c r="H87" s="77">
        <v>5000</v>
      </c>
      <c r="I87" s="81" t="s">
        <v>224</v>
      </c>
      <c r="J87" s="56" t="s">
        <v>260</v>
      </c>
      <c r="K87" s="83"/>
      <c r="L87" s="58"/>
      <c r="M87" s="8"/>
      <c r="N87" s="3"/>
      <c r="O87" s="3"/>
      <c r="P87" s="3"/>
      <c r="Q87" s="3"/>
    </row>
    <row r="88" spans="1:17" s="42" customFormat="1" ht="15.75" thickBot="1" x14ac:dyDescent="0.3">
      <c r="A88" s="64" t="s">
        <v>238</v>
      </c>
      <c r="B88" s="84" t="s">
        <v>223</v>
      </c>
      <c r="C88" s="57" t="s">
        <v>237</v>
      </c>
      <c r="D88" s="80">
        <v>50</v>
      </c>
      <c r="E88" s="77" t="s">
        <v>64</v>
      </c>
      <c r="F88" s="78"/>
      <c r="G88" s="77" t="s">
        <v>64</v>
      </c>
      <c r="H88" s="77">
        <v>5000</v>
      </c>
      <c r="I88" s="81" t="s">
        <v>224</v>
      </c>
      <c r="J88" s="56" t="s">
        <v>260</v>
      </c>
      <c r="K88" s="83"/>
      <c r="L88" s="58"/>
      <c r="M88" s="8"/>
      <c r="N88" s="3"/>
      <c r="O88" s="3"/>
      <c r="P88" s="3"/>
      <c r="Q88" s="3"/>
    </row>
    <row r="89" spans="1:17" s="42" customFormat="1" ht="15.75" thickBot="1" x14ac:dyDescent="0.3">
      <c r="A89" s="46" t="s">
        <v>257</v>
      </c>
      <c r="B89" s="47" t="s">
        <v>223</v>
      </c>
      <c r="C89" s="49" t="s">
        <v>230</v>
      </c>
      <c r="D89" s="79">
        <v>10</v>
      </c>
      <c r="E89" s="73" t="s">
        <v>61</v>
      </c>
      <c r="F89" s="74" t="s">
        <v>134</v>
      </c>
      <c r="G89" s="75" t="s">
        <v>64</v>
      </c>
      <c r="H89" s="75">
        <v>100</v>
      </c>
      <c r="I89" s="76" t="s">
        <v>66</v>
      </c>
      <c r="J89" s="56" t="s">
        <v>260</v>
      </c>
      <c r="K89" s="82"/>
      <c r="L89" s="7"/>
      <c r="M89" s="8"/>
      <c r="N89" s="3"/>
      <c r="O89" s="3"/>
      <c r="P89" s="3"/>
      <c r="Q89" s="3"/>
    </row>
    <row r="90" spans="1:17" s="42" customFormat="1" ht="15.75" thickBot="1" x14ac:dyDescent="0.3">
      <c r="A90" s="46" t="s">
        <v>258</v>
      </c>
      <c r="B90" s="47" t="s">
        <v>225</v>
      </c>
      <c r="C90" s="49" t="s">
        <v>239</v>
      </c>
      <c r="D90" s="79">
        <v>0</v>
      </c>
      <c r="E90" s="73" t="s">
        <v>64</v>
      </c>
      <c r="F90" s="74" t="s">
        <v>148</v>
      </c>
      <c r="G90" s="75" t="s">
        <v>61</v>
      </c>
      <c r="H90" s="75">
        <v>15</v>
      </c>
      <c r="I90" s="76" t="s">
        <v>66</v>
      </c>
      <c r="J90" s="56" t="s">
        <v>260</v>
      </c>
      <c r="K90" s="82"/>
      <c r="L90" s="7"/>
      <c r="M90" s="8"/>
      <c r="N90" s="3"/>
      <c r="O90" s="3"/>
      <c r="P90" s="3"/>
      <c r="Q90" s="3"/>
    </row>
    <row r="91" spans="1:17" s="42" customFormat="1" ht="15.75" thickBot="1" x14ac:dyDescent="0.3">
      <c r="A91" s="46" t="s">
        <v>258</v>
      </c>
      <c r="B91" s="47" t="s">
        <v>225</v>
      </c>
      <c r="C91" s="49" t="s">
        <v>239</v>
      </c>
      <c r="D91" s="79">
        <v>25</v>
      </c>
      <c r="E91" s="73" t="s">
        <v>61</v>
      </c>
      <c r="F91" s="74" t="s">
        <v>148</v>
      </c>
      <c r="G91" s="75" t="s">
        <v>64</v>
      </c>
      <c r="H91" s="75">
        <v>100</v>
      </c>
      <c r="I91" s="76" t="s">
        <v>66</v>
      </c>
      <c r="J91" s="56" t="s">
        <v>260</v>
      </c>
      <c r="K91" s="82"/>
      <c r="L91" s="7"/>
      <c r="M91" s="8"/>
      <c r="N91" s="3"/>
      <c r="O91" s="3"/>
      <c r="P91" s="3"/>
      <c r="Q91" s="3"/>
    </row>
    <row r="92" spans="1:17" s="42" customFormat="1" ht="15.75" thickBot="1" x14ac:dyDescent="0.3">
      <c r="A92" s="46" t="s">
        <v>241</v>
      </c>
      <c r="B92" s="47" t="s">
        <v>225</v>
      </c>
      <c r="C92" s="47" t="s">
        <v>242</v>
      </c>
      <c r="D92" s="79">
        <v>0</v>
      </c>
      <c r="E92" s="73" t="s">
        <v>64</v>
      </c>
      <c r="F92" s="74" t="s">
        <v>227</v>
      </c>
      <c r="G92" s="75" t="s">
        <v>64</v>
      </c>
      <c r="H92" s="75">
        <v>30</v>
      </c>
      <c r="I92" s="76" t="s">
        <v>224</v>
      </c>
      <c r="J92" s="56" t="s">
        <v>260</v>
      </c>
      <c r="K92" s="82"/>
      <c r="L92" s="7"/>
      <c r="M92" s="8"/>
      <c r="N92" s="3"/>
      <c r="O92" s="3"/>
      <c r="P92" s="3"/>
      <c r="Q92" s="3"/>
    </row>
    <row r="93" spans="1:17" s="42" customFormat="1" ht="15.75" thickBot="1" x14ac:dyDescent="0.3">
      <c r="A93" s="46" t="s">
        <v>241</v>
      </c>
      <c r="B93" s="47" t="s">
        <v>225</v>
      </c>
      <c r="C93" s="47" t="s">
        <v>242</v>
      </c>
      <c r="D93" s="79">
        <v>80</v>
      </c>
      <c r="E93" s="73" t="s">
        <v>61</v>
      </c>
      <c r="F93" s="74" t="s">
        <v>227</v>
      </c>
      <c r="G93" s="75" t="s">
        <v>64</v>
      </c>
      <c r="H93" s="75">
        <v>100</v>
      </c>
      <c r="I93" s="76" t="s">
        <v>224</v>
      </c>
      <c r="J93" s="56" t="s">
        <v>260</v>
      </c>
      <c r="K93" s="82"/>
      <c r="L93" s="7"/>
      <c r="M93" s="8"/>
      <c r="N93" s="3"/>
      <c r="O93" s="3"/>
      <c r="P93" s="3"/>
      <c r="Q93" s="3"/>
    </row>
    <row r="94" spans="1:17" s="42" customFormat="1" ht="15.75" thickBot="1" x14ac:dyDescent="0.3">
      <c r="A94" s="46" t="s">
        <v>241</v>
      </c>
      <c r="B94" s="47" t="s">
        <v>225</v>
      </c>
      <c r="C94" s="49" t="s">
        <v>243</v>
      </c>
      <c r="D94" s="79">
        <v>0</v>
      </c>
      <c r="E94" s="73" t="s">
        <v>64</v>
      </c>
      <c r="F94" s="74" t="s">
        <v>227</v>
      </c>
      <c r="G94" s="75" t="s">
        <v>61</v>
      </c>
      <c r="H94" s="75">
        <v>40</v>
      </c>
      <c r="I94" s="76" t="s">
        <v>224</v>
      </c>
      <c r="J94" s="56" t="s">
        <v>260</v>
      </c>
      <c r="K94" s="82"/>
      <c r="L94" s="7"/>
      <c r="M94" s="8"/>
      <c r="N94" s="3"/>
      <c r="O94" s="3"/>
      <c r="P94" s="3"/>
      <c r="Q94" s="3"/>
    </row>
    <row r="95" spans="1:17" s="42" customFormat="1" ht="15.75" thickBot="1" x14ac:dyDescent="0.3">
      <c r="A95" s="46" t="s">
        <v>241</v>
      </c>
      <c r="B95" s="47" t="s">
        <v>225</v>
      </c>
      <c r="C95" s="49" t="s">
        <v>243</v>
      </c>
      <c r="D95" s="79">
        <v>80</v>
      </c>
      <c r="E95" s="73" t="s">
        <v>61</v>
      </c>
      <c r="F95" s="74" t="s">
        <v>227</v>
      </c>
      <c r="G95" s="75" t="s">
        <v>64</v>
      </c>
      <c r="H95" s="75">
        <v>100</v>
      </c>
      <c r="I95" s="76" t="s">
        <v>224</v>
      </c>
      <c r="J95" s="56" t="s">
        <v>260</v>
      </c>
      <c r="K95" s="82"/>
      <c r="L95" s="7"/>
      <c r="M95" s="8"/>
      <c r="N95" s="3"/>
      <c r="O95" s="3"/>
      <c r="P95" s="3"/>
      <c r="Q95" s="3"/>
    </row>
    <row r="96" spans="1:17" s="42" customFormat="1" ht="15.75" thickBot="1" x14ac:dyDescent="0.3">
      <c r="A96" s="46" t="s">
        <v>241</v>
      </c>
      <c r="B96" s="47" t="s">
        <v>225</v>
      </c>
      <c r="C96" s="47" t="s">
        <v>242</v>
      </c>
      <c r="D96" s="79">
        <v>0</v>
      </c>
      <c r="E96" s="73" t="s">
        <v>64</v>
      </c>
      <c r="F96" s="74" t="s">
        <v>112</v>
      </c>
      <c r="G96" s="75" t="s">
        <v>61</v>
      </c>
      <c r="H96" s="75">
        <v>10</v>
      </c>
      <c r="I96" s="76" t="s">
        <v>66</v>
      </c>
      <c r="J96" s="56" t="s">
        <v>260</v>
      </c>
      <c r="K96" s="82"/>
      <c r="L96" s="7"/>
      <c r="M96" s="8"/>
      <c r="N96" s="3"/>
      <c r="O96" s="3"/>
      <c r="P96" s="3"/>
      <c r="Q96" s="3"/>
    </row>
    <row r="97" spans="1:17" s="42" customFormat="1" ht="15.75" thickBot="1" x14ac:dyDescent="0.3">
      <c r="A97" s="46" t="s">
        <v>241</v>
      </c>
      <c r="B97" s="47" t="s">
        <v>225</v>
      </c>
      <c r="C97" s="49" t="s">
        <v>243</v>
      </c>
      <c r="D97" s="79">
        <v>0</v>
      </c>
      <c r="E97" s="73" t="s">
        <v>64</v>
      </c>
      <c r="F97" s="74" t="s">
        <v>112</v>
      </c>
      <c r="G97" s="75" t="s">
        <v>61</v>
      </c>
      <c r="H97" s="75">
        <v>15</v>
      </c>
      <c r="I97" s="76" t="s">
        <v>66</v>
      </c>
      <c r="J97" s="56" t="s">
        <v>260</v>
      </c>
      <c r="K97" s="82"/>
      <c r="L97" s="7"/>
      <c r="M97" s="8"/>
      <c r="N97" s="3"/>
      <c r="O97" s="3"/>
      <c r="P97" s="3"/>
      <c r="Q97" s="3"/>
    </row>
    <row r="98" spans="1:17" s="42" customFormat="1" ht="15.75" thickBot="1" x14ac:dyDescent="0.3">
      <c r="A98" s="46" t="s">
        <v>241</v>
      </c>
      <c r="B98" s="47" t="s">
        <v>225</v>
      </c>
      <c r="C98" s="47" t="s">
        <v>244</v>
      </c>
      <c r="D98" s="79">
        <v>0</v>
      </c>
      <c r="E98" s="73" t="s">
        <v>64</v>
      </c>
      <c r="F98" s="74" t="s">
        <v>112</v>
      </c>
      <c r="G98" s="75" t="s">
        <v>61</v>
      </c>
      <c r="H98" s="75">
        <v>10</v>
      </c>
      <c r="I98" s="76" t="s">
        <v>66</v>
      </c>
      <c r="J98" s="56" t="s">
        <v>260</v>
      </c>
      <c r="K98" s="82"/>
      <c r="L98" s="7"/>
      <c r="M98" s="8"/>
      <c r="N98" s="3"/>
      <c r="O98" s="3"/>
      <c r="P98" s="3"/>
      <c r="Q98" s="3"/>
    </row>
    <row r="99" spans="1:17" s="42" customFormat="1" ht="15.75" thickBot="1" x14ac:dyDescent="0.3">
      <c r="A99" s="46" t="s">
        <v>241</v>
      </c>
      <c r="B99" s="47" t="s">
        <v>225</v>
      </c>
      <c r="C99" s="49" t="s">
        <v>245</v>
      </c>
      <c r="D99" s="79">
        <v>0</v>
      </c>
      <c r="E99" s="73" t="s">
        <v>64</v>
      </c>
      <c r="F99" s="74" t="s">
        <v>112</v>
      </c>
      <c r="G99" s="75" t="s">
        <v>61</v>
      </c>
      <c r="H99" s="75">
        <v>15</v>
      </c>
      <c r="I99" s="76" t="s">
        <v>66</v>
      </c>
      <c r="J99" s="56" t="s">
        <v>260</v>
      </c>
      <c r="K99" s="82"/>
      <c r="L99" s="7"/>
      <c r="M99" s="8"/>
      <c r="N99" s="3"/>
      <c r="O99" s="3"/>
      <c r="P99" s="3"/>
      <c r="Q99" s="3"/>
    </row>
    <row r="100" spans="1:17" s="42" customFormat="1" ht="15.75" thickBot="1" x14ac:dyDescent="0.3">
      <c r="A100" s="46" t="s">
        <v>235</v>
      </c>
      <c r="B100" s="47" t="s">
        <v>225</v>
      </c>
      <c r="C100" s="47" t="s">
        <v>242</v>
      </c>
      <c r="D100" s="79">
        <v>0</v>
      </c>
      <c r="E100" s="73" t="s">
        <v>64</v>
      </c>
      <c r="F100" s="74" t="s">
        <v>112</v>
      </c>
      <c r="G100" s="75" t="s">
        <v>61</v>
      </c>
      <c r="H100" s="75">
        <v>10</v>
      </c>
      <c r="I100" s="76" t="s">
        <v>66</v>
      </c>
      <c r="J100" s="56" t="s">
        <v>260</v>
      </c>
      <c r="K100" s="82"/>
      <c r="L100" s="7"/>
      <c r="M100" s="8"/>
      <c r="N100" s="3"/>
      <c r="O100" s="3"/>
      <c r="P100" s="3"/>
      <c r="Q100" s="3"/>
    </row>
    <row r="101" spans="1:17" s="42" customFormat="1" ht="15.75" thickBot="1" x14ac:dyDescent="0.3">
      <c r="A101" s="46" t="s">
        <v>235</v>
      </c>
      <c r="B101" s="47" t="s">
        <v>225</v>
      </c>
      <c r="C101" s="49" t="s">
        <v>243</v>
      </c>
      <c r="D101" s="79">
        <v>0</v>
      </c>
      <c r="E101" s="73" t="s">
        <v>64</v>
      </c>
      <c r="F101" s="74" t="s">
        <v>112</v>
      </c>
      <c r="G101" s="75" t="s">
        <v>61</v>
      </c>
      <c r="H101" s="75">
        <v>15</v>
      </c>
      <c r="I101" s="76" t="s">
        <v>66</v>
      </c>
      <c r="J101" s="56" t="s">
        <v>260</v>
      </c>
      <c r="K101" s="82"/>
      <c r="L101" s="7"/>
      <c r="M101" s="8"/>
      <c r="N101" s="3"/>
      <c r="O101" s="3"/>
      <c r="P101" s="3"/>
      <c r="Q101" s="3"/>
    </row>
    <row r="102" spans="1:17" s="42" customFormat="1" ht="15.75" thickBot="1" x14ac:dyDescent="0.3">
      <c r="A102" s="46" t="s">
        <v>235</v>
      </c>
      <c r="B102" s="47" t="s">
        <v>225</v>
      </c>
      <c r="C102" s="47" t="s">
        <v>244</v>
      </c>
      <c r="D102" s="79">
        <v>0</v>
      </c>
      <c r="E102" s="73" t="s">
        <v>64</v>
      </c>
      <c r="F102" s="74" t="s">
        <v>112</v>
      </c>
      <c r="G102" s="75" t="s">
        <v>61</v>
      </c>
      <c r="H102" s="75">
        <v>10</v>
      </c>
      <c r="I102" s="76" t="s">
        <v>66</v>
      </c>
      <c r="J102" s="56" t="s">
        <v>260</v>
      </c>
      <c r="K102" s="82"/>
      <c r="L102" s="7"/>
      <c r="M102" s="8"/>
      <c r="N102" s="3"/>
      <c r="O102" s="3"/>
      <c r="P102" s="3"/>
      <c r="Q102" s="3"/>
    </row>
    <row r="103" spans="1:17" s="42" customFormat="1" ht="15.75" thickBot="1" x14ac:dyDescent="0.3">
      <c r="A103" s="46" t="s">
        <v>235</v>
      </c>
      <c r="B103" s="47" t="s">
        <v>225</v>
      </c>
      <c r="C103" s="49" t="s">
        <v>245</v>
      </c>
      <c r="D103" s="79">
        <v>0</v>
      </c>
      <c r="E103" s="73" t="s">
        <v>64</v>
      </c>
      <c r="F103" s="74" t="s">
        <v>112</v>
      </c>
      <c r="G103" s="75" t="s">
        <v>61</v>
      </c>
      <c r="H103" s="75">
        <v>15</v>
      </c>
      <c r="I103" s="76" t="s">
        <v>66</v>
      </c>
      <c r="J103" s="56" t="s">
        <v>260</v>
      </c>
      <c r="K103" s="82"/>
      <c r="L103" s="7"/>
      <c r="M103" s="8"/>
      <c r="N103" s="3"/>
      <c r="O103" s="3"/>
      <c r="P103" s="3"/>
      <c r="Q103" s="3"/>
    </row>
    <row r="104" spans="1:17" s="42" customFormat="1" ht="15.75" thickBot="1" x14ac:dyDescent="0.3">
      <c r="A104" s="46" t="s">
        <v>241</v>
      </c>
      <c r="B104" s="47" t="s">
        <v>225</v>
      </c>
      <c r="C104" s="49" t="s">
        <v>239</v>
      </c>
      <c r="D104" s="79">
        <v>0</v>
      </c>
      <c r="E104" s="73" t="s">
        <v>64</v>
      </c>
      <c r="F104" s="74" t="s">
        <v>157</v>
      </c>
      <c r="G104" s="75" t="s">
        <v>61</v>
      </c>
      <c r="H104" s="75">
        <v>17.8</v>
      </c>
      <c r="I104" s="76" t="s">
        <v>224</v>
      </c>
      <c r="J104" s="56" t="s">
        <v>260</v>
      </c>
      <c r="K104" s="82"/>
      <c r="L104" s="7"/>
      <c r="M104" s="8"/>
      <c r="N104" s="3"/>
      <c r="O104" s="3"/>
      <c r="P104" s="3"/>
      <c r="Q104" s="3"/>
    </row>
    <row r="105" spans="1:17" s="42" customFormat="1" ht="15.75" thickBot="1" x14ac:dyDescent="0.3">
      <c r="A105" s="46" t="s">
        <v>241</v>
      </c>
      <c r="B105" s="47" t="s">
        <v>225</v>
      </c>
      <c r="C105" s="49" t="s">
        <v>240</v>
      </c>
      <c r="D105" s="79">
        <v>0</v>
      </c>
      <c r="E105" s="73" t="s">
        <v>64</v>
      </c>
      <c r="F105" s="74" t="s">
        <v>157</v>
      </c>
      <c r="G105" s="75" t="s">
        <v>61</v>
      </c>
      <c r="H105" s="75">
        <v>17.8</v>
      </c>
      <c r="I105" s="76" t="s">
        <v>224</v>
      </c>
      <c r="J105" s="56" t="s">
        <v>260</v>
      </c>
      <c r="K105" s="82"/>
      <c r="L105" s="7"/>
      <c r="M105" s="8"/>
      <c r="N105" s="3"/>
      <c r="O105" s="3"/>
      <c r="P105" s="3"/>
      <c r="Q105" s="3"/>
    </row>
    <row r="106" spans="1:17" s="42" customFormat="1" ht="15.75" thickBot="1" x14ac:dyDescent="0.3">
      <c r="A106" s="46" t="s">
        <v>235</v>
      </c>
      <c r="B106" s="47" t="s">
        <v>225</v>
      </c>
      <c r="C106" s="49" t="s">
        <v>239</v>
      </c>
      <c r="D106" s="79">
        <v>0</v>
      </c>
      <c r="E106" s="73" t="s">
        <v>64</v>
      </c>
      <c r="F106" s="74" t="s">
        <v>157</v>
      </c>
      <c r="G106" s="75" t="s">
        <v>61</v>
      </c>
      <c r="H106" s="75">
        <v>17.8</v>
      </c>
      <c r="I106" s="76" t="s">
        <v>224</v>
      </c>
      <c r="J106" s="56" t="s">
        <v>260</v>
      </c>
      <c r="K106" s="82"/>
      <c r="L106" s="7"/>
      <c r="M106" s="8"/>
      <c r="N106" s="3"/>
      <c r="O106" s="3"/>
      <c r="P106" s="3"/>
      <c r="Q106" s="3"/>
    </row>
    <row r="107" spans="1:17" s="42" customFormat="1" ht="15.75" thickBot="1" x14ac:dyDescent="0.3">
      <c r="A107" s="46" t="s">
        <v>235</v>
      </c>
      <c r="B107" s="47" t="s">
        <v>225</v>
      </c>
      <c r="C107" s="49" t="s">
        <v>240</v>
      </c>
      <c r="D107" s="79">
        <v>0</v>
      </c>
      <c r="E107" s="73" t="s">
        <v>64</v>
      </c>
      <c r="F107" s="74" t="s">
        <v>157</v>
      </c>
      <c r="G107" s="75" t="s">
        <v>61</v>
      </c>
      <c r="H107" s="75">
        <v>17.8</v>
      </c>
      <c r="I107" s="76" t="s">
        <v>224</v>
      </c>
      <c r="J107" s="56" t="s">
        <v>260</v>
      </c>
      <c r="K107" s="82"/>
      <c r="L107" s="7"/>
      <c r="M107" s="8"/>
      <c r="N107" s="3"/>
      <c r="O107" s="3"/>
      <c r="P107" s="3"/>
      <c r="Q107" s="3"/>
    </row>
    <row r="108" spans="1:17" s="42" customFormat="1" ht="26.25" thickBot="1" x14ac:dyDescent="0.3">
      <c r="A108" s="64" t="s">
        <v>246</v>
      </c>
      <c r="B108" s="84" t="s">
        <v>225</v>
      </c>
      <c r="C108" s="84" t="s">
        <v>239</v>
      </c>
      <c r="D108" s="80"/>
      <c r="E108" s="77"/>
      <c r="F108" s="78"/>
      <c r="G108" s="77"/>
      <c r="H108" s="77"/>
      <c r="I108" s="81" t="s">
        <v>67</v>
      </c>
      <c r="J108" s="56" t="s">
        <v>260</v>
      </c>
      <c r="K108" s="83"/>
      <c r="L108" s="58"/>
      <c r="M108" s="8"/>
      <c r="N108" s="3"/>
      <c r="O108" s="3"/>
      <c r="P108" s="3"/>
      <c r="Q108" s="3"/>
    </row>
    <row r="109" spans="1:17" s="42" customFormat="1" ht="26.25" thickBot="1" x14ac:dyDescent="0.3">
      <c r="A109" s="97" t="s">
        <v>246</v>
      </c>
      <c r="B109" s="98" t="s">
        <v>225</v>
      </c>
      <c r="C109" s="99" t="s">
        <v>239</v>
      </c>
      <c r="D109" s="100"/>
      <c r="E109" s="101"/>
      <c r="F109" s="102"/>
      <c r="G109" s="101"/>
      <c r="H109" s="101"/>
      <c r="I109" s="103" t="s">
        <v>67</v>
      </c>
      <c r="J109" s="56" t="s">
        <v>260</v>
      </c>
      <c r="K109" s="104"/>
      <c r="L109" s="105"/>
      <c r="M109" s="8"/>
      <c r="N109" s="3"/>
      <c r="O109" s="3"/>
      <c r="P109" s="3"/>
      <c r="Q109" s="3"/>
    </row>
    <row r="110" spans="1:17" s="42" customFormat="1" x14ac:dyDescent="0.25">
      <c r="A110" s="5"/>
      <c r="B110" s="4"/>
      <c r="C110" s="4"/>
      <c r="D110" s="4"/>
      <c r="E110" s="4"/>
      <c r="F110" s="4"/>
      <c r="G110" s="4"/>
      <c r="H110" s="4"/>
      <c r="I110" s="4"/>
      <c r="J110" s="4"/>
      <c r="K110" s="4"/>
      <c r="L110" s="4"/>
      <c r="M110" s="8"/>
      <c r="N110" s="3"/>
      <c r="O110" s="3"/>
      <c r="P110" s="3"/>
      <c r="Q110" s="3"/>
    </row>
    <row r="111" spans="1:17" s="42" customFormat="1" x14ac:dyDescent="0.25">
      <c r="A111" s="5"/>
      <c r="B111" s="4"/>
      <c r="C111" s="4"/>
      <c r="D111" s="4"/>
      <c r="E111" s="4"/>
      <c r="F111" s="4"/>
      <c r="G111" s="4"/>
      <c r="H111" s="4"/>
      <c r="I111" s="4"/>
      <c r="J111" s="4"/>
      <c r="K111" s="4"/>
      <c r="L111" s="4"/>
      <c r="M111" s="8"/>
      <c r="N111" s="3"/>
      <c r="O111" s="3"/>
      <c r="P111" s="3"/>
      <c r="Q111" s="3"/>
    </row>
    <row r="112" spans="1:17" s="42" customFormat="1" x14ac:dyDescent="0.25">
      <c r="A112" s="5"/>
      <c r="B112" s="4"/>
      <c r="C112" s="4"/>
      <c r="D112" s="4"/>
      <c r="E112" s="4"/>
      <c r="F112" s="4"/>
      <c r="G112" s="4"/>
      <c r="H112" s="4"/>
      <c r="I112" s="4"/>
      <c r="J112" s="4"/>
      <c r="K112" s="4"/>
      <c r="L112" s="4"/>
      <c r="M112" s="8"/>
      <c r="N112" s="3"/>
      <c r="O112" s="3"/>
      <c r="P112" s="3"/>
      <c r="Q112" s="3"/>
    </row>
    <row r="113" spans="1:17" s="42" customFormat="1" x14ac:dyDescent="0.25">
      <c r="A113" s="5"/>
      <c r="B113" s="4"/>
      <c r="C113" s="4"/>
      <c r="D113" s="4"/>
      <c r="E113" s="4"/>
      <c r="F113" s="4"/>
      <c r="G113" s="4"/>
      <c r="H113" s="4"/>
      <c r="I113" s="4"/>
      <c r="J113" s="4"/>
      <c r="K113" s="4"/>
      <c r="L113" s="4"/>
      <c r="M113" s="8"/>
      <c r="N113" s="3"/>
      <c r="O113" s="3"/>
      <c r="P113" s="3"/>
      <c r="Q113" s="3"/>
    </row>
  </sheetData>
  <sortState ref="Q2:Q40">
    <sortCondition ref="Q3"/>
  </sortState>
  <dataValidations count="4">
    <dataValidation type="list" allowBlank="1" showInputMessage="1" showErrorMessage="1" sqref="E2:E49">
      <formula1>$R$2:$R$3</formula1>
    </dataValidation>
    <dataValidation type="list" allowBlank="1" showInputMessage="1" showErrorMessage="1" sqref="G2:G109">
      <formula1>$S$2:$S$3</formula1>
    </dataValidation>
    <dataValidation type="list" allowBlank="1" showInputMessage="1" showErrorMessage="1" sqref="K2:K109">
      <formula1>$U$2:$U$6</formula1>
    </dataValidation>
    <dataValidation type="list" allowBlank="1" showInputMessage="1" showErrorMessage="1" sqref="I2:I109">
      <formula1>$T$2:$T$4</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(Read-Only)'!$B$2:$B$66</xm:f>
          </x14:formula1>
          <xm:sqref>F2:F109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workbookViewId="0">
      <selection activeCell="A2" sqref="A2"/>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16" customFormat="1" x14ac:dyDescent="0.25">
      <c r="A1" s="16" t="s">
        <v>1</v>
      </c>
      <c r="B1" s="16" t="s">
        <v>2</v>
      </c>
      <c r="C1" s="16" t="s">
        <v>3</v>
      </c>
      <c r="D1" s="16" t="s">
        <v>4</v>
      </c>
      <c r="E1" s="16" t="s">
        <v>5</v>
      </c>
      <c r="F1" s="16" t="s">
        <v>6</v>
      </c>
      <c r="G1" s="16" t="s">
        <v>7</v>
      </c>
      <c r="H1" s="16" t="s">
        <v>8</v>
      </c>
      <c r="I1" s="16" t="s">
        <v>9</v>
      </c>
      <c r="J1" s="16" t="s">
        <v>10</v>
      </c>
      <c r="K1" s="16" t="s">
        <v>11</v>
      </c>
      <c r="L1" s="16" t="s">
        <v>12</v>
      </c>
      <c r="M1" s="16" t="s">
        <v>13</v>
      </c>
      <c r="N1" s="16" t="s">
        <v>14</v>
      </c>
      <c r="O1" s="16" t="s">
        <v>15</v>
      </c>
      <c r="P1" s="16" t="s">
        <v>16</v>
      </c>
      <c r="Q1" s="16" t="s">
        <v>17</v>
      </c>
      <c r="R1" s="16" t="s">
        <v>18</v>
      </c>
      <c r="S1" s="16" t="s">
        <v>19</v>
      </c>
      <c r="T1" s="16" t="s">
        <v>20</v>
      </c>
      <c r="U1" s="16" t="s">
        <v>21</v>
      </c>
      <c r="V1" s="16" t="s">
        <v>22</v>
      </c>
      <c r="W1" s="16" t="s">
        <v>23</v>
      </c>
      <c r="X1" s="16" t="s">
        <v>24</v>
      </c>
      <c r="Y1" s="16" t="s">
        <v>25</v>
      </c>
      <c r="Z1" s="16" t="s">
        <v>26</v>
      </c>
      <c r="AA1" s="16" t="s">
        <v>27</v>
      </c>
      <c r="AB1" s="16" t="s">
        <v>28</v>
      </c>
      <c r="AC1" s="16" t="s">
        <v>29</v>
      </c>
      <c r="AD1" s="16" t="s">
        <v>30</v>
      </c>
      <c r="AE1" s="16" t="s">
        <v>31</v>
      </c>
      <c r="AF1" s="16" t="s">
        <v>32</v>
      </c>
      <c r="AG1" s="16" t="s">
        <v>33</v>
      </c>
      <c r="AH1" s="16" t="s">
        <v>34</v>
      </c>
      <c r="AI1" s="16" t="s">
        <v>35</v>
      </c>
      <c r="AJ1" s="16" t="s">
        <v>36</v>
      </c>
      <c r="AK1" s="16" t="s">
        <v>37</v>
      </c>
      <c r="AL1" s="16" t="s">
        <v>38</v>
      </c>
      <c r="AM1" s="16" t="s">
        <v>39</v>
      </c>
      <c r="AN1" s="16" t="s">
        <v>40</v>
      </c>
      <c r="AO1" s="16" t="s">
        <v>41</v>
      </c>
      <c r="AP1" s="16" t="s">
        <v>42</v>
      </c>
      <c r="AQ1" s="16" t="s">
        <v>43</v>
      </c>
      <c r="AR1" s="16" t="s">
        <v>44</v>
      </c>
      <c r="AS1" s="16" t="s">
        <v>45</v>
      </c>
      <c r="AT1" s="16" t="s">
        <v>46</v>
      </c>
      <c r="AU1" s="16" t="s">
        <v>47</v>
      </c>
      <c r="AV1" s="16" t="s">
        <v>48</v>
      </c>
      <c r="AW1" s="16" t="s">
        <v>49</v>
      </c>
      <c r="AX1" s="16" t="s">
        <v>50</v>
      </c>
      <c r="AY1" s="16" t="s">
        <v>51</v>
      </c>
      <c r="AZ1" s="16" t="s">
        <v>52</v>
      </c>
      <c r="BA1" s="16" t="s">
        <v>53</v>
      </c>
    </row>
    <row r="2" spans="1:53" x14ac:dyDescent="0.25">
      <c r="I2" s="1"/>
      <c r="J2" s="1"/>
      <c r="AX2" s="1"/>
    </row>
    <row r="3" spans="1:53" x14ac:dyDescent="0.25">
      <c r="I3" s="1"/>
      <c r="J3" s="1"/>
      <c r="AX3" s="1"/>
    </row>
    <row r="4" spans="1:53" x14ac:dyDescent="0.25">
      <c r="I4" s="1"/>
      <c r="J4" s="1"/>
      <c r="AX4" s="1"/>
    </row>
    <row r="5" spans="1:53" x14ac:dyDescent="0.25">
      <c r="I5" s="1"/>
      <c r="J5" s="1"/>
      <c r="AX5" s="1"/>
    </row>
    <row r="6" spans="1:53" x14ac:dyDescent="0.25">
      <c r="I6" s="1"/>
      <c r="J6" s="1"/>
      <c r="AX6" s="1"/>
    </row>
    <row r="7" spans="1:53" x14ac:dyDescent="0.25">
      <c r="I7" s="1"/>
      <c r="J7" s="1"/>
      <c r="AX7" s="1"/>
    </row>
    <row r="8" spans="1:53" x14ac:dyDescent="0.25">
      <c r="I8" s="1"/>
      <c r="J8" s="1"/>
      <c r="AX8" s="1"/>
    </row>
    <row r="9" spans="1:53" x14ac:dyDescent="0.25">
      <c r="I9" s="1"/>
      <c r="J9" s="1"/>
      <c r="AX9" s="1"/>
    </row>
    <row r="10" spans="1:53" x14ac:dyDescent="0.25">
      <c r="I10" s="1"/>
      <c r="J10" s="1"/>
      <c r="AX10" s="1"/>
    </row>
    <row r="11" spans="1:53" x14ac:dyDescent="0.25">
      <c r="I11" s="1"/>
      <c r="J11" s="1"/>
      <c r="AX11" s="1"/>
    </row>
    <row r="12" spans="1:53" x14ac:dyDescent="0.25">
      <c r="I12" s="1"/>
      <c r="J12" s="1"/>
      <c r="AX12" s="1"/>
    </row>
    <row r="13" spans="1:53" x14ac:dyDescent="0.25">
      <c r="I13" s="1"/>
      <c r="J13" s="1"/>
      <c r="AX13" s="1"/>
    </row>
    <row r="14" spans="1:53" x14ac:dyDescent="0.25">
      <c r="I14" s="1"/>
      <c r="J14" s="1"/>
      <c r="AX14" s="1"/>
    </row>
    <row r="15" spans="1:53" x14ac:dyDescent="0.25">
      <c r="I15" s="1"/>
      <c r="J15" s="1"/>
      <c r="AX15" s="1"/>
    </row>
    <row r="16" spans="1:53" x14ac:dyDescent="0.25">
      <c r="I16" s="1"/>
      <c r="J16" s="1"/>
      <c r="AX16" s="1"/>
    </row>
    <row r="17" spans="9:50" x14ac:dyDescent="0.25">
      <c r="I17" s="1"/>
      <c r="J17" s="1"/>
      <c r="AX17" s="1"/>
    </row>
    <row r="18" spans="9:50" x14ac:dyDescent="0.25">
      <c r="I18" s="1"/>
      <c r="J18" s="1"/>
      <c r="AX18" s="1"/>
    </row>
    <row r="19" spans="9:50" x14ac:dyDescent="0.25">
      <c r="I19" s="1"/>
      <c r="J19" s="1"/>
      <c r="AX19" s="1"/>
    </row>
    <row r="20" spans="9:50" x14ac:dyDescent="0.25">
      <c r="I20" s="1"/>
      <c r="J20" s="1"/>
      <c r="AX20" s="1"/>
    </row>
    <row r="21" spans="9:50" x14ac:dyDescent="0.25">
      <c r="I21" s="1"/>
      <c r="J21" s="1"/>
      <c r="AX21" s="1"/>
    </row>
    <row r="22" spans="9:50" x14ac:dyDescent="0.25">
      <c r="I22" s="1"/>
      <c r="J22" s="1"/>
      <c r="AX22" s="1"/>
    </row>
    <row r="23" spans="9:50" x14ac:dyDescent="0.25">
      <c r="I23" s="1"/>
      <c r="J23" s="1"/>
      <c r="AX23" s="1"/>
    </row>
    <row r="24" spans="9:50" x14ac:dyDescent="0.25">
      <c r="I24" s="1"/>
      <c r="J24" s="1"/>
      <c r="AX24" s="1"/>
    </row>
    <row r="25" spans="9:50" x14ac:dyDescent="0.25">
      <c r="I25" s="1"/>
      <c r="J25" s="1"/>
      <c r="AX25" s="1"/>
    </row>
    <row r="26" spans="9:50" x14ac:dyDescent="0.25">
      <c r="I26" s="1"/>
      <c r="J26" s="1"/>
      <c r="AX26" s="1"/>
    </row>
    <row r="27" spans="9:50" x14ac:dyDescent="0.25">
      <c r="I27" s="1"/>
      <c r="J27" s="1"/>
      <c r="AX27" s="1"/>
    </row>
    <row r="28" spans="9:50" x14ac:dyDescent="0.25">
      <c r="I28" s="1"/>
      <c r="J28" s="1"/>
      <c r="AX28" s="1"/>
    </row>
    <row r="29" spans="9:50" x14ac:dyDescent="0.25">
      <c r="I29" s="1"/>
      <c r="J29" s="1"/>
      <c r="AX29" s="1"/>
    </row>
    <row r="30" spans="9:50" x14ac:dyDescent="0.25">
      <c r="I30" s="1"/>
      <c r="J30" s="1"/>
      <c r="AX30" s="1"/>
    </row>
    <row r="31" spans="9:50" x14ac:dyDescent="0.25">
      <c r="I31" s="1"/>
      <c r="J31" s="1"/>
      <c r="AX31" s="1"/>
    </row>
    <row r="32" spans="9:50" x14ac:dyDescent="0.25">
      <c r="I32" s="1"/>
      <c r="J32" s="1"/>
      <c r="AX32" s="1"/>
    </row>
    <row r="33" spans="9:50" x14ac:dyDescent="0.25">
      <c r="I33" s="1"/>
      <c r="J33" s="1"/>
      <c r="AX33" s="1"/>
    </row>
    <row r="34" spans="9:50" x14ac:dyDescent="0.25">
      <c r="I34" s="1"/>
      <c r="J34" s="1"/>
      <c r="AX34" s="1"/>
    </row>
    <row r="35" spans="9:50" x14ac:dyDescent="0.25">
      <c r="I35" s="1"/>
      <c r="J35" s="1"/>
      <c r="AX35" s="1"/>
    </row>
    <row r="36" spans="9:50" x14ac:dyDescent="0.25">
      <c r="I36" s="1"/>
      <c r="J36" s="1"/>
      <c r="AX36" s="1"/>
    </row>
    <row r="37" spans="9:50" x14ac:dyDescent="0.25">
      <c r="I37" s="1"/>
      <c r="J37" s="1"/>
      <c r="AX37" s="1"/>
    </row>
    <row r="38" spans="9:50" x14ac:dyDescent="0.25">
      <c r="I38" s="1"/>
      <c r="J38" s="1"/>
      <c r="AX38" s="1"/>
    </row>
    <row r="39" spans="9:50" x14ac:dyDescent="0.25">
      <c r="I39" s="1"/>
      <c r="J39" s="1"/>
      <c r="AX39" s="1"/>
    </row>
    <row r="40" spans="9:50" x14ac:dyDescent="0.25">
      <c r="I40" s="1"/>
      <c r="J40" s="1"/>
      <c r="AX40" s="1"/>
    </row>
    <row r="41" spans="9:50" x14ac:dyDescent="0.25">
      <c r="I41" s="1"/>
      <c r="J41" s="1"/>
      <c r="AX41" s="1"/>
    </row>
    <row r="42" spans="9:50" x14ac:dyDescent="0.25">
      <c r="I42" s="1"/>
      <c r="J42" s="1"/>
      <c r="AX42" s="1"/>
    </row>
    <row r="43" spans="9:50" x14ac:dyDescent="0.25">
      <c r="I43" s="1"/>
      <c r="J43" s="1"/>
      <c r="AX43" s="1"/>
    </row>
    <row r="44" spans="9:50" x14ac:dyDescent="0.25">
      <c r="I44" s="1"/>
      <c r="J44" s="1"/>
      <c r="AX44" s="1"/>
    </row>
    <row r="45" spans="9:50" x14ac:dyDescent="0.25">
      <c r="I45" s="1"/>
      <c r="J45" s="1"/>
      <c r="AX45" s="1"/>
    </row>
    <row r="46" spans="9:50" x14ac:dyDescent="0.25">
      <c r="I46" s="1"/>
      <c r="J46" s="1"/>
      <c r="AX46" s="1"/>
    </row>
    <row r="47" spans="9:50" x14ac:dyDescent="0.25">
      <c r="I47" s="1"/>
      <c r="J47" s="1"/>
      <c r="AX47" s="1"/>
    </row>
    <row r="48" spans="9:50" x14ac:dyDescent="0.25">
      <c r="I48" s="1"/>
      <c r="J48" s="1"/>
      <c r="AX48" s="1"/>
    </row>
    <row r="49" spans="9:50" x14ac:dyDescent="0.25">
      <c r="I49" s="1"/>
      <c r="J49" s="1"/>
      <c r="AX49" s="1"/>
    </row>
    <row r="50" spans="9:50" x14ac:dyDescent="0.25">
      <c r="I50" s="1"/>
      <c r="J50" s="1"/>
      <c r="AX50" s="1"/>
    </row>
    <row r="51" spans="9:50" x14ac:dyDescent="0.25">
      <c r="I51" s="1"/>
      <c r="J51" s="1"/>
      <c r="AX51" s="1"/>
    </row>
    <row r="52" spans="9:50" x14ac:dyDescent="0.25">
      <c r="I52" s="1"/>
      <c r="J52" s="1"/>
      <c r="AX52" s="1"/>
    </row>
    <row r="53" spans="9:50" x14ac:dyDescent="0.25">
      <c r="I53" s="1"/>
      <c r="J53" s="1"/>
      <c r="AX53" s="1"/>
    </row>
    <row r="54" spans="9:50" x14ac:dyDescent="0.25">
      <c r="I54" s="1"/>
      <c r="J54" s="1"/>
      <c r="AX54" s="1"/>
    </row>
    <row r="55" spans="9:50" x14ac:dyDescent="0.25">
      <c r="I55" s="1"/>
      <c r="J55" s="1"/>
      <c r="AX55" s="1"/>
    </row>
    <row r="56" spans="9:50" x14ac:dyDescent="0.25">
      <c r="I56" s="1"/>
      <c r="J56" s="1"/>
      <c r="AX56" s="1"/>
    </row>
    <row r="57" spans="9:50" x14ac:dyDescent="0.25">
      <c r="I57" s="1"/>
      <c r="J57" s="1"/>
      <c r="AX57" s="1"/>
    </row>
    <row r="58" spans="9:50" x14ac:dyDescent="0.25">
      <c r="I58" s="1"/>
      <c r="J58" s="1"/>
      <c r="AX58" s="1"/>
    </row>
    <row r="59" spans="9:50" x14ac:dyDescent="0.25">
      <c r="I59" s="1"/>
      <c r="J59" s="1"/>
      <c r="AX59" s="1"/>
    </row>
    <row r="60" spans="9:50" x14ac:dyDescent="0.25">
      <c r="I60" s="1"/>
      <c r="J60" s="1"/>
      <c r="AX60" s="1"/>
    </row>
    <row r="61" spans="9:50" x14ac:dyDescent="0.25">
      <c r="I61" s="1"/>
      <c r="J61" s="1"/>
      <c r="AX61" s="1"/>
    </row>
    <row r="62" spans="9:50" x14ac:dyDescent="0.25">
      <c r="I62" s="1"/>
      <c r="J62" s="1"/>
      <c r="AX62" s="1"/>
    </row>
    <row r="63" spans="9:50" x14ac:dyDescent="0.25">
      <c r="I63" s="1"/>
      <c r="J63" s="1"/>
      <c r="AX63" s="1"/>
    </row>
    <row r="64" spans="9:50" x14ac:dyDescent="0.25">
      <c r="I64" s="1"/>
      <c r="J64" s="1"/>
      <c r="AX64" s="1"/>
    </row>
    <row r="65" spans="9:50" x14ac:dyDescent="0.25">
      <c r="I65" s="1"/>
      <c r="J65" s="1"/>
      <c r="AX65" s="1"/>
    </row>
    <row r="66" spans="9:50" x14ac:dyDescent="0.25">
      <c r="I66" s="1"/>
      <c r="J66" s="1"/>
      <c r="AX66" s="1"/>
    </row>
    <row r="67" spans="9:50" x14ac:dyDescent="0.25">
      <c r="I67" s="1"/>
      <c r="J67" s="1"/>
      <c r="AX67" s="1"/>
    </row>
    <row r="68" spans="9:50" x14ac:dyDescent="0.25">
      <c r="I68" s="1"/>
      <c r="J68" s="1"/>
      <c r="AX68" s="1"/>
    </row>
    <row r="69" spans="9:50" x14ac:dyDescent="0.25">
      <c r="I69" s="1"/>
      <c r="J69" s="1"/>
      <c r="AX69" s="1"/>
    </row>
    <row r="70" spans="9:50" x14ac:dyDescent="0.25">
      <c r="I70" s="1"/>
      <c r="J70" s="1"/>
      <c r="AX70" s="1"/>
    </row>
    <row r="71" spans="9:50" x14ac:dyDescent="0.25">
      <c r="I71" s="1"/>
      <c r="J71" s="1"/>
      <c r="AX71" s="1"/>
    </row>
    <row r="72" spans="9:50" x14ac:dyDescent="0.25">
      <c r="I72" s="1"/>
      <c r="J72" s="1"/>
      <c r="AX72" s="1"/>
    </row>
    <row r="73" spans="9:50" x14ac:dyDescent="0.25">
      <c r="I73" s="1"/>
      <c r="J73" s="1"/>
      <c r="AX73" s="1"/>
    </row>
    <row r="74" spans="9:50" x14ac:dyDescent="0.25">
      <c r="I74" s="1"/>
      <c r="J74" s="1"/>
      <c r="AX74" s="1"/>
    </row>
    <row r="75" spans="9:50" x14ac:dyDescent="0.25">
      <c r="I75" s="1"/>
      <c r="J75" s="1"/>
      <c r="AX75" s="1"/>
    </row>
    <row r="76" spans="9:50" x14ac:dyDescent="0.25">
      <c r="I76" s="1"/>
      <c r="J76" s="1"/>
      <c r="AX76" s="1"/>
    </row>
    <row r="77" spans="9:50" x14ac:dyDescent="0.25">
      <c r="I77" s="1"/>
      <c r="J77" s="1"/>
      <c r="AX77" s="1"/>
    </row>
    <row r="78" spans="9:50" x14ac:dyDescent="0.25">
      <c r="I78" s="1"/>
      <c r="J78" s="1"/>
      <c r="AX78" s="1"/>
    </row>
    <row r="79" spans="9:50" x14ac:dyDescent="0.25">
      <c r="I79" s="1"/>
      <c r="J79" s="1"/>
      <c r="AX79" s="1"/>
    </row>
    <row r="80" spans="9:50" x14ac:dyDescent="0.25">
      <c r="I80" s="1"/>
      <c r="J80" s="1"/>
      <c r="AX80" s="1"/>
    </row>
    <row r="81" spans="9:50" x14ac:dyDescent="0.25">
      <c r="I81" s="1"/>
      <c r="J81" s="1"/>
      <c r="AX81" s="1"/>
    </row>
    <row r="82" spans="9:50" x14ac:dyDescent="0.25">
      <c r="I82" s="1"/>
      <c r="J82" s="1"/>
      <c r="AX82" s="1"/>
    </row>
    <row r="83" spans="9:50" x14ac:dyDescent="0.25">
      <c r="I83" s="1"/>
      <c r="J83" s="1"/>
      <c r="AX83" s="1"/>
    </row>
    <row r="84" spans="9:50" x14ac:dyDescent="0.25">
      <c r="I84" s="1"/>
      <c r="J84" s="1"/>
      <c r="AX84" s="1"/>
    </row>
    <row r="85" spans="9:50" x14ac:dyDescent="0.25">
      <c r="I85" s="1"/>
      <c r="J85" s="1"/>
      <c r="AX85" s="1"/>
    </row>
    <row r="86" spans="9:50" x14ac:dyDescent="0.25">
      <c r="I86" s="1"/>
      <c r="J86" s="1"/>
      <c r="AX86" s="1"/>
    </row>
    <row r="87" spans="9:50" x14ac:dyDescent="0.25">
      <c r="I87" s="1"/>
      <c r="J87" s="1"/>
      <c r="AX87" s="1"/>
    </row>
    <row r="88" spans="9:50" x14ac:dyDescent="0.25">
      <c r="I88" s="1"/>
      <c r="J88" s="1"/>
      <c r="AX88" s="1"/>
    </row>
    <row r="89" spans="9:50" x14ac:dyDescent="0.25">
      <c r="I89" s="1"/>
      <c r="J89" s="1"/>
      <c r="AX89" s="1"/>
    </row>
    <row r="90" spans="9:50" x14ac:dyDescent="0.25">
      <c r="I90" s="1"/>
      <c r="J90" s="1"/>
      <c r="AX90" s="1"/>
    </row>
    <row r="91" spans="9:50" x14ac:dyDescent="0.25">
      <c r="I91" s="1"/>
      <c r="J91" s="1"/>
      <c r="AX91" s="1"/>
    </row>
    <row r="92" spans="9:50" x14ac:dyDescent="0.25">
      <c r="I92" s="1"/>
      <c r="J92" s="1"/>
      <c r="AX92" s="1"/>
    </row>
    <row r="93" spans="9:50" x14ac:dyDescent="0.25">
      <c r="I93" s="1"/>
      <c r="J93" s="1"/>
      <c r="AX93" s="1"/>
    </row>
    <row r="94" spans="9:50" x14ac:dyDescent="0.25">
      <c r="I94" s="1"/>
      <c r="J94" s="1"/>
      <c r="AX94" s="1"/>
    </row>
    <row r="95" spans="9:50" x14ac:dyDescent="0.25">
      <c r="I95" s="1"/>
      <c r="J95" s="1"/>
      <c r="AX95" s="1"/>
    </row>
    <row r="96" spans="9:50" x14ac:dyDescent="0.25">
      <c r="I96" s="1"/>
      <c r="J96" s="1"/>
      <c r="AX96" s="1"/>
    </row>
    <row r="97" spans="9:50" x14ac:dyDescent="0.25">
      <c r="I97" s="1"/>
      <c r="J97" s="1"/>
      <c r="AX97" s="1"/>
    </row>
    <row r="98" spans="9:50" x14ac:dyDescent="0.25">
      <c r="I98" s="1"/>
      <c r="J98" s="1"/>
      <c r="AX98" s="1"/>
    </row>
    <row r="99" spans="9:50" x14ac:dyDescent="0.25">
      <c r="I99" s="1"/>
      <c r="J99" s="1"/>
      <c r="AX99" s="1"/>
    </row>
    <row r="100" spans="9:50" x14ac:dyDescent="0.25">
      <c r="I100" s="1"/>
      <c r="J100" s="1"/>
      <c r="AX100" s="1"/>
    </row>
    <row r="101" spans="9:50" x14ac:dyDescent="0.25">
      <c r="I101" s="1"/>
      <c r="J101" s="1"/>
      <c r="AX101" s="1"/>
    </row>
    <row r="102" spans="9:50" x14ac:dyDescent="0.25">
      <c r="I102" s="1"/>
      <c r="J102" s="1"/>
      <c r="AX102" s="1"/>
    </row>
    <row r="103" spans="9:50" x14ac:dyDescent="0.25">
      <c r="I103" s="1"/>
      <c r="J103" s="1"/>
      <c r="AX103" s="1"/>
    </row>
    <row r="104" spans="9:50" x14ac:dyDescent="0.25">
      <c r="I104" s="1"/>
      <c r="J104" s="1"/>
      <c r="AX104" s="1"/>
    </row>
    <row r="105" spans="9:50" x14ac:dyDescent="0.25">
      <c r="I105" s="1"/>
      <c r="J105" s="1"/>
      <c r="AX105" s="1"/>
    </row>
    <row r="106" spans="9:50" x14ac:dyDescent="0.25">
      <c r="I106" s="1"/>
      <c r="J106" s="1"/>
      <c r="AX106" s="1"/>
    </row>
    <row r="107" spans="9:50" x14ac:dyDescent="0.25">
      <c r="I107" s="1"/>
      <c r="J107" s="1"/>
      <c r="AX107" s="1"/>
    </row>
    <row r="108" spans="9:50" x14ac:dyDescent="0.25">
      <c r="I108" s="1"/>
      <c r="J108" s="1"/>
      <c r="AX108" s="1"/>
    </row>
    <row r="109" spans="9:50" x14ac:dyDescent="0.25">
      <c r="I109" s="1"/>
      <c r="J109" s="1"/>
      <c r="AX109" s="1"/>
    </row>
    <row r="110" spans="9:50" x14ac:dyDescent="0.25">
      <c r="I110" s="1"/>
      <c r="J110" s="1"/>
      <c r="AX110" s="1"/>
    </row>
    <row r="111" spans="9:50" x14ac:dyDescent="0.25">
      <c r="I111" s="1"/>
      <c r="J111" s="1"/>
      <c r="AX111" s="1"/>
    </row>
    <row r="112" spans="9:50" x14ac:dyDescent="0.25">
      <c r="I112" s="1"/>
      <c r="J112" s="1"/>
      <c r="AX112" s="1"/>
    </row>
    <row r="113" spans="9:50" x14ac:dyDescent="0.25">
      <c r="I113" s="1"/>
      <c r="J113" s="1"/>
      <c r="AX113" s="1"/>
    </row>
    <row r="114" spans="9:50" x14ac:dyDescent="0.25">
      <c r="I114" s="1"/>
      <c r="J114" s="1"/>
      <c r="AX114" s="1"/>
    </row>
    <row r="115" spans="9:50" x14ac:dyDescent="0.25">
      <c r="I115" s="1"/>
      <c r="J115" s="1"/>
      <c r="AX115" s="1"/>
    </row>
    <row r="116" spans="9:50" x14ac:dyDescent="0.25">
      <c r="I116" s="1"/>
      <c r="J116" s="1"/>
      <c r="AX116" s="1"/>
    </row>
    <row r="117" spans="9:50" x14ac:dyDescent="0.25">
      <c r="I117" s="1"/>
      <c r="J117" s="1"/>
      <c r="AX117" s="1"/>
    </row>
    <row r="118" spans="9:50" x14ac:dyDescent="0.25">
      <c r="I118" s="1"/>
      <c r="J118" s="1"/>
      <c r="AX118" s="1"/>
    </row>
    <row r="119" spans="9:50" x14ac:dyDescent="0.25">
      <c r="I119" s="1"/>
      <c r="J119" s="1"/>
      <c r="AX119" s="1"/>
    </row>
    <row r="120" spans="9:50" x14ac:dyDescent="0.25">
      <c r="I120" s="1"/>
      <c r="J120" s="1"/>
      <c r="AX120" s="1"/>
    </row>
    <row r="121" spans="9:50" x14ac:dyDescent="0.25">
      <c r="I121" s="1"/>
      <c r="J121" s="1"/>
      <c r="AX121" s="1"/>
    </row>
    <row r="122" spans="9:50" x14ac:dyDescent="0.25">
      <c r="I122" s="1"/>
      <c r="J122" s="1"/>
      <c r="AX122" s="1"/>
    </row>
    <row r="123" spans="9:50" x14ac:dyDescent="0.25">
      <c r="I123" s="1"/>
      <c r="J123" s="1"/>
      <c r="AX123" s="1"/>
    </row>
    <row r="124" spans="9:50" x14ac:dyDescent="0.25">
      <c r="I124" s="1"/>
      <c r="J124" s="1"/>
      <c r="AX124" s="1"/>
    </row>
    <row r="125" spans="9:50" x14ac:dyDescent="0.25">
      <c r="I125" s="1"/>
      <c r="J125" s="1"/>
      <c r="AX125" s="1"/>
    </row>
    <row r="126" spans="9:50" x14ac:dyDescent="0.25">
      <c r="I126" s="1"/>
      <c r="J126" s="1"/>
      <c r="AX126" s="1"/>
    </row>
    <row r="127" spans="9:50" x14ac:dyDescent="0.25">
      <c r="I127" s="1"/>
      <c r="J127" s="1"/>
      <c r="AX127" s="1"/>
    </row>
    <row r="128" spans="9:50" x14ac:dyDescent="0.25">
      <c r="I128" s="1"/>
      <c r="J128" s="1"/>
      <c r="AX128" s="1"/>
    </row>
    <row r="129" spans="9:50" x14ac:dyDescent="0.25">
      <c r="I129" s="1"/>
      <c r="J129" s="1"/>
      <c r="AX129" s="1"/>
    </row>
    <row r="130" spans="9:50" x14ac:dyDescent="0.25">
      <c r="I130" s="1"/>
      <c r="J130" s="1"/>
      <c r="AX130" s="1"/>
    </row>
    <row r="131" spans="9:50" x14ac:dyDescent="0.25">
      <c r="I131" s="1"/>
      <c r="J131" s="1"/>
      <c r="AX131" s="1"/>
    </row>
    <row r="132" spans="9:50" x14ac:dyDescent="0.25">
      <c r="I132" s="1"/>
      <c r="J132" s="1"/>
      <c r="AX132" s="1"/>
    </row>
    <row r="133" spans="9:50" x14ac:dyDescent="0.25">
      <c r="I133" s="1"/>
      <c r="J133" s="1"/>
      <c r="AX133" s="1"/>
    </row>
    <row r="134" spans="9:50" x14ac:dyDescent="0.25">
      <c r="I134" s="1"/>
      <c r="J134" s="1"/>
      <c r="AX134" s="1"/>
    </row>
    <row r="135" spans="9:50" x14ac:dyDescent="0.25">
      <c r="I135" s="1"/>
      <c r="J135" s="1"/>
      <c r="AX135" s="1"/>
    </row>
    <row r="136" spans="9:50" x14ac:dyDescent="0.25">
      <c r="I136" s="1"/>
      <c r="J136" s="1"/>
      <c r="AX136" s="1"/>
    </row>
    <row r="137" spans="9:50" x14ac:dyDescent="0.25">
      <c r="I137" s="1"/>
      <c r="J137" s="1"/>
      <c r="AX137" s="1"/>
    </row>
    <row r="138" spans="9:50" x14ac:dyDescent="0.25">
      <c r="I138" s="1"/>
      <c r="J138" s="1"/>
      <c r="AX138" s="1"/>
    </row>
    <row r="139" spans="9:50" x14ac:dyDescent="0.25">
      <c r="I139" s="1"/>
      <c r="J139" s="1"/>
      <c r="AX139" s="1"/>
    </row>
    <row r="140" spans="9:50" x14ac:dyDescent="0.25">
      <c r="I140" s="1"/>
      <c r="J140" s="1"/>
      <c r="AX140" s="1"/>
    </row>
    <row r="141" spans="9:50" x14ac:dyDescent="0.25">
      <c r="I141" s="1"/>
      <c r="J141" s="1"/>
      <c r="AX141" s="1"/>
    </row>
    <row r="142" spans="9:50" x14ac:dyDescent="0.25">
      <c r="I142" s="1"/>
      <c r="J142" s="1"/>
      <c r="AX142" s="1"/>
    </row>
    <row r="143" spans="9:50" x14ac:dyDescent="0.25">
      <c r="I143" s="1"/>
      <c r="J143" s="1"/>
      <c r="AX143" s="1"/>
    </row>
    <row r="144" spans="9:50" x14ac:dyDescent="0.25">
      <c r="I144" s="1"/>
      <c r="J144" s="1"/>
      <c r="AX144" s="1"/>
    </row>
    <row r="145" spans="9:50" x14ac:dyDescent="0.25">
      <c r="I145" s="1"/>
      <c r="J145" s="1"/>
      <c r="AX145" s="1"/>
    </row>
    <row r="146" spans="9:50" x14ac:dyDescent="0.25">
      <c r="I146" s="1"/>
      <c r="J146" s="1"/>
      <c r="AX146" s="1"/>
    </row>
    <row r="147" spans="9:50" x14ac:dyDescent="0.25">
      <c r="I147" s="1"/>
      <c r="J147" s="1"/>
      <c r="AX147" s="1"/>
    </row>
    <row r="148" spans="9:50" x14ac:dyDescent="0.25">
      <c r="I148" s="1"/>
      <c r="J148" s="1"/>
      <c r="AX148" s="1"/>
    </row>
    <row r="149" spans="9:50" x14ac:dyDescent="0.25">
      <c r="I149" s="1"/>
      <c r="J149" s="1"/>
      <c r="AX149" s="1"/>
    </row>
    <row r="150" spans="9:50" x14ac:dyDescent="0.25">
      <c r="I150" s="1"/>
      <c r="J150" s="1"/>
      <c r="AX150" s="1"/>
    </row>
    <row r="151" spans="9:50" x14ac:dyDescent="0.25">
      <c r="I151" s="1"/>
      <c r="J151" s="1"/>
      <c r="AX151" s="1"/>
    </row>
    <row r="152" spans="9:50" x14ac:dyDescent="0.25">
      <c r="I152" s="1"/>
      <c r="J152" s="1"/>
      <c r="AX152" s="1"/>
    </row>
    <row r="153" spans="9:50" x14ac:dyDescent="0.25">
      <c r="I153" s="1"/>
      <c r="J153" s="1"/>
      <c r="AX153" s="1"/>
    </row>
    <row r="154" spans="9:50" x14ac:dyDescent="0.25">
      <c r="I154" s="1"/>
      <c r="J154" s="1"/>
      <c r="AX154" s="1"/>
    </row>
    <row r="155" spans="9:50" x14ac:dyDescent="0.25">
      <c r="I155" s="1"/>
      <c r="J155" s="1"/>
      <c r="AX155" s="1"/>
    </row>
    <row r="156" spans="9:50" x14ac:dyDescent="0.25">
      <c r="I156" s="1"/>
      <c r="J156" s="1"/>
      <c r="AX156" s="1"/>
    </row>
    <row r="157" spans="9:50" x14ac:dyDescent="0.25">
      <c r="I157" s="1"/>
      <c r="J157" s="1"/>
      <c r="AX157" s="1"/>
    </row>
    <row r="158" spans="9:50" x14ac:dyDescent="0.25">
      <c r="I158" s="1"/>
      <c r="J158" s="1"/>
      <c r="AX158" s="1"/>
    </row>
    <row r="159" spans="9:50" x14ac:dyDescent="0.25">
      <c r="I159" s="1"/>
      <c r="J159" s="1"/>
      <c r="AX159" s="1"/>
    </row>
    <row r="160" spans="9:50" x14ac:dyDescent="0.25">
      <c r="I160" s="1"/>
      <c r="J160" s="1"/>
      <c r="AX160" s="1"/>
    </row>
    <row r="161" spans="9:50" x14ac:dyDescent="0.25">
      <c r="I161" s="1"/>
      <c r="J161" s="1"/>
      <c r="AX161" s="1"/>
    </row>
    <row r="162" spans="9:50" x14ac:dyDescent="0.25">
      <c r="I162" s="1"/>
      <c r="J162" s="1"/>
      <c r="AX162" s="1"/>
    </row>
    <row r="163" spans="9:50" x14ac:dyDescent="0.25">
      <c r="I163" s="1"/>
      <c r="J163" s="1"/>
      <c r="AX163" s="1"/>
    </row>
    <row r="164" spans="9:50" x14ac:dyDescent="0.25">
      <c r="I164" s="1"/>
      <c r="J164" s="1"/>
      <c r="AX164" s="1"/>
    </row>
    <row r="165" spans="9:50" x14ac:dyDescent="0.25">
      <c r="I165" s="1"/>
      <c r="J165" s="1"/>
      <c r="AX165" s="1"/>
    </row>
    <row r="166" spans="9:50" x14ac:dyDescent="0.25">
      <c r="I166" s="1"/>
      <c r="J166" s="1"/>
      <c r="AX166" s="1"/>
    </row>
    <row r="167" spans="9:50" x14ac:dyDescent="0.25">
      <c r="I167" s="1"/>
      <c r="J167" s="1"/>
      <c r="AX167" s="1"/>
    </row>
    <row r="168" spans="9:50" x14ac:dyDescent="0.25">
      <c r="I168" s="1"/>
      <c r="J168" s="1"/>
      <c r="AX168" s="1"/>
    </row>
    <row r="169" spans="9:50" x14ac:dyDescent="0.25">
      <c r="I169" s="1"/>
      <c r="J169" s="1"/>
      <c r="AX169" s="1"/>
    </row>
    <row r="170" spans="9:50" x14ac:dyDescent="0.25">
      <c r="I170" s="1"/>
      <c r="J170" s="1"/>
      <c r="AX170" s="1"/>
    </row>
    <row r="171" spans="9:50" x14ac:dyDescent="0.25">
      <c r="I171" s="1"/>
      <c r="J171" s="1"/>
      <c r="AX171" s="1"/>
    </row>
    <row r="172" spans="9:50" x14ac:dyDescent="0.25">
      <c r="I172" s="1"/>
      <c r="J172" s="1"/>
      <c r="AX172" s="1"/>
    </row>
    <row r="173" spans="9:50" x14ac:dyDescent="0.25">
      <c r="I173" s="1"/>
      <c r="J173" s="1"/>
      <c r="AX173" s="1"/>
    </row>
    <row r="174" spans="9:50" x14ac:dyDescent="0.25">
      <c r="I174" s="1"/>
      <c r="J174" s="1"/>
      <c r="AX174" s="1"/>
    </row>
    <row r="175" spans="9:50" x14ac:dyDescent="0.25">
      <c r="I175" s="1"/>
      <c r="J175" s="1"/>
      <c r="AX175" s="1"/>
    </row>
    <row r="176" spans="9:50" x14ac:dyDescent="0.25">
      <c r="I176" s="1"/>
      <c r="J176" s="1"/>
      <c r="AX176" s="1"/>
    </row>
    <row r="177" spans="9:50" x14ac:dyDescent="0.25">
      <c r="I177" s="1"/>
      <c r="J177" s="1"/>
      <c r="AX177" s="1"/>
    </row>
    <row r="178" spans="9:50" x14ac:dyDescent="0.25">
      <c r="I178" s="1"/>
      <c r="J178" s="1"/>
      <c r="AX178" s="1"/>
    </row>
    <row r="179" spans="9:50" x14ac:dyDescent="0.25">
      <c r="I179" s="1"/>
      <c r="J179" s="1"/>
      <c r="AX179" s="1"/>
    </row>
    <row r="180" spans="9:50" x14ac:dyDescent="0.25">
      <c r="I180" s="1"/>
      <c r="J180" s="1"/>
      <c r="AX180" s="1"/>
    </row>
    <row r="181" spans="9:50" x14ac:dyDescent="0.25">
      <c r="I181" s="1"/>
      <c r="J181" s="1"/>
      <c r="AX181" s="1"/>
    </row>
    <row r="182" spans="9:50" x14ac:dyDescent="0.25">
      <c r="I182" s="1"/>
      <c r="J182" s="1"/>
      <c r="AX182" s="1"/>
    </row>
    <row r="183" spans="9:50" x14ac:dyDescent="0.25">
      <c r="I183" s="1"/>
      <c r="J183" s="1"/>
      <c r="AX183" s="1"/>
    </row>
    <row r="184" spans="9:50" x14ac:dyDescent="0.25">
      <c r="I184" s="1"/>
      <c r="J184" s="1"/>
      <c r="AX184" s="1"/>
    </row>
    <row r="185" spans="9:50" x14ac:dyDescent="0.25">
      <c r="I185" s="1"/>
      <c r="J185" s="1"/>
      <c r="AX185" s="1"/>
    </row>
    <row r="186" spans="9:50" x14ac:dyDescent="0.25">
      <c r="I186" s="1"/>
      <c r="J186" s="1"/>
      <c r="AX186" s="1"/>
    </row>
    <row r="187" spans="9:50" x14ac:dyDescent="0.25">
      <c r="I187" s="1"/>
      <c r="J187" s="1"/>
      <c r="AX187" s="1"/>
    </row>
    <row r="188" spans="9:50" x14ac:dyDescent="0.25">
      <c r="I188" s="1"/>
      <c r="J188" s="1"/>
      <c r="AX188" s="1"/>
    </row>
    <row r="189" spans="9:50" x14ac:dyDescent="0.25">
      <c r="I189" s="1"/>
      <c r="J189" s="1"/>
      <c r="AX189" s="1"/>
    </row>
    <row r="190" spans="9:50" x14ac:dyDescent="0.25">
      <c r="I190" s="1"/>
      <c r="J190" s="1"/>
      <c r="AX190" s="1"/>
    </row>
    <row r="191" spans="9:50" x14ac:dyDescent="0.25">
      <c r="I191" s="1"/>
      <c r="J191" s="1"/>
      <c r="AX191" s="1"/>
    </row>
    <row r="192" spans="9:50" x14ac:dyDescent="0.25">
      <c r="I192" s="1"/>
      <c r="J192" s="1"/>
      <c r="AX192" s="1"/>
    </row>
    <row r="193" spans="9:50" x14ac:dyDescent="0.25">
      <c r="I193" s="1"/>
      <c r="J193" s="1"/>
      <c r="AX193" s="1"/>
    </row>
    <row r="194" spans="9:50" x14ac:dyDescent="0.25">
      <c r="I194" s="1"/>
      <c r="J194" s="1"/>
      <c r="AX194" s="1"/>
    </row>
    <row r="195" spans="9:50" x14ac:dyDescent="0.25">
      <c r="I195" s="1"/>
      <c r="J195" s="1"/>
      <c r="AX195" s="1"/>
    </row>
    <row r="196" spans="9:50" x14ac:dyDescent="0.25">
      <c r="I196" s="1"/>
      <c r="J196" s="1"/>
      <c r="AX196" s="1"/>
    </row>
    <row r="197" spans="9:50" x14ac:dyDescent="0.25">
      <c r="I197" s="1"/>
      <c r="J197" s="1"/>
      <c r="AX197" s="1"/>
    </row>
    <row r="198" spans="9:50" x14ac:dyDescent="0.25">
      <c r="I198" s="1"/>
      <c r="J198" s="1"/>
      <c r="AX198" s="1"/>
    </row>
    <row r="199" spans="9:50" x14ac:dyDescent="0.25">
      <c r="I199" s="1"/>
      <c r="J199" s="1"/>
      <c r="AX199" s="1"/>
    </row>
    <row r="200" spans="9:50" x14ac:dyDescent="0.25">
      <c r="I200" s="1"/>
      <c r="J200" s="1"/>
      <c r="AX200" s="1"/>
    </row>
    <row r="201" spans="9:50" x14ac:dyDescent="0.25">
      <c r="I201" s="1"/>
      <c r="J201" s="1"/>
      <c r="AX201" s="1"/>
    </row>
    <row r="202" spans="9:50" x14ac:dyDescent="0.25">
      <c r="I202" s="1"/>
      <c r="J202" s="1"/>
      <c r="AX202" s="1"/>
    </row>
    <row r="203" spans="9:50" x14ac:dyDescent="0.25">
      <c r="I203" s="1"/>
      <c r="J203" s="1"/>
      <c r="AX203" s="1"/>
    </row>
    <row r="204" spans="9:50" x14ac:dyDescent="0.25">
      <c r="I204" s="1"/>
      <c r="J204" s="1"/>
      <c r="AX204" s="1"/>
    </row>
    <row r="205" spans="9:50" x14ac:dyDescent="0.25">
      <c r="I205" s="1"/>
      <c r="J205" s="1"/>
      <c r="AX205" s="1"/>
    </row>
    <row r="206" spans="9:50" x14ac:dyDescent="0.25">
      <c r="I206" s="1"/>
      <c r="J206" s="1"/>
      <c r="AX206" s="1"/>
    </row>
    <row r="207" spans="9:50" x14ac:dyDescent="0.25">
      <c r="I207" s="1"/>
      <c r="J207" s="1"/>
      <c r="AX207" s="1"/>
    </row>
    <row r="208" spans="9:50" x14ac:dyDescent="0.25">
      <c r="I208" s="1"/>
      <c r="J208" s="1"/>
      <c r="AX208" s="1"/>
    </row>
    <row r="209" spans="9:50" x14ac:dyDescent="0.25">
      <c r="I209" s="1"/>
      <c r="J209" s="1"/>
      <c r="AX209" s="1"/>
    </row>
    <row r="210" spans="9:50" x14ac:dyDescent="0.25">
      <c r="I210" s="1"/>
      <c r="J210" s="1"/>
      <c r="AX210" s="1"/>
    </row>
    <row r="211" spans="9:50" x14ac:dyDescent="0.25">
      <c r="I211" s="1"/>
      <c r="J211" s="1"/>
      <c r="AX211" s="1"/>
    </row>
    <row r="212" spans="9:50" x14ac:dyDescent="0.25">
      <c r="I212" s="1"/>
      <c r="J212" s="1"/>
      <c r="AX212" s="1"/>
    </row>
    <row r="213" spans="9:50" x14ac:dyDescent="0.25">
      <c r="I213" s="1"/>
      <c r="J213" s="1"/>
      <c r="AX213" s="1"/>
    </row>
    <row r="214" spans="9:50" x14ac:dyDescent="0.25">
      <c r="I214" s="1"/>
      <c r="J214" s="1"/>
      <c r="AX214" s="1"/>
    </row>
    <row r="215" spans="9:50" x14ac:dyDescent="0.25">
      <c r="I215" s="1"/>
      <c r="J215" s="1"/>
      <c r="AX215" s="1"/>
    </row>
    <row r="216" spans="9:50" x14ac:dyDescent="0.25">
      <c r="I216" s="1"/>
      <c r="J216" s="1"/>
      <c r="AX216" s="1"/>
    </row>
    <row r="217" spans="9:50" x14ac:dyDescent="0.25">
      <c r="I217" s="1"/>
      <c r="J217" s="1"/>
      <c r="AX217" s="1"/>
    </row>
    <row r="218" spans="9:50" x14ac:dyDescent="0.25">
      <c r="I218" s="1"/>
      <c r="J218" s="1"/>
      <c r="AX218" s="1"/>
    </row>
    <row r="219" spans="9:50" x14ac:dyDescent="0.25">
      <c r="I219" s="1"/>
      <c r="J219" s="1"/>
      <c r="AX219" s="1"/>
    </row>
    <row r="220" spans="9:50" x14ac:dyDescent="0.25">
      <c r="I220" s="1"/>
      <c r="J220" s="1"/>
      <c r="AX220" s="1"/>
    </row>
    <row r="221" spans="9:50" x14ac:dyDescent="0.25">
      <c r="I221" s="1"/>
      <c r="J221" s="1"/>
      <c r="AX221" s="1"/>
    </row>
    <row r="222" spans="9:50" x14ac:dyDescent="0.25">
      <c r="I222" s="1"/>
      <c r="J222" s="1"/>
      <c r="AX222" s="1"/>
    </row>
    <row r="223" spans="9:50" x14ac:dyDescent="0.25">
      <c r="I223" s="1"/>
      <c r="J223" s="1"/>
      <c r="AX223" s="1"/>
    </row>
    <row r="224" spans="9:50" x14ac:dyDescent="0.25">
      <c r="I224" s="1"/>
      <c r="J224" s="1"/>
      <c r="AX224" s="1"/>
    </row>
    <row r="225" spans="9:50" x14ac:dyDescent="0.25">
      <c r="I225" s="1"/>
      <c r="J225" s="1"/>
      <c r="AX225" s="1"/>
    </row>
    <row r="226" spans="9:50" x14ac:dyDescent="0.25">
      <c r="I226" s="1"/>
      <c r="J226" s="1"/>
      <c r="AX226" s="1"/>
    </row>
    <row r="227" spans="9:50" x14ac:dyDescent="0.25">
      <c r="I227" s="1"/>
      <c r="J227" s="1"/>
      <c r="AX227" s="1"/>
    </row>
    <row r="228" spans="9:50" x14ac:dyDescent="0.25">
      <c r="I228" s="1"/>
      <c r="J228" s="1"/>
      <c r="AX228" s="1"/>
    </row>
    <row r="229" spans="9:50" x14ac:dyDescent="0.25">
      <c r="I229" s="1"/>
      <c r="J229" s="1"/>
      <c r="AX229" s="1"/>
    </row>
    <row r="230" spans="9:50" x14ac:dyDescent="0.25">
      <c r="I230" s="1"/>
      <c r="J230" s="1"/>
      <c r="AX230" s="1"/>
    </row>
    <row r="231" spans="9:50" x14ac:dyDescent="0.25">
      <c r="I231" s="1"/>
      <c r="J231" s="1"/>
      <c r="AX231" s="1"/>
    </row>
    <row r="232" spans="9:50" x14ac:dyDescent="0.25">
      <c r="I232" s="1"/>
      <c r="J232" s="1"/>
      <c r="AX232" s="1"/>
    </row>
    <row r="233" spans="9:50" x14ac:dyDescent="0.25">
      <c r="I233" s="1"/>
      <c r="J233" s="1"/>
      <c r="AX233" s="1"/>
    </row>
    <row r="234" spans="9:50" x14ac:dyDescent="0.25">
      <c r="I234" s="1"/>
      <c r="J234" s="1"/>
      <c r="AX234" s="1"/>
    </row>
    <row r="235" spans="9:50" x14ac:dyDescent="0.25">
      <c r="I235" s="1"/>
      <c r="J235" s="1"/>
      <c r="AX235" s="1"/>
    </row>
    <row r="236" spans="9:50" x14ac:dyDescent="0.25">
      <c r="I236" s="1"/>
      <c r="J236" s="1"/>
      <c r="AX236" s="1"/>
    </row>
    <row r="237" spans="9:50" x14ac:dyDescent="0.25">
      <c r="I237" s="1"/>
      <c r="J237" s="1"/>
      <c r="AX237" s="1"/>
    </row>
    <row r="238" spans="9:50" x14ac:dyDescent="0.25">
      <c r="I238" s="1"/>
      <c r="J238" s="1"/>
      <c r="AX238" s="1"/>
    </row>
    <row r="239" spans="9:50" x14ac:dyDescent="0.25">
      <c r="I239" s="1"/>
      <c r="J239" s="1"/>
      <c r="AX239" s="1"/>
    </row>
    <row r="240" spans="9:50" x14ac:dyDescent="0.25">
      <c r="I240" s="1"/>
      <c r="J240" s="1"/>
      <c r="AX240" s="1"/>
    </row>
    <row r="241" spans="9:50" x14ac:dyDescent="0.25">
      <c r="I241" s="1"/>
      <c r="J241" s="1"/>
      <c r="AX241" s="1"/>
    </row>
    <row r="242" spans="9:50" x14ac:dyDescent="0.25">
      <c r="I242" s="1"/>
      <c r="J242" s="1"/>
      <c r="AX242" s="1"/>
    </row>
    <row r="243" spans="9:50" x14ac:dyDescent="0.25">
      <c r="I243" s="1"/>
      <c r="J243" s="1"/>
      <c r="AX243" s="1"/>
    </row>
    <row r="244" spans="9:50" x14ac:dyDescent="0.25">
      <c r="I244" s="1"/>
      <c r="J244" s="1"/>
      <c r="AX244" s="1"/>
    </row>
    <row r="245" spans="9:50" x14ac:dyDescent="0.25">
      <c r="I245" s="1"/>
      <c r="J245" s="1"/>
      <c r="AX245" s="1"/>
    </row>
    <row r="246" spans="9:50" x14ac:dyDescent="0.25">
      <c r="I246" s="1"/>
      <c r="J246" s="1"/>
      <c r="AX246" s="1"/>
    </row>
    <row r="247" spans="9:50" x14ac:dyDescent="0.25">
      <c r="I247" s="1"/>
      <c r="J247" s="1"/>
      <c r="AX247" s="1"/>
    </row>
    <row r="248" spans="9:50" x14ac:dyDescent="0.25">
      <c r="I248" s="1"/>
      <c r="J248" s="1"/>
      <c r="AX248" s="1"/>
    </row>
    <row r="249" spans="9:50" x14ac:dyDescent="0.25">
      <c r="I249" s="1"/>
      <c r="J249" s="1"/>
      <c r="AX249" s="1"/>
    </row>
    <row r="250" spans="9:50" x14ac:dyDescent="0.25">
      <c r="I250" s="1"/>
      <c r="J250" s="1"/>
      <c r="AX250" s="1"/>
    </row>
    <row r="251" spans="9:50" x14ac:dyDescent="0.25">
      <c r="I251" s="1"/>
      <c r="J251" s="1"/>
      <c r="AX251" s="1"/>
    </row>
    <row r="252" spans="9:50" x14ac:dyDescent="0.25">
      <c r="I252" s="1"/>
      <c r="J252" s="1"/>
      <c r="AX252" s="1"/>
    </row>
    <row r="253" spans="9:50" x14ac:dyDescent="0.25">
      <c r="I253" s="1"/>
      <c r="J253" s="1"/>
      <c r="AX253" s="1"/>
    </row>
    <row r="254" spans="9:50" x14ac:dyDescent="0.25">
      <c r="I254" s="1"/>
      <c r="J254" s="1"/>
      <c r="AX254" s="1"/>
    </row>
    <row r="255" spans="9:50" x14ac:dyDescent="0.25">
      <c r="I255" s="1"/>
      <c r="J255" s="1"/>
      <c r="AX255" s="1"/>
    </row>
    <row r="256" spans="9:50" x14ac:dyDescent="0.25">
      <c r="I256" s="1"/>
      <c r="J256" s="1"/>
      <c r="AX256" s="1"/>
    </row>
    <row r="257" spans="9:50" x14ac:dyDescent="0.25">
      <c r="I257" s="1"/>
      <c r="J257" s="1"/>
      <c r="AX257"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G20" sqref="G20"/>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16" customFormat="1" x14ac:dyDescent="0.25">
      <c r="A1" s="16" t="s">
        <v>1</v>
      </c>
      <c r="B1" s="16" t="s">
        <v>2</v>
      </c>
      <c r="C1" s="16" t="s">
        <v>3</v>
      </c>
      <c r="D1" s="16" t="s">
        <v>4</v>
      </c>
      <c r="E1" s="16" t="s">
        <v>5</v>
      </c>
      <c r="F1" s="16" t="s">
        <v>6</v>
      </c>
      <c r="G1" s="16" t="s">
        <v>7</v>
      </c>
      <c r="H1" s="16" t="s">
        <v>8</v>
      </c>
      <c r="I1" s="16" t="s">
        <v>54</v>
      </c>
      <c r="J1" s="16" t="s">
        <v>55</v>
      </c>
      <c r="K1" s="16" t="s">
        <v>10</v>
      </c>
      <c r="L1" s="16" t="s">
        <v>56</v>
      </c>
      <c r="M1" s="16" t="s">
        <v>16</v>
      </c>
      <c r="N1" s="16" t="s">
        <v>17</v>
      </c>
      <c r="O1" s="16" t="s">
        <v>11</v>
      </c>
      <c r="P1" s="16" t="s">
        <v>12</v>
      </c>
      <c r="Q1" s="16" t="s">
        <v>13</v>
      </c>
      <c r="R1" s="16" t="s">
        <v>14</v>
      </c>
      <c r="S1" s="16" t="s">
        <v>15</v>
      </c>
      <c r="T1" s="16" t="s">
        <v>57</v>
      </c>
      <c r="U1" s="16" t="s">
        <v>18</v>
      </c>
      <c r="V1" s="16" t="s">
        <v>19</v>
      </c>
      <c r="W1" s="16" t="s">
        <v>20</v>
      </c>
      <c r="X1" s="16" t="s">
        <v>21</v>
      </c>
      <c r="Y1" s="16" t="s">
        <v>23</v>
      </c>
      <c r="Z1" s="16" t="s">
        <v>22</v>
      </c>
      <c r="AA1" s="16" t="s">
        <v>38</v>
      </c>
      <c r="AB1" s="16" t="s">
        <v>25</v>
      </c>
      <c r="AC1" s="16" t="s">
        <v>26</v>
      </c>
      <c r="AD1" s="16" t="s">
        <v>27</v>
      </c>
      <c r="AE1" s="16" t="s">
        <v>46</v>
      </c>
      <c r="AF1" s="16" t="s">
        <v>45</v>
      </c>
      <c r="AG1" s="16" t="s">
        <v>28</v>
      </c>
      <c r="AH1" s="16" t="s">
        <v>29</v>
      </c>
      <c r="AI1" s="16" t="s">
        <v>30</v>
      </c>
      <c r="AJ1" s="16" t="s">
        <v>31</v>
      </c>
      <c r="AK1" s="16" t="s">
        <v>33</v>
      </c>
      <c r="AL1" s="16" t="s">
        <v>32</v>
      </c>
      <c r="AM1" s="16" t="s">
        <v>35</v>
      </c>
      <c r="AN1" s="16" t="s">
        <v>36</v>
      </c>
      <c r="AO1" s="16" t="s">
        <v>37</v>
      </c>
      <c r="AP1" s="16" t="s">
        <v>39</v>
      </c>
      <c r="AQ1" s="16" t="s">
        <v>40</v>
      </c>
      <c r="AR1" s="16" t="s">
        <v>41</v>
      </c>
      <c r="AS1" s="16" t="s">
        <v>42</v>
      </c>
      <c r="AT1" s="16" t="s">
        <v>43</v>
      </c>
      <c r="AU1" s="16" t="s">
        <v>47</v>
      </c>
      <c r="AV1" s="16" t="s">
        <v>48</v>
      </c>
      <c r="AW1" s="16" t="s">
        <v>49</v>
      </c>
      <c r="AX1" s="16" t="s">
        <v>58</v>
      </c>
      <c r="AY1" s="16" t="s">
        <v>53</v>
      </c>
      <c r="AZ1" s="16" t="s">
        <v>52</v>
      </c>
      <c r="BB1" s="16" t="s">
        <v>73</v>
      </c>
    </row>
    <row r="2" spans="1:54" x14ac:dyDescent="0.25">
      <c r="K2" s="2"/>
      <c r="AX2" s="2"/>
      <c r="BB2" t="s">
        <v>34</v>
      </c>
    </row>
    <row r="3" spans="1:54" x14ac:dyDescent="0.25">
      <c r="K3" s="1"/>
      <c r="AX3" s="2"/>
      <c r="BB3" t="s">
        <v>44</v>
      </c>
    </row>
    <row r="4" spans="1:54" x14ac:dyDescent="0.25">
      <c r="K4" s="2"/>
      <c r="AX4" s="2"/>
      <c r="BB4" t="s">
        <v>9</v>
      </c>
    </row>
    <row r="5" spans="1:54" x14ac:dyDescent="0.25">
      <c r="K5" s="2"/>
      <c r="AX5" s="2"/>
    </row>
    <row r="6" spans="1:54" x14ac:dyDescent="0.25">
      <c r="K6" s="2"/>
      <c r="AX6" s="2"/>
    </row>
    <row r="7" spans="1:54" x14ac:dyDescent="0.25">
      <c r="K7" s="2"/>
      <c r="AX7" s="2"/>
    </row>
    <row r="8" spans="1:54" x14ac:dyDescent="0.25">
      <c r="K8" s="2"/>
      <c r="AX8" s="2"/>
    </row>
    <row r="9" spans="1:54" x14ac:dyDescent="0.25">
      <c r="K9" s="2"/>
      <c r="AX9" s="2"/>
    </row>
    <row r="10" spans="1:54" x14ac:dyDescent="0.25">
      <c r="K10" s="2"/>
      <c r="AX10" s="2"/>
    </row>
    <row r="11" spans="1:54" x14ac:dyDescent="0.25">
      <c r="K11" s="1"/>
      <c r="AX11" s="2"/>
    </row>
    <row r="12" spans="1:54" x14ac:dyDescent="0.25">
      <c r="K12" s="1"/>
      <c r="AX12" s="2"/>
    </row>
    <row r="13" spans="1:54" x14ac:dyDescent="0.25">
      <c r="K13" s="2"/>
      <c r="AX13" s="2"/>
    </row>
    <row r="14" spans="1:54" x14ac:dyDescent="0.25">
      <c r="K14" s="2"/>
      <c r="AX14" s="2"/>
    </row>
    <row r="15" spans="1:54" x14ac:dyDescent="0.25">
      <c r="K15" s="2"/>
      <c r="AX15" s="2"/>
    </row>
    <row r="16" spans="1:54" x14ac:dyDescent="0.25">
      <c r="K16" s="2"/>
      <c r="AX16" s="2"/>
    </row>
    <row r="17" spans="11:50" x14ac:dyDescent="0.25">
      <c r="K17" s="2"/>
      <c r="AX17" s="2"/>
    </row>
    <row r="18" spans="11:50" x14ac:dyDescent="0.25">
      <c r="K18" s="2"/>
      <c r="AX18" s="2"/>
    </row>
    <row r="19" spans="11:50" x14ac:dyDescent="0.25">
      <c r="K19" s="2"/>
      <c r="AX19" s="2"/>
    </row>
    <row r="20" spans="11:50" x14ac:dyDescent="0.25">
      <c r="K20" s="2"/>
      <c r="AX20" s="2"/>
    </row>
    <row r="21" spans="11:50" x14ac:dyDescent="0.25">
      <c r="K21" s="2"/>
      <c r="AX21" s="2"/>
    </row>
    <row r="22" spans="11:50" x14ac:dyDescent="0.25">
      <c r="K22" s="2"/>
      <c r="AX22" s="2"/>
    </row>
    <row r="23" spans="11:50" x14ac:dyDescent="0.25">
      <c r="K23" s="2"/>
      <c r="AX23" s="2"/>
    </row>
    <row r="24" spans="11:50" x14ac:dyDescent="0.25">
      <c r="K24" s="2"/>
      <c r="AX24" s="2"/>
    </row>
    <row r="25" spans="11:50" x14ac:dyDescent="0.25">
      <c r="K25" s="2"/>
      <c r="AX25" s="2"/>
    </row>
    <row r="26" spans="11:50" x14ac:dyDescent="0.25">
      <c r="K26" s="2"/>
      <c r="AX26" s="2"/>
    </row>
    <row r="27" spans="11:50" x14ac:dyDescent="0.25">
      <c r="K27" s="2"/>
      <c r="AX27" s="2"/>
    </row>
    <row r="28" spans="11:50" x14ac:dyDescent="0.25">
      <c r="K28" s="2"/>
      <c r="AX28" s="2"/>
    </row>
    <row r="29" spans="11:50" x14ac:dyDescent="0.25">
      <c r="K29" s="2"/>
      <c r="AX29" s="2"/>
    </row>
    <row r="30" spans="11:50" x14ac:dyDescent="0.25">
      <c r="K30" s="2"/>
      <c r="AX30" s="2"/>
    </row>
    <row r="31" spans="11:50" x14ac:dyDescent="0.25">
      <c r="K31" s="2"/>
      <c r="AX31" s="2"/>
    </row>
    <row r="32" spans="11:50" x14ac:dyDescent="0.25">
      <c r="K32" s="2"/>
      <c r="AX32" s="2"/>
    </row>
    <row r="33" spans="11:50" x14ac:dyDescent="0.25">
      <c r="K33" s="2"/>
      <c r="AX33" s="2"/>
    </row>
    <row r="34" spans="11:50" x14ac:dyDescent="0.25">
      <c r="K34" s="2"/>
      <c r="AX34" s="2"/>
    </row>
    <row r="35" spans="11:50" x14ac:dyDescent="0.25">
      <c r="K35" s="2"/>
      <c r="AX35" s="2"/>
    </row>
    <row r="36" spans="11:50" x14ac:dyDescent="0.25">
      <c r="K36" s="2"/>
      <c r="AX36" s="2"/>
    </row>
    <row r="37" spans="11:50" x14ac:dyDescent="0.25">
      <c r="K37" s="2"/>
      <c r="AX37" s="2"/>
    </row>
    <row r="38" spans="11:50" x14ac:dyDescent="0.25">
      <c r="K38" s="2"/>
      <c r="AX38" s="2"/>
    </row>
    <row r="39" spans="11:50" x14ac:dyDescent="0.25">
      <c r="K39" s="2"/>
      <c r="AX39" s="2"/>
    </row>
    <row r="40" spans="11:50" x14ac:dyDescent="0.25">
      <c r="K40" s="2"/>
      <c r="AX40" s="2"/>
    </row>
    <row r="41" spans="11:50" x14ac:dyDescent="0.25">
      <c r="K41" s="2"/>
      <c r="AX41" s="2"/>
    </row>
    <row r="42" spans="11:50" x14ac:dyDescent="0.25">
      <c r="K42" s="2"/>
      <c r="AX42" s="2"/>
    </row>
    <row r="43" spans="11:50" x14ac:dyDescent="0.25">
      <c r="K43" s="2"/>
      <c r="AX43" s="2"/>
    </row>
    <row r="44" spans="11:50" x14ac:dyDescent="0.25">
      <c r="K44" s="2"/>
      <c r="AX44" s="2"/>
    </row>
    <row r="45" spans="11:50" x14ac:dyDescent="0.25">
      <c r="K45" s="2"/>
      <c r="AX45" s="2"/>
    </row>
    <row r="46" spans="11:50" x14ac:dyDescent="0.25">
      <c r="K46" s="2"/>
      <c r="AX46" s="2"/>
    </row>
    <row r="47" spans="11:50" x14ac:dyDescent="0.25">
      <c r="K47" s="2"/>
      <c r="AX47" s="2"/>
    </row>
    <row r="48" spans="11:50" x14ac:dyDescent="0.25">
      <c r="K48" s="2"/>
      <c r="AX48" s="2"/>
    </row>
    <row r="49" spans="11:50" x14ac:dyDescent="0.25">
      <c r="K49" s="2"/>
      <c r="AX49" s="2"/>
    </row>
    <row r="50" spans="11:50" x14ac:dyDescent="0.25">
      <c r="K50" s="2"/>
      <c r="AX50" s="2"/>
    </row>
    <row r="51" spans="11:50" x14ac:dyDescent="0.25">
      <c r="K51" s="2"/>
      <c r="AX51" s="2"/>
    </row>
    <row r="52" spans="11:50" x14ac:dyDescent="0.25">
      <c r="K52" s="2"/>
      <c r="AX52" s="2"/>
    </row>
    <row r="53" spans="11:50" x14ac:dyDescent="0.25">
      <c r="K53" s="2"/>
      <c r="AX53" s="2"/>
    </row>
    <row r="54" spans="11:50" x14ac:dyDescent="0.25">
      <c r="K54" s="2"/>
      <c r="AX54" s="2"/>
    </row>
    <row r="55" spans="11:50" x14ac:dyDescent="0.25">
      <c r="K55" s="2"/>
      <c r="AX55" s="2"/>
    </row>
    <row r="56" spans="11:50" x14ac:dyDescent="0.25">
      <c r="K56" s="2"/>
      <c r="AX56" s="2"/>
    </row>
    <row r="57" spans="11:50" x14ac:dyDescent="0.25">
      <c r="K57" s="2"/>
      <c r="AX57" s="2"/>
    </row>
    <row r="58" spans="11:50" x14ac:dyDescent="0.25">
      <c r="K58" s="2"/>
      <c r="AX58" s="2"/>
    </row>
    <row r="59" spans="11:50" x14ac:dyDescent="0.25">
      <c r="K59" s="2"/>
      <c r="AX59" s="2"/>
    </row>
    <row r="60" spans="11:50" x14ac:dyDescent="0.25">
      <c r="K60" s="2"/>
      <c r="AX60" s="2"/>
    </row>
    <row r="61" spans="11:50" x14ac:dyDescent="0.25">
      <c r="K61" s="2"/>
      <c r="AX61" s="2"/>
    </row>
    <row r="62" spans="11:50" x14ac:dyDescent="0.25">
      <c r="K62" s="2"/>
      <c r="AX62" s="2"/>
    </row>
    <row r="63" spans="11:50" x14ac:dyDescent="0.25">
      <c r="K63" s="2"/>
      <c r="AX63" s="2"/>
    </row>
    <row r="64" spans="11:50" x14ac:dyDescent="0.25">
      <c r="K64" s="2"/>
      <c r="AX64" s="2"/>
    </row>
    <row r="65" spans="11:50" x14ac:dyDescent="0.25">
      <c r="K65" s="2"/>
      <c r="AX65" s="2"/>
    </row>
    <row r="66" spans="11:50" x14ac:dyDescent="0.25">
      <c r="K66" s="2"/>
      <c r="AX66" s="2"/>
    </row>
    <row r="67" spans="11:50" x14ac:dyDescent="0.25">
      <c r="K67" s="2"/>
      <c r="AX67" s="2"/>
    </row>
    <row r="68" spans="11:50" x14ac:dyDescent="0.25">
      <c r="K68" s="2"/>
      <c r="AX68" s="2"/>
    </row>
    <row r="69" spans="11:50" x14ac:dyDescent="0.25">
      <c r="K69" s="2"/>
      <c r="AX69" s="2"/>
    </row>
    <row r="70" spans="11:50" x14ac:dyDescent="0.25">
      <c r="K70" s="2"/>
      <c r="AX70" s="2"/>
    </row>
    <row r="71" spans="11:50" x14ac:dyDescent="0.25">
      <c r="K71" s="2"/>
      <c r="AX71" s="2"/>
    </row>
    <row r="72" spans="11:50" x14ac:dyDescent="0.25">
      <c r="K72" s="2"/>
      <c r="AX72" s="2"/>
    </row>
    <row r="73" spans="11:50" x14ac:dyDescent="0.25">
      <c r="K73" s="2"/>
      <c r="AX73" s="2"/>
    </row>
    <row r="74" spans="11:50" x14ac:dyDescent="0.25">
      <c r="K74" s="2"/>
      <c r="AX74" s="2"/>
    </row>
    <row r="75" spans="11:50" x14ac:dyDescent="0.25">
      <c r="K75" s="2"/>
      <c r="AX75" s="2"/>
    </row>
    <row r="76" spans="11:50" x14ac:dyDescent="0.25">
      <c r="K76" s="2"/>
      <c r="AX76" s="2"/>
    </row>
    <row r="77" spans="11:50" x14ac:dyDescent="0.25">
      <c r="K77" s="1"/>
      <c r="AX77" s="2"/>
    </row>
    <row r="78" spans="11:50" x14ac:dyDescent="0.25">
      <c r="K78" s="2"/>
      <c r="AX78" s="2"/>
    </row>
    <row r="79" spans="11:50" x14ac:dyDescent="0.25">
      <c r="K79" s="2"/>
      <c r="AX79" s="2"/>
    </row>
    <row r="80" spans="11:50" x14ac:dyDescent="0.25">
      <c r="K80" s="2"/>
      <c r="AX80" s="2"/>
    </row>
    <row r="81" spans="11:50" x14ac:dyDescent="0.25">
      <c r="K81" s="2"/>
      <c r="AX81" s="2"/>
    </row>
    <row r="82" spans="11:50" x14ac:dyDescent="0.25">
      <c r="K82" s="2"/>
      <c r="AX82" s="2"/>
    </row>
    <row r="83" spans="11:50" x14ac:dyDescent="0.25">
      <c r="K83" s="2"/>
      <c r="AX83" s="2"/>
    </row>
    <row r="84" spans="11:50" x14ac:dyDescent="0.25">
      <c r="K84" s="2"/>
      <c r="AX84" s="2"/>
    </row>
    <row r="85" spans="11:50" x14ac:dyDescent="0.25">
      <c r="K85" s="2"/>
      <c r="AX85" s="2"/>
    </row>
    <row r="86" spans="11:50" x14ac:dyDescent="0.25">
      <c r="K86" s="2"/>
      <c r="AX86" s="2"/>
    </row>
    <row r="87" spans="11:50" x14ac:dyDescent="0.25">
      <c r="K87" s="2"/>
      <c r="AX87" s="2"/>
    </row>
    <row r="88" spans="11:50" x14ac:dyDescent="0.25">
      <c r="K88" s="2"/>
      <c r="AX88" s="2"/>
    </row>
    <row r="89" spans="11:50" x14ac:dyDescent="0.25">
      <c r="K89" s="2"/>
      <c r="AX89" s="2"/>
    </row>
    <row r="90" spans="11:50" x14ac:dyDescent="0.25">
      <c r="K90" s="2"/>
      <c r="AX90" s="2"/>
    </row>
    <row r="91" spans="11:50" x14ac:dyDescent="0.25">
      <c r="K91" s="2"/>
      <c r="AX91" s="2"/>
    </row>
    <row r="92" spans="11:50" x14ac:dyDescent="0.25">
      <c r="K92" s="2"/>
      <c r="AX92" s="2"/>
    </row>
    <row r="93" spans="11:50" x14ac:dyDescent="0.25">
      <c r="K93" s="2"/>
      <c r="AX93" s="2"/>
    </row>
    <row r="94" spans="11:50" x14ac:dyDescent="0.25">
      <c r="K94" s="2"/>
      <c r="AX94" s="2"/>
    </row>
    <row r="95" spans="11:50" x14ac:dyDescent="0.25">
      <c r="K95" s="2"/>
      <c r="AX95" s="2"/>
    </row>
    <row r="96" spans="11:50" x14ac:dyDescent="0.25">
      <c r="K96" s="2"/>
      <c r="AX96" s="2"/>
    </row>
    <row r="97" spans="11:50" x14ac:dyDescent="0.25">
      <c r="K97" s="2"/>
      <c r="AX97" s="2"/>
    </row>
    <row r="98" spans="11:50" x14ac:dyDescent="0.25">
      <c r="K98" s="2"/>
      <c r="AX98" s="2"/>
    </row>
    <row r="99" spans="11:50" x14ac:dyDescent="0.25">
      <c r="K99" s="2"/>
      <c r="AX99" s="2"/>
    </row>
    <row r="100" spans="11:50" x14ac:dyDescent="0.25">
      <c r="K100" s="2"/>
      <c r="AX100" s="2"/>
    </row>
    <row r="101" spans="11:50" x14ac:dyDescent="0.25">
      <c r="K101" s="2"/>
      <c r="AX101" s="2"/>
    </row>
    <row r="102" spans="11:50" x14ac:dyDescent="0.25">
      <c r="K102" s="2"/>
      <c r="AX102" s="2"/>
    </row>
    <row r="103" spans="11:50" x14ac:dyDescent="0.25">
      <c r="K103" s="2"/>
      <c r="AX103" s="2"/>
    </row>
    <row r="104" spans="11:50" x14ac:dyDescent="0.25">
      <c r="K104" s="2"/>
      <c r="AX104" s="2"/>
    </row>
    <row r="105" spans="11:50" x14ac:dyDescent="0.25">
      <c r="K105" s="2"/>
      <c r="AX105" s="2"/>
    </row>
    <row r="106" spans="11:50" x14ac:dyDescent="0.25">
      <c r="K106" s="2"/>
      <c r="AX106" s="2"/>
    </row>
    <row r="107" spans="11:50" x14ac:dyDescent="0.25">
      <c r="K107" s="2"/>
      <c r="AX107" s="2"/>
    </row>
    <row r="108" spans="11:50" x14ac:dyDescent="0.25">
      <c r="K108" s="2"/>
      <c r="AX108" s="2"/>
    </row>
    <row r="109" spans="11:50" x14ac:dyDescent="0.25">
      <c r="K109" s="2"/>
      <c r="AX109" s="2"/>
    </row>
    <row r="110" spans="11:50" x14ac:dyDescent="0.25">
      <c r="K110" s="2"/>
      <c r="AX110" s="2"/>
    </row>
    <row r="111" spans="11:50" x14ac:dyDescent="0.25">
      <c r="K111" s="2"/>
      <c r="AX111" s="2"/>
    </row>
    <row r="112" spans="11:50" x14ac:dyDescent="0.25">
      <c r="K112" s="2"/>
      <c r="AX112" s="2"/>
    </row>
    <row r="113" spans="11:50" x14ac:dyDescent="0.25">
      <c r="K113" s="2"/>
      <c r="AX113" s="2"/>
    </row>
    <row r="114" spans="11:50" x14ac:dyDescent="0.25">
      <c r="K114" s="2"/>
      <c r="AX114" s="2"/>
    </row>
    <row r="115" spans="11:50" x14ac:dyDescent="0.25">
      <c r="K115" s="2"/>
      <c r="AX115" s="2"/>
    </row>
    <row r="116" spans="11:50" x14ac:dyDescent="0.25">
      <c r="K116" s="2"/>
      <c r="AX116" s="2"/>
    </row>
    <row r="117" spans="11:50" x14ac:dyDescent="0.25">
      <c r="K117" s="2"/>
      <c r="AX117" s="2"/>
    </row>
    <row r="118" spans="11:50" x14ac:dyDescent="0.25">
      <c r="K118" s="2"/>
      <c r="AX118" s="2"/>
    </row>
    <row r="119" spans="11:50" x14ac:dyDescent="0.25">
      <c r="K119" s="2"/>
      <c r="AX119" s="2"/>
    </row>
    <row r="120" spans="11:50" x14ac:dyDescent="0.25">
      <c r="K120" s="2"/>
      <c r="AX120" s="2"/>
    </row>
    <row r="121" spans="11:50" x14ac:dyDescent="0.25">
      <c r="K121" s="2"/>
      <c r="AX121" s="2"/>
    </row>
    <row r="122" spans="11:50" x14ac:dyDescent="0.25">
      <c r="K122" s="2"/>
      <c r="AX122" s="2"/>
    </row>
    <row r="123" spans="11:50" x14ac:dyDescent="0.25">
      <c r="K123" s="2"/>
      <c r="AX123" s="2"/>
    </row>
    <row r="124" spans="11:50" x14ac:dyDescent="0.25">
      <c r="K124" s="2"/>
      <c r="AX124" s="2"/>
    </row>
    <row r="125" spans="11:50" x14ac:dyDescent="0.25">
      <c r="K125" s="2"/>
      <c r="AX125" s="2"/>
    </row>
    <row r="126" spans="11:50" x14ac:dyDescent="0.25">
      <c r="K126" s="2"/>
      <c r="AX126" s="2"/>
    </row>
    <row r="127" spans="11:50" x14ac:dyDescent="0.25">
      <c r="K127" s="2"/>
      <c r="AX127" s="2"/>
    </row>
    <row r="128" spans="11:50" x14ac:dyDescent="0.25">
      <c r="K128" s="2"/>
      <c r="AX128" s="2"/>
    </row>
    <row r="129" spans="11:50" x14ac:dyDescent="0.25">
      <c r="K129" s="2"/>
      <c r="AX129" s="2"/>
    </row>
    <row r="130" spans="11:50" x14ac:dyDescent="0.25">
      <c r="K130" s="2"/>
      <c r="AX130" s="2"/>
    </row>
    <row r="131" spans="11:50" x14ac:dyDescent="0.25">
      <c r="K131" s="2"/>
      <c r="AX131" s="2"/>
    </row>
    <row r="132" spans="11:50" x14ac:dyDescent="0.25">
      <c r="K132" s="2"/>
      <c r="AX132" s="2"/>
    </row>
    <row r="133" spans="11:50" x14ac:dyDescent="0.25">
      <c r="K133" s="2"/>
      <c r="AX133" s="2"/>
    </row>
    <row r="134" spans="11:50" x14ac:dyDescent="0.25">
      <c r="K134" s="2"/>
      <c r="AX134" s="2"/>
    </row>
    <row r="135" spans="11:50" x14ac:dyDescent="0.25">
      <c r="K135" s="2"/>
      <c r="AX135" s="2"/>
    </row>
    <row r="136" spans="11:50" x14ac:dyDescent="0.25">
      <c r="K136" s="2"/>
      <c r="AX136" s="2"/>
    </row>
    <row r="137" spans="11:50" x14ac:dyDescent="0.25">
      <c r="K137" s="2"/>
      <c r="AX137" s="2"/>
    </row>
    <row r="138" spans="11:50" x14ac:dyDescent="0.25">
      <c r="K138" s="2"/>
      <c r="AX138" s="2"/>
    </row>
    <row r="139" spans="11:50" x14ac:dyDescent="0.25">
      <c r="K139" s="2"/>
      <c r="AX139" s="2"/>
    </row>
    <row r="140" spans="11:50" x14ac:dyDescent="0.25">
      <c r="K140" s="2"/>
      <c r="AX140" s="2"/>
    </row>
    <row r="141" spans="11:50" x14ac:dyDescent="0.25">
      <c r="K141" s="2"/>
      <c r="AX141" s="2"/>
    </row>
    <row r="142" spans="11:50" x14ac:dyDescent="0.25">
      <c r="K142" s="2"/>
      <c r="AX142" s="2"/>
    </row>
    <row r="143" spans="11:50" x14ac:dyDescent="0.25">
      <c r="K143" s="2"/>
      <c r="AX143" s="2"/>
    </row>
    <row r="144" spans="11:50" x14ac:dyDescent="0.25">
      <c r="K144" s="2"/>
      <c r="AX144" s="2"/>
    </row>
    <row r="145" spans="11:50" x14ac:dyDescent="0.25">
      <c r="K145" s="2"/>
      <c r="AX145" s="2"/>
    </row>
    <row r="146" spans="11:50" x14ac:dyDescent="0.25">
      <c r="K146" s="2"/>
      <c r="AX146" s="2"/>
    </row>
    <row r="147" spans="11:50" x14ac:dyDescent="0.25">
      <c r="K147" s="2"/>
      <c r="AX147" s="2"/>
    </row>
    <row r="148" spans="11:50" x14ac:dyDescent="0.25">
      <c r="K148" s="2"/>
      <c r="AX148" s="2"/>
    </row>
    <row r="149" spans="11:50" x14ac:dyDescent="0.25">
      <c r="K149" s="2"/>
      <c r="AX149" s="2"/>
    </row>
    <row r="150" spans="11:50" x14ac:dyDescent="0.25">
      <c r="K150" s="2"/>
      <c r="AX150" s="2"/>
    </row>
    <row r="151" spans="11:50" x14ac:dyDescent="0.25">
      <c r="K151" s="2"/>
      <c r="AX151" s="2"/>
    </row>
    <row r="152" spans="11:50" x14ac:dyDescent="0.25">
      <c r="K152" s="2"/>
      <c r="AX152" s="2"/>
    </row>
    <row r="153" spans="11:50" x14ac:dyDescent="0.25">
      <c r="K153" s="2"/>
      <c r="AX153" s="2"/>
    </row>
    <row r="154" spans="11:50" x14ac:dyDescent="0.25">
      <c r="K154" s="2"/>
      <c r="AX154" s="2"/>
    </row>
    <row r="155" spans="11:50" x14ac:dyDescent="0.25">
      <c r="K155" s="2"/>
      <c r="AX155" s="2"/>
    </row>
    <row r="156" spans="11:50" x14ac:dyDescent="0.25">
      <c r="K156" s="2"/>
      <c r="AX156" s="2"/>
    </row>
    <row r="157" spans="11:50" x14ac:dyDescent="0.25">
      <c r="K157" s="2"/>
      <c r="AX157" s="2"/>
    </row>
    <row r="158" spans="11:50" x14ac:dyDescent="0.25">
      <c r="K158" s="2"/>
      <c r="AX158" s="2"/>
    </row>
    <row r="159" spans="11:50" x14ac:dyDescent="0.25">
      <c r="K159" s="2"/>
      <c r="AX159" s="2"/>
    </row>
    <row r="160" spans="11:50" x14ac:dyDescent="0.25">
      <c r="K160" s="2"/>
      <c r="AX160" s="2"/>
    </row>
    <row r="161" spans="11:50" x14ac:dyDescent="0.25">
      <c r="K161" s="2"/>
      <c r="AX161" s="2"/>
    </row>
    <row r="162" spans="11:50" x14ac:dyDescent="0.25">
      <c r="K162" s="2"/>
      <c r="AX162" s="2"/>
    </row>
    <row r="163" spans="11:50" x14ac:dyDescent="0.25">
      <c r="K163" s="2"/>
      <c r="AX163" s="2"/>
    </row>
    <row r="164" spans="11:50" x14ac:dyDescent="0.25">
      <c r="K164" s="2"/>
      <c r="AX164" s="2"/>
    </row>
    <row r="165" spans="11:50" x14ac:dyDescent="0.25">
      <c r="K165" s="2"/>
      <c r="AX165" s="2"/>
    </row>
    <row r="166" spans="11:50" x14ac:dyDescent="0.25">
      <c r="K166" s="2"/>
      <c r="AX166" s="2"/>
    </row>
    <row r="167" spans="11:50" x14ac:dyDescent="0.25">
      <c r="K167" s="2"/>
      <c r="AX167" s="2"/>
    </row>
    <row r="168" spans="11:50" x14ac:dyDescent="0.25">
      <c r="K168" s="2"/>
      <c r="AX168" s="2"/>
    </row>
    <row r="169" spans="11:50" x14ac:dyDescent="0.25">
      <c r="K169" s="2"/>
      <c r="AX169" s="2"/>
    </row>
    <row r="170" spans="11:50" x14ac:dyDescent="0.25">
      <c r="K170" s="2"/>
      <c r="AX170" s="2"/>
    </row>
    <row r="171" spans="11:50" x14ac:dyDescent="0.25">
      <c r="K171" s="2"/>
      <c r="AX171" s="2"/>
    </row>
    <row r="172" spans="11:50" x14ac:dyDescent="0.25">
      <c r="K172" s="2"/>
      <c r="AX172" s="2"/>
    </row>
    <row r="173" spans="11:50" x14ac:dyDescent="0.25">
      <c r="K173" s="2"/>
      <c r="AX173" s="2"/>
    </row>
    <row r="174" spans="11:50" x14ac:dyDescent="0.25">
      <c r="K174" s="2"/>
      <c r="AX174" s="2"/>
    </row>
    <row r="175" spans="11:50" x14ac:dyDescent="0.25">
      <c r="K175" s="2"/>
      <c r="AX175" s="2"/>
    </row>
    <row r="176" spans="11:50" x14ac:dyDescent="0.25">
      <c r="K176" s="2"/>
      <c r="AX176" s="2"/>
    </row>
    <row r="177" spans="11:50" x14ac:dyDescent="0.25">
      <c r="K177" s="2"/>
      <c r="AX177" s="2"/>
    </row>
    <row r="178" spans="11:50" x14ac:dyDescent="0.25">
      <c r="K178" s="2"/>
      <c r="AX178" s="2"/>
    </row>
    <row r="179" spans="11:50" x14ac:dyDescent="0.25">
      <c r="K179" s="2"/>
      <c r="AX179" s="2"/>
    </row>
    <row r="180" spans="11:50" x14ac:dyDescent="0.25">
      <c r="K180" s="2"/>
      <c r="AX180" s="2"/>
    </row>
    <row r="181" spans="11:50" x14ac:dyDescent="0.25">
      <c r="K181" s="2"/>
      <c r="AX181" s="2"/>
    </row>
    <row r="182" spans="11:50" x14ac:dyDescent="0.25">
      <c r="K182" s="2"/>
      <c r="AX182" s="2"/>
    </row>
    <row r="183" spans="11:50" x14ac:dyDescent="0.25">
      <c r="K183" s="2"/>
      <c r="AX183" s="2"/>
    </row>
    <row r="184" spans="11:50" x14ac:dyDescent="0.25">
      <c r="K184" s="2"/>
      <c r="AX184" s="2"/>
    </row>
    <row r="185" spans="11:50" x14ac:dyDescent="0.25">
      <c r="K185" s="2"/>
      <c r="AX185" s="2"/>
    </row>
    <row r="186" spans="11:50" x14ac:dyDescent="0.25">
      <c r="K186" s="2"/>
      <c r="AX186" s="2"/>
    </row>
    <row r="187" spans="11:50" x14ac:dyDescent="0.25">
      <c r="K187" s="2"/>
      <c r="AX187" s="2"/>
    </row>
    <row r="188" spans="11:50" x14ac:dyDescent="0.25">
      <c r="K188" s="2"/>
      <c r="AX188" s="2"/>
    </row>
    <row r="189" spans="11:50" x14ac:dyDescent="0.25">
      <c r="K189" s="2"/>
      <c r="AX189" s="2"/>
    </row>
    <row r="190" spans="11:50" x14ac:dyDescent="0.25">
      <c r="K190" s="2"/>
      <c r="AX190" s="2"/>
    </row>
    <row r="191" spans="11:50" x14ac:dyDescent="0.25">
      <c r="K191" s="2"/>
      <c r="AX191" s="2"/>
    </row>
    <row r="192" spans="11:50" x14ac:dyDescent="0.25">
      <c r="K192" s="2"/>
      <c r="AX192" s="2"/>
    </row>
    <row r="193" spans="11:50" x14ac:dyDescent="0.25">
      <c r="K193" s="2"/>
      <c r="AX193" s="2"/>
    </row>
    <row r="194" spans="11:50" x14ac:dyDescent="0.25">
      <c r="K194" s="2"/>
      <c r="AX194" s="2"/>
    </row>
    <row r="195" spans="11:50" x14ac:dyDescent="0.25">
      <c r="K195" s="2"/>
      <c r="AX195" s="2"/>
    </row>
    <row r="196" spans="11:50" x14ac:dyDescent="0.25">
      <c r="K196" s="2"/>
      <c r="AX196" s="2"/>
    </row>
    <row r="197" spans="11:50" x14ac:dyDescent="0.25">
      <c r="K197" s="2"/>
      <c r="AX197" s="2"/>
    </row>
    <row r="198" spans="11:50" x14ac:dyDescent="0.25">
      <c r="K198" s="2"/>
      <c r="AX198" s="2"/>
    </row>
    <row r="199" spans="11:50" x14ac:dyDescent="0.25">
      <c r="K199" s="2"/>
      <c r="AX199" s="2"/>
    </row>
    <row r="200" spans="11:50" x14ac:dyDescent="0.25">
      <c r="K200" s="2"/>
      <c r="AX200" s="2"/>
    </row>
    <row r="201" spans="11:50" x14ac:dyDescent="0.25">
      <c r="K201" s="2"/>
      <c r="AX201" s="2"/>
    </row>
    <row r="202" spans="11:50" x14ac:dyDescent="0.25">
      <c r="K202" s="2"/>
      <c r="AX202" s="2"/>
    </row>
    <row r="203" spans="11:50" x14ac:dyDescent="0.25">
      <c r="K203" s="2"/>
      <c r="AX203" s="2"/>
    </row>
    <row r="204" spans="11:50" x14ac:dyDescent="0.25">
      <c r="K204" s="2"/>
      <c r="AX204" s="2"/>
    </row>
    <row r="205" spans="11:50" x14ac:dyDescent="0.25">
      <c r="K205" s="2"/>
      <c r="AX205" s="2"/>
    </row>
    <row r="206" spans="11:50" x14ac:dyDescent="0.25">
      <c r="K206" s="2"/>
      <c r="AX206" s="2"/>
    </row>
    <row r="207" spans="11:50" x14ac:dyDescent="0.25">
      <c r="K207" s="2"/>
      <c r="AX207" s="2"/>
    </row>
    <row r="208" spans="11:50" x14ac:dyDescent="0.25">
      <c r="K208" s="2"/>
      <c r="AX208" s="2"/>
    </row>
    <row r="209" spans="11:50" x14ac:dyDescent="0.25">
      <c r="K209" s="2"/>
      <c r="AX209" s="2"/>
    </row>
    <row r="210" spans="11:50" x14ac:dyDescent="0.25">
      <c r="K210" s="2"/>
      <c r="AX210" s="2"/>
    </row>
    <row r="211" spans="11:50" x14ac:dyDescent="0.25">
      <c r="K211" s="2"/>
      <c r="AX211" s="2"/>
    </row>
    <row r="212" spans="11:50" x14ac:dyDescent="0.25">
      <c r="K212" s="2"/>
      <c r="AX212"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F30" sqref="F30"/>
    </sheetView>
  </sheetViews>
  <sheetFormatPr defaultRowHeight="15" x14ac:dyDescent="0.25"/>
  <cols>
    <col min="1" max="1" width="35.28515625" style="19" bestFit="1" customWidth="1"/>
    <col min="2" max="2" width="12.140625" bestFit="1" customWidth="1"/>
    <col min="3" max="4" width="20.7109375" customWidth="1"/>
    <col min="5" max="5" width="11" style="18" bestFit="1" customWidth="1"/>
    <col min="6" max="6" width="11.7109375" style="18" customWidth="1"/>
    <col min="7" max="7" width="2.140625" customWidth="1"/>
    <col min="22" max="22" width="25" bestFit="1" customWidth="1"/>
    <col min="23" max="23" width="40.140625" bestFit="1" customWidth="1"/>
    <col min="24" max="24" width="35.140625" bestFit="1" customWidth="1"/>
    <col min="25" max="25" width="26.140625" bestFit="1" customWidth="1"/>
    <col min="26" max="26" width="21.140625" bestFit="1" customWidth="1"/>
    <col min="27" max="27" width="27.28515625" bestFit="1" customWidth="1"/>
    <col min="28" max="28" width="11.28515625" bestFit="1" customWidth="1"/>
  </cols>
  <sheetData>
    <row r="1" spans="1:11" ht="30.75" customHeight="1" thickBot="1" x14ac:dyDescent="0.3">
      <c r="A1" s="25" t="s">
        <v>68</v>
      </c>
      <c r="B1" s="26" t="s">
        <v>79</v>
      </c>
      <c r="C1" s="27" t="s">
        <v>71</v>
      </c>
      <c r="D1" s="27" t="s">
        <v>72</v>
      </c>
      <c r="E1" s="28" t="s">
        <v>80</v>
      </c>
      <c r="F1" s="36"/>
    </row>
    <row r="2" spans="1:11" ht="15.75" thickBot="1" x14ac:dyDescent="0.3">
      <c r="A2" s="29" t="str">
        <f>IF('Monitoring Objectives'!F2="", "", 'Monitoring Objectives'!F2)</f>
        <v>Percent in Gaps 51-100 cm</v>
      </c>
      <c r="B2" s="30" t="str">
        <f>IF(A2="", "", 'Monitoring Objectives'!E2&amp;'Monitoring Objectives'!D2&amp;" &amp; "&amp;'Monitoring Objectives'!G2&amp;'Monitoring Objectives'!H2)</f>
        <v>&lt;=0 &amp; &lt;=10</v>
      </c>
      <c r="C2" s="31" t="e">
        <f>IF(A2="", "", COUNTIFS(INDEX('TerrADat Data Dump'!$A$1:$BA$1000, 0, MATCH('Monitoring Objectives'!F2, 'TerrADat Data Dump'!$A$1:$BA$1, 0)), 'Monitoring Objectives'!E2&amp;'Monitoring Objectives'!D2, INDEX('TerrADat Data Dump'!$A$1:$BA$1000, 0, MATCH('Monitoring Objectives'!F2, 'TerrADat Data Dump'!$A$1:$BA$1, 0)), 'Monitoring Objectives'!G2&amp;'Monitoring Objectives'!H2))</f>
        <v>#N/A</v>
      </c>
      <c r="D2" s="31" t="e">
        <f>IF(A2="", "", COUNTIFS(INDEX('LMF Data Dump'!$A$1:$BA$1000, 0, MATCH('Monitoring Objectives'!F2, 'LMF Data Dump'!$A$1:$BA$1, 0)), 'Monitoring Objectives'!E2&amp;'Monitoring Objectives'!D2, INDEX('LMF Data Dump'!$A$1:$BA$1000, 0, MATCH('Monitoring Objectives'!F2, 'LMF Data Dump'!$A$1:$BA$1, 0)), 'Monitoring Objectives'!G2&amp;'Monitoring Objectives'!H2))</f>
        <v>#N/A</v>
      </c>
      <c r="E2" s="44" t="e">
        <f>IF(C2="", "", (C2+D2)/$K$2)</f>
        <v>#N/A</v>
      </c>
      <c r="F2" s="37"/>
      <c r="H2" s="112" t="s">
        <v>78</v>
      </c>
      <c r="I2" s="113"/>
      <c r="J2" s="113"/>
      <c r="K2" s="22">
        <f>COUNT('TerrADat Data Dump'!A1:A1000, 'LMF Data Dump'!A1:A1000)</f>
        <v>0</v>
      </c>
    </row>
    <row r="3" spans="1:11" x14ac:dyDescent="0.25">
      <c r="A3" s="32" t="str">
        <f>IF('Monitoring Objectives'!F3="", "", 'Monitoring Objectives'!F3)</f>
        <v>Percent in Gaps 101-200 cm</v>
      </c>
      <c r="B3" s="33" t="str">
        <f>IF(A3="", "", 'Monitoring Objectives'!E3&amp;'Monitoring Objectives'!D3&amp;" &amp; "&amp;'Monitoring Objectives'!G3&amp;'Monitoring Objectives'!H3)</f>
        <v>&lt;=0 &amp; &lt;=10</v>
      </c>
      <c r="C3" s="20" t="e">
        <f>IF(A3="", "", COUNTIFS(INDEX('TerrADat Data Dump'!$A$1:$BA$1000, 0, MATCH('Monitoring Objectives'!F3, 'TerrADat Data Dump'!$A$1:$BA$1, 0)), 'Monitoring Objectives'!E3&amp;'Monitoring Objectives'!D3, INDEX('TerrADat Data Dump'!$A$1:$BA$1000, 0, MATCH('Monitoring Objectives'!F3, 'TerrADat Data Dump'!$A$1:$BA$1, 0)), 'Monitoring Objectives'!G3&amp;'Monitoring Objectives'!H3))</f>
        <v>#N/A</v>
      </c>
      <c r="D3" s="20" t="e">
        <f>IF(A3="", "", COUNTIFS(INDEX('LMF Data Dump'!$A$1:$BA$1000, 0, MATCH('Monitoring Objectives'!F3, 'LMF Data Dump'!$A$1:$BA$1, 0)), 'Monitoring Objectives'!E3&amp;'Monitoring Objectives'!D3, INDEX('LMF Data Dump'!$A$1:$BA$1000, 0, MATCH('Monitoring Objectives'!F3, 'LMF Data Dump'!$A$1:$BA$1, 0)), 'Monitoring Objectives'!G3&amp;'Monitoring Objectives'!H3))</f>
        <v>#N/A</v>
      </c>
      <c r="E3" s="45" t="e">
        <f t="shared" ref="E3:E8" si="0">IF(C3="", "", (C3+D3)/$K$2)</f>
        <v>#N/A</v>
      </c>
      <c r="F3" s="37"/>
    </row>
    <row r="4" spans="1:11" x14ac:dyDescent="0.25">
      <c r="A4" s="32" t="str">
        <f>IF('Monitoring Objectives'!F4="", "", 'Monitoring Objectives'!F4)</f>
        <v>Percent in Gaps &gt; 200 cm</v>
      </c>
      <c r="B4" s="33" t="str">
        <f>IF(A4="", "", 'Monitoring Objectives'!E4&amp;'Monitoring Objectives'!D4&amp;" &amp; "&amp;'Monitoring Objectives'!G4&amp;'Monitoring Objectives'!H4)</f>
        <v>&lt;=0 &amp; &lt;=10</v>
      </c>
      <c r="C4" s="20" t="e">
        <f>IF(A4="", "", COUNTIFS(INDEX('TerrADat Data Dump'!$A$1:$BA$1000, 0, MATCH('Monitoring Objectives'!F4, 'TerrADat Data Dump'!$A$1:$BA$1, 0)), 'Monitoring Objectives'!E4&amp;'Monitoring Objectives'!D4, INDEX('TerrADat Data Dump'!$A$1:$BA$1000, 0, MATCH('Monitoring Objectives'!F4, 'TerrADat Data Dump'!$A$1:$BA$1, 0)), 'Monitoring Objectives'!G4&amp;'Monitoring Objectives'!H4))</f>
        <v>#N/A</v>
      </c>
      <c r="D4" s="20" t="e">
        <f>IF(A4="", "", COUNTIFS(INDEX('LMF Data Dump'!$A$1:$BA$1000, 0, MATCH('Monitoring Objectives'!F4, 'LMF Data Dump'!$A$1:$BA$1, 0)), 'Monitoring Objectives'!E4&amp;'Monitoring Objectives'!D4, INDEX('LMF Data Dump'!$A$1:$BA$1000, 0, MATCH('Monitoring Objectives'!F4, 'LMF Data Dump'!$A$1:$BA$1, 0)), 'Monitoring Objectives'!G4&amp;'Monitoring Objectives'!H4))</f>
        <v>#N/A</v>
      </c>
      <c r="E4" s="45" t="e">
        <f t="shared" si="0"/>
        <v>#N/A</v>
      </c>
      <c r="F4" s="37"/>
    </row>
    <row r="5" spans="1:11" x14ac:dyDescent="0.25">
      <c r="A5" s="32" t="str">
        <f>IF('Monitoring Objectives'!F5="", "", 'Monitoring Objectives'!F5)</f>
        <v>Overall Soil Stability Rating</v>
      </c>
      <c r="B5" s="33" t="str">
        <f>IF(A5="", "", 'Monitoring Objectives'!E5&amp;'Monitoring Objectives'!D5&amp;" &amp; "&amp;'Monitoring Objectives'!G5&amp;'Monitoring Objectives'!H5)</f>
        <v>&lt;=4 &amp; &lt;=6</v>
      </c>
      <c r="C5" s="20" t="e">
        <f>IF(A5="", "", COUNTIFS(INDEX('TerrADat Data Dump'!$A$1:$BA$1000, 0, MATCH('Monitoring Objectives'!F5, 'TerrADat Data Dump'!$A$1:$BA$1, 0)), 'Monitoring Objectives'!E5&amp;'Monitoring Objectives'!D5, INDEX('TerrADat Data Dump'!$A$1:$BA$1000, 0, MATCH('Monitoring Objectives'!F5, 'TerrADat Data Dump'!$A$1:$BA$1, 0)), 'Monitoring Objectives'!G5&amp;'Monitoring Objectives'!H5))</f>
        <v>#N/A</v>
      </c>
      <c r="D5" s="20" t="e">
        <f>IF(A5="", "", COUNTIFS(INDEX('LMF Data Dump'!$A$1:$BA$1000, 0, MATCH('Monitoring Objectives'!F5, 'LMF Data Dump'!$A$1:$BA$1, 0)), 'Monitoring Objectives'!E5&amp;'Monitoring Objectives'!D5, INDEX('LMF Data Dump'!$A$1:$BA$1000, 0, MATCH('Monitoring Objectives'!F5, 'LMF Data Dump'!$A$1:$BA$1, 0)), 'Monitoring Objectives'!G5&amp;'Monitoring Objectives'!H5))</f>
        <v>#N/A</v>
      </c>
      <c r="E5" s="45" t="e">
        <f t="shared" si="0"/>
        <v>#N/A</v>
      </c>
      <c r="F5" s="37"/>
    </row>
    <row r="6" spans="1:11" x14ac:dyDescent="0.25">
      <c r="A6" s="32" t="str">
        <f>IF('Monitoring Objectives'!F6="", "", 'Monitoring Objectives'!F6)</f>
        <v>Overall Soil Stability Rating</v>
      </c>
      <c r="B6" s="33" t="str">
        <f>IF(A6="", "", 'Monitoring Objectives'!E6&amp;'Monitoring Objectives'!D6&amp;" &amp; "&amp;'Monitoring Objectives'!G6&amp;'Monitoring Objectives'!H6)</f>
        <v>&lt;=2 &amp; &lt;=6</v>
      </c>
      <c r="C6" s="20" t="e">
        <f>IF(A6="", "", COUNTIFS(INDEX('TerrADat Data Dump'!$A$1:$BA$1000, 0, MATCH('Monitoring Objectives'!F6, 'TerrADat Data Dump'!$A$1:$BA$1, 0)), 'Monitoring Objectives'!E6&amp;'Monitoring Objectives'!D6, INDEX('TerrADat Data Dump'!$A$1:$BA$1000, 0, MATCH('Monitoring Objectives'!F6, 'TerrADat Data Dump'!$A$1:$BA$1, 0)), 'Monitoring Objectives'!G6&amp;'Monitoring Objectives'!H6))</f>
        <v>#N/A</v>
      </c>
      <c r="D6" s="20" t="e">
        <f>IF(A6="", "", COUNTIFS(INDEX('LMF Data Dump'!$A$1:$BA$1000, 0, MATCH('Monitoring Objectives'!F6, 'LMF Data Dump'!$A$1:$BA$1, 0)), 'Monitoring Objectives'!E6&amp;'Monitoring Objectives'!D6, INDEX('LMF Data Dump'!$A$1:$BA$1000, 0, MATCH('Monitoring Objectives'!F6, 'LMF Data Dump'!$A$1:$BA$1, 0)), 'Monitoring Objectives'!G6&amp;'Monitoring Objectives'!H6))</f>
        <v>#N/A</v>
      </c>
      <c r="E6" s="45" t="e">
        <f t="shared" si="0"/>
        <v>#N/A</v>
      </c>
      <c r="F6" s="37"/>
    </row>
    <row r="7" spans="1:11" x14ac:dyDescent="0.25">
      <c r="A7" s="32" t="str">
        <f>IF('Monitoring Objectives'!F7="", "", 'Monitoring Objectives'!F7)</f>
        <v>Bare Soil (%)</v>
      </c>
      <c r="B7" s="33" t="str">
        <f>IF(A7="", "", 'Monitoring Objectives'!E7&amp;'Monitoring Objectives'!D7&amp;" &amp; "&amp;'Monitoring Objectives'!G7&amp;'Monitoring Objectives'!H7)</f>
        <v>&lt;=0 &amp; &lt;35</v>
      </c>
      <c r="C7" s="20" t="e">
        <f>IF(A7="", "", COUNTIFS(INDEX('TerrADat Data Dump'!$A$1:$BA$1000, 0, MATCH('Monitoring Objectives'!F7, 'TerrADat Data Dump'!$A$1:$BA$1, 0)), 'Monitoring Objectives'!E7&amp;'Monitoring Objectives'!D7, INDEX('TerrADat Data Dump'!$A$1:$BA$1000, 0, MATCH('Monitoring Objectives'!F7, 'TerrADat Data Dump'!$A$1:$BA$1, 0)), 'Monitoring Objectives'!G7&amp;'Monitoring Objectives'!H7))</f>
        <v>#N/A</v>
      </c>
      <c r="D7" s="20" t="e">
        <f>IF(A7="", "", COUNTIFS(INDEX('LMF Data Dump'!$A$1:$BA$1000, 0, MATCH('Monitoring Objectives'!F7, 'LMF Data Dump'!$A$1:$BA$1, 0)), 'Monitoring Objectives'!E7&amp;'Monitoring Objectives'!D7, INDEX('LMF Data Dump'!$A$1:$BA$1000, 0, MATCH('Monitoring Objectives'!F7, 'LMF Data Dump'!$A$1:$BA$1, 0)), 'Monitoring Objectives'!G7&amp;'Monitoring Objectives'!H7))</f>
        <v>#N/A</v>
      </c>
      <c r="E7" s="45" t="e">
        <f t="shared" si="0"/>
        <v>#N/A</v>
      </c>
      <c r="F7" s="37"/>
    </row>
    <row r="8" spans="1:11" x14ac:dyDescent="0.25">
      <c r="A8" s="32" t="str">
        <f>IF('Monitoring Objectives'!F8="", "", 'Monitoring Objectives'!F8)</f>
        <v>Bare Soil (%)</v>
      </c>
      <c r="B8" s="33" t="str">
        <f>IF(A8="", "", 'Monitoring Objectives'!E8&amp;'Monitoring Objectives'!D8&amp;" &amp; "&amp;'Monitoring Objectives'!G8&amp;'Monitoring Objectives'!H8)</f>
        <v>&lt;=0 &amp; &lt;35</v>
      </c>
      <c r="C8" s="20" t="e">
        <f>IF(A8="", "", COUNTIFS(INDEX('TerrADat Data Dump'!$A$1:$BA$1000, 0, MATCH('Monitoring Objectives'!F8, 'TerrADat Data Dump'!$A$1:$BA$1, 0)), 'Monitoring Objectives'!E8&amp;'Monitoring Objectives'!D8, INDEX('TerrADat Data Dump'!$A$1:$BA$1000, 0, MATCH('Monitoring Objectives'!F8, 'TerrADat Data Dump'!$A$1:$BA$1, 0)), 'Monitoring Objectives'!G8&amp;'Monitoring Objectives'!H8))</f>
        <v>#N/A</v>
      </c>
      <c r="D8" s="20" t="e">
        <f>IF(A8="", "", COUNTIFS(INDEX('LMF Data Dump'!$A$1:$BA$1000, 0, MATCH('Monitoring Objectives'!F8, 'LMF Data Dump'!$A$1:$BA$1, 0)), 'Monitoring Objectives'!E8&amp;'Monitoring Objectives'!D8, INDEX('LMF Data Dump'!$A$1:$BA$1000, 0, MATCH('Monitoring Objectives'!F8, 'LMF Data Dump'!$A$1:$BA$1, 0)), 'Monitoring Objectives'!G8&amp;'Monitoring Objectives'!H8))</f>
        <v>#N/A</v>
      </c>
      <c r="E8" s="45" t="e">
        <f t="shared" si="0"/>
        <v>#N/A</v>
      </c>
      <c r="F8" s="37"/>
    </row>
    <row r="9" spans="1:11" x14ac:dyDescent="0.25">
      <c r="A9" s="32" t="e">
        <f>IF('Monitoring Objectives'!#REF!="", "", 'Monitoring Objectives'!#REF!)</f>
        <v>#REF!</v>
      </c>
      <c r="B9" s="33" t="e">
        <f>IF(A9="", "", 'Monitoring Objectives'!#REF!&amp;'Monitoring Objectives'!#REF!&amp;" &amp; "&amp;'Monitoring Objectives'!#REF!&amp;'Monitoring Objectives'!#REF!)</f>
        <v>#REF!</v>
      </c>
      <c r="C9" s="20" t="e">
        <f>IF(A9="",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9" s="20" t="e">
        <f>IF(A9="",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9" s="23" t="e">
        <f t="shared" ref="E9:E26" si="1">IF(C9="", "", C9/$K$2)</f>
        <v>#REF!</v>
      </c>
      <c r="F9" s="37"/>
    </row>
    <row r="10" spans="1:11" x14ac:dyDescent="0.25">
      <c r="A10" s="32" t="e">
        <f>IF('Monitoring Objectives'!#REF!="", "", 'Monitoring Objectives'!#REF!)</f>
        <v>#REF!</v>
      </c>
      <c r="B10" s="33" t="e">
        <f>IF(A10="", "", 'Monitoring Objectives'!#REF!&amp;'Monitoring Objectives'!#REF!&amp;" &amp; "&amp;'Monitoring Objectives'!#REF!&amp;'Monitoring Objectives'!#REF!)</f>
        <v>#REF!</v>
      </c>
      <c r="C10" s="20" t="e">
        <f>IF(A10="",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0" s="20" t="e">
        <f>IF(A10="",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0" s="23" t="e">
        <f t="shared" si="1"/>
        <v>#REF!</v>
      </c>
      <c r="F10" s="37"/>
    </row>
    <row r="11" spans="1:11" x14ac:dyDescent="0.25">
      <c r="A11" s="32" t="e">
        <f>IF('Monitoring Objectives'!#REF!="", "", 'Monitoring Objectives'!#REF!)</f>
        <v>#REF!</v>
      </c>
      <c r="B11" s="33" t="e">
        <f>IF(A11="", "", 'Monitoring Objectives'!#REF!&amp;'Monitoring Objectives'!#REF!&amp;" &amp; "&amp;'Monitoring Objectives'!#REF!&amp;'Monitoring Objectives'!#REF!)</f>
        <v>#REF!</v>
      </c>
      <c r="C11" s="20" t="e">
        <f>IF(A11="",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1" s="20" t="e">
        <f>IF(A11="",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1" s="23" t="e">
        <f t="shared" si="1"/>
        <v>#REF!</v>
      </c>
      <c r="F11" s="37"/>
    </row>
    <row r="12" spans="1:11" x14ac:dyDescent="0.25">
      <c r="A12" s="32" t="e">
        <f>IF('Monitoring Objectives'!#REF!="", "", 'Monitoring Objectives'!#REF!)</f>
        <v>#REF!</v>
      </c>
      <c r="B12" s="33" t="e">
        <f>IF(A12="", "", 'Monitoring Objectives'!#REF!&amp;'Monitoring Objectives'!#REF!&amp;" &amp; "&amp;'Monitoring Objectives'!#REF!&amp;'Monitoring Objectives'!#REF!)</f>
        <v>#REF!</v>
      </c>
      <c r="C12" s="20" t="e">
        <f>IF(A12="",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2" s="20" t="e">
        <f>IF(A12="",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2" s="23" t="e">
        <f t="shared" si="1"/>
        <v>#REF!</v>
      </c>
      <c r="F12" s="37"/>
    </row>
    <row r="13" spans="1:11" x14ac:dyDescent="0.25">
      <c r="A13" s="32" t="e">
        <f>IF('Monitoring Objectives'!#REF!="", "", 'Monitoring Objectives'!#REF!)</f>
        <v>#REF!</v>
      </c>
      <c r="B13" s="33" t="e">
        <f>IF(A13="", "", 'Monitoring Objectives'!#REF!&amp;'Monitoring Objectives'!#REF!&amp;" &amp; "&amp;'Monitoring Objectives'!#REF!&amp;'Monitoring Objectives'!#REF!)</f>
        <v>#REF!</v>
      </c>
      <c r="C13" s="20" t="e">
        <f>IF(A13="",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3" s="20" t="e">
        <f>IF(A13="",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3" s="23" t="e">
        <f t="shared" si="1"/>
        <v>#REF!</v>
      </c>
      <c r="F13" s="37"/>
    </row>
    <row r="14" spans="1:11" x14ac:dyDescent="0.25">
      <c r="A14" s="32" t="e">
        <f>IF('Monitoring Objectives'!#REF!="", "", 'Monitoring Objectives'!#REF!)</f>
        <v>#REF!</v>
      </c>
      <c r="B14" s="33" t="e">
        <f>IF(A14="", "", 'Monitoring Objectives'!#REF!&amp;'Monitoring Objectives'!#REF!&amp;" &amp; "&amp;'Monitoring Objectives'!#REF!&amp;'Monitoring Objectives'!#REF!)</f>
        <v>#REF!</v>
      </c>
      <c r="C14" s="20" t="e">
        <f>IF(A14="",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4" s="20" t="e">
        <f>IF(A14="",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4" s="23" t="e">
        <f t="shared" si="1"/>
        <v>#REF!</v>
      </c>
      <c r="F14" s="37"/>
    </row>
    <row r="15" spans="1:11" x14ac:dyDescent="0.25">
      <c r="A15" s="32" t="e">
        <f>IF('Monitoring Objectives'!#REF!="", "", 'Monitoring Objectives'!#REF!)</f>
        <v>#REF!</v>
      </c>
      <c r="B15" s="33" t="e">
        <f>IF(A15="", "", 'Monitoring Objectives'!#REF!&amp;'Monitoring Objectives'!#REF!&amp;" &amp; "&amp;'Monitoring Objectives'!#REF!&amp;'Monitoring Objectives'!#REF!)</f>
        <v>#REF!</v>
      </c>
      <c r="C15" s="20" t="e">
        <f>IF(A15="",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5" s="20" t="e">
        <f>IF(A15="",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5" s="23" t="e">
        <f t="shared" si="1"/>
        <v>#REF!</v>
      </c>
      <c r="F15" s="37"/>
    </row>
    <row r="16" spans="1:11" x14ac:dyDescent="0.25">
      <c r="A16" s="32" t="e">
        <f>IF('Monitoring Objectives'!#REF!="", "", 'Monitoring Objectives'!#REF!)</f>
        <v>#REF!</v>
      </c>
      <c r="B16" s="33" t="e">
        <f>IF(A16="", "", 'Monitoring Objectives'!#REF!&amp;'Monitoring Objectives'!#REF!&amp;" &amp; "&amp;'Monitoring Objectives'!#REF!&amp;'Monitoring Objectives'!#REF!)</f>
        <v>#REF!</v>
      </c>
      <c r="C16" s="20" t="e">
        <f>IF(A16="",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6" s="20" t="e">
        <f>IF(A16="",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6" s="23" t="e">
        <f t="shared" si="1"/>
        <v>#REF!</v>
      </c>
      <c r="F16" s="37"/>
    </row>
    <row r="17" spans="1:6" x14ac:dyDescent="0.25">
      <c r="A17" s="32" t="e">
        <f>IF('Monitoring Objectives'!#REF!="", "", 'Monitoring Objectives'!#REF!)</f>
        <v>#REF!</v>
      </c>
      <c r="B17" s="33" t="e">
        <f>IF(A17="", "", 'Monitoring Objectives'!#REF!&amp;'Monitoring Objectives'!#REF!&amp;" &amp; "&amp;'Monitoring Objectives'!#REF!&amp;'Monitoring Objectives'!#REF!)</f>
        <v>#REF!</v>
      </c>
      <c r="C17" s="20" t="e">
        <f>IF(A17="",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7" s="20" t="e">
        <f>IF(A17="",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7" s="23" t="e">
        <f t="shared" si="1"/>
        <v>#REF!</v>
      </c>
      <c r="F17" s="37"/>
    </row>
    <row r="18" spans="1:6" x14ac:dyDescent="0.25">
      <c r="A18" s="32" t="e">
        <f>IF('Monitoring Objectives'!#REF!="", "", 'Monitoring Objectives'!#REF!)</f>
        <v>#REF!</v>
      </c>
      <c r="B18" s="33" t="e">
        <f>IF(A18="", "", 'Monitoring Objectives'!#REF!&amp;'Monitoring Objectives'!#REF!&amp;" &amp; "&amp;'Monitoring Objectives'!#REF!&amp;'Monitoring Objectives'!#REF!)</f>
        <v>#REF!</v>
      </c>
      <c r="C18" s="20" t="e">
        <f>IF(A18="",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8" s="20" t="e">
        <f>IF(A18="",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8" s="23" t="e">
        <f t="shared" si="1"/>
        <v>#REF!</v>
      </c>
      <c r="F18" s="37"/>
    </row>
    <row r="19" spans="1:6" x14ac:dyDescent="0.25">
      <c r="A19" s="32" t="e">
        <f>IF('Monitoring Objectives'!#REF!="", "", 'Monitoring Objectives'!#REF!)</f>
        <v>#REF!</v>
      </c>
      <c r="B19" s="33" t="e">
        <f>IF(A19="", "", 'Monitoring Objectives'!#REF!&amp;'Monitoring Objectives'!#REF!&amp;" &amp; "&amp;'Monitoring Objectives'!#REF!&amp;'Monitoring Objectives'!#REF!)</f>
        <v>#REF!</v>
      </c>
      <c r="C19" s="20" t="e">
        <f>IF(A19="",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19" s="20" t="e">
        <f>IF(A19="",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19" s="23" t="e">
        <f t="shared" si="1"/>
        <v>#REF!</v>
      </c>
      <c r="F19" s="37"/>
    </row>
    <row r="20" spans="1:6" x14ac:dyDescent="0.25">
      <c r="A20" s="32" t="e">
        <f>IF('Monitoring Objectives'!#REF!="", "", 'Monitoring Objectives'!#REF!)</f>
        <v>#REF!</v>
      </c>
      <c r="B20" s="33" t="e">
        <f>IF(A20="", "", 'Monitoring Objectives'!#REF!&amp;'Monitoring Objectives'!#REF!&amp;" &amp; "&amp;'Monitoring Objectives'!#REF!&amp;'Monitoring Objectives'!#REF!)</f>
        <v>#REF!</v>
      </c>
      <c r="C20" s="20" t="e">
        <f>IF(A20="",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0" s="20" t="e">
        <f>IF(A20="",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0" s="23" t="e">
        <f t="shared" si="1"/>
        <v>#REF!</v>
      </c>
      <c r="F20" s="37"/>
    </row>
    <row r="21" spans="1:6" x14ac:dyDescent="0.25">
      <c r="A21" s="32" t="e">
        <f>IF('Monitoring Objectives'!#REF!="", "", 'Monitoring Objectives'!#REF!)</f>
        <v>#REF!</v>
      </c>
      <c r="B21" s="33" t="e">
        <f>IF(A21="", "", 'Monitoring Objectives'!#REF!&amp;'Monitoring Objectives'!#REF!&amp;" &amp; "&amp;'Monitoring Objectives'!#REF!&amp;'Monitoring Objectives'!#REF!)</f>
        <v>#REF!</v>
      </c>
      <c r="C21" s="20" t="e">
        <f>IF(A21="",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1" s="20" t="e">
        <f>IF(A21="",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1" s="23" t="e">
        <f t="shared" si="1"/>
        <v>#REF!</v>
      </c>
      <c r="F21" s="37"/>
    </row>
    <row r="22" spans="1:6" x14ac:dyDescent="0.25">
      <c r="A22" s="32" t="e">
        <f>IF('Monitoring Objectives'!#REF!="", "", 'Monitoring Objectives'!#REF!)</f>
        <v>#REF!</v>
      </c>
      <c r="B22" s="33" t="e">
        <f>IF(A22="", "", 'Monitoring Objectives'!#REF!&amp;'Monitoring Objectives'!#REF!&amp;" &amp; "&amp;'Monitoring Objectives'!#REF!&amp;'Monitoring Objectives'!#REF!)</f>
        <v>#REF!</v>
      </c>
      <c r="C22" s="20" t="e">
        <f>IF(A22="",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2" s="20" t="e">
        <f>IF(A22="",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2" s="23" t="e">
        <f t="shared" si="1"/>
        <v>#REF!</v>
      </c>
      <c r="F22" s="37"/>
    </row>
    <row r="23" spans="1:6" x14ac:dyDescent="0.25">
      <c r="A23" s="32" t="e">
        <f>IF('Monitoring Objectives'!#REF!="", "", 'Monitoring Objectives'!#REF!)</f>
        <v>#REF!</v>
      </c>
      <c r="B23" s="33" t="e">
        <f>IF(A23="", "", 'Monitoring Objectives'!#REF!&amp;'Monitoring Objectives'!#REF!&amp;" &amp; "&amp;'Monitoring Objectives'!#REF!&amp;'Monitoring Objectives'!#REF!)</f>
        <v>#REF!</v>
      </c>
      <c r="C23" s="20" t="e">
        <f>IF(A23="",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3" s="20" t="e">
        <f>IF(A23="",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3" s="23" t="e">
        <f t="shared" si="1"/>
        <v>#REF!</v>
      </c>
      <c r="F23" s="37"/>
    </row>
    <row r="24" spans="1:6" x14ac:dyDescent="0.25">
      <c r="A24" s="32" t="e">
        <f>IF('Monitoring Objectives'!#REF!="", "", 'Monitoring Objectives'!#REF!)</f>
        <v>#REF!</v>
      </c>
      <c r="B24" s="33" t="e">
        <f>IF(A24="", "", 'Monitoring Objectives'!#REF!&amp;'Monitoring Objectives'!#REF!&amp;" &amp; "&amp;'Monitoring Objectives'!#REF!&amp;'Monitoring Objectives'!#REF!)</f>
        <v>#REF!</v>
      </c>
      <c r="C24" s="20" t="e">
        <f>IF(A24="",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4" s="20" t="e">
        <f>IF(A24="",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4" s="23" t="e">
        <f t="shared" si="1"/>
        <v>#REF!</v>
      </c>
      <c r="F24" s="37"/>
    </row>
    <row r="25" spans="1:6" x14ac:dyDescent="0.25">
      <c r="A25" s="32" t="e">
        <f>IF('Monitoring Objectives'!#REF!="", "", 'Monitoring Objectives'!#REF!)</f>
        <v>#REF!</v>
      </c>
      <c r="B25" s="33" t="e">
        <f>IF(A25="", "", 'Monitoring Objectives'!#REF!&amp;'Monitoring Objectives'!#REF!&amp;" &amp; "&amp;'Monitoring Objectives'!#REF!&amp;'Monitoring Objectives'!#REF!)</f>
        <v>#REF!</v>
      </c>
      <c r="C25" s="20" t="e">
        <f>IF(A25="",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5" s="20" t="e">
        <f>IF(A25="",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5" s="23" t="e">
        <f t="shared" si="1"/>
        <v>#REF!</v>
      </c>
      <c r="F25" s="37"/>
    </row>
    <row r="26" spans="1:6" ht="15.75" thickBot="1" x14ac:dyDescent="0.3">
      <c r="A26" s="34" t="e">
        <f>IF('Monitoring Objectives'!#REF!="", "", 'Monitoring Objectives'!#REF!)</f>
        <v>#REF!</v>
      </c>
      <c r="B26" s="35" t="e">
        <f>IF(A26="", "", 'Monitoring Objectives'!#REF!&amp;'Monitoring Objectives'!#REF!&amp;" &amp; "&amp;'Monitoring Objectives'!#REF!&amp;'Monitoring Objectives'!#REF!)</f>
        <v>#REF!</v>
      </c>
      <c r="C26" s="21" t="e">
        <f>IF(A26="", "", COUNTIFS(INDEX('TerrADat Data Dump'!$A$1:$BA$1000, 0, MATCH('Monitoring Objectives'!#REF!, 'TerrADat Data Dump'!$A$1:$BA$1, 0)), 'Monitoring Objectives'!#REF!&amp;'Monitoring Objectives'!#REF!, INDEX('TerrADat Data Dump'!$A$1:$BA$1000, 0, MATCH('Monitoring Objectives'!#REF!, 'TerrADat Data Dump'!$A$1:$BA$1, 0)), 'Monitoring Objectives'!#REF!&amp;'Monitoring Objectives'!#REF!))</f>
        <v>#REF!</v>
      </c>
      <c r="D26" s="21" t="e">
        <f>IF(A26="", "", COUNTIFS(INDEX('LMF Data Dump'!$A$1:$BA$1000, 0, MATCH('Monitoring Objectives'!#REF!, 'LMF Data Dump'!$A$1:$BA$1, 0)), 'Monitoring Objectives'!#REF!&amp;'Monitoring Objectives'!#REF!, INDEX('LMF Data Dump'!$A$1:$BA$1000, 0, MATCH('Monitoring Objectives'!#REF!, 'LMF Data Dump'!$A$1:$BA$1, 0)), 'Monitoring Objectives'!#REF!&amp;'Monitoring Objectives'!#REF!))</f>
        <v>#REF!</v>
      </c>
      <c r="E26" s="24" t="e">
        <f t="shared" si="1"/>
        <v>#REF!</v>
      </c>
      <c r="F26" s="37"/>
    </row>
  </sheetData>
  <mergeCells count="1">
    <mergeCell ref="H2:J2"/>
  </mergeCell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workbookViewId="0">
      <selection activeCell="B3" sqref="B3"/>
    </sheetView>
  </sheetViews>
  <sheetFormatPr defaultRowHeight="15" x14ac:dyDescent="0.25"/>
  <cols>
    <col min="1" max="1" width="30.85546875" bestFit="1" customWidth="1"/>
    <col min="2" max="2" width="49.42578125" bestFit="1" customWidth="1"/>
    <col min="3" max="3" width="15.42578125" bestFit="1" customWidth="1"/>
  </cols>
  <sheetData>
    <row r="1" spans="1:3" x14ac:dyDescent="0.25">
      <c r="A1" s="43" t="s">
        <v>68</v>
      </c>
      <c r="B1" s="43" t="s">
        <v>93</v>
      </c>
      <c r="C1" s="43" t="s">
        <v>94</v>
      </c>
    </row>
    <row r="2" spans="1:3" x14ac:dyDescent="0.25">
      <c r="A2" s="42" t="s">
        <v>95</v>
      </c>
      <c r="B2" s="42" t="s">
        <v>261</v>
      </c>
      <c r="C2" s="42" t="s">
        <v>96</v>
      </c>
    </row>
    <row r="3" spans="1:3" x14ac:dyDescent="0.25">
      <c r="A3" s="42" t="s">
        <v>97</v>
      </c>
      <c r="B3" s="42" t="s">
        <v>98</v>
      </c>
      <c r="C3" s="42" t="s">
        <v>96</v>
      </c>
    </row>
    <row r="4" spans="1:3" x14ac:dyDescent="0.25">
      <c r="A4" s="42" t="s">
        <v>99</v>
      </c>
      <c r="B4" s="42" t="s">
        <v>100</v>
      </c>
      <c r="C4" s="42" t="s">
        <v>96</v>
      </c>
    </row>
    <row r="5" spans="1:3" x14ac:dyDescent="0.25">
      <c r="A5" s="42" t="s">
        <v>101</v>
      </c>
      <c r="B5" s="42" t="s">
        <v>102</v>
      </c>
      <c r="C5" s="42" t="s">
        <v>96</v>
      </c>
    </row>
    <row r="6" spans="1:3" x14ac:dyDescent="0.25">
      <c r="A6" s="42" t="s">
        <v>103</v>
      </c>
      <c r="B6" s="42" t="s">
        <v>104</v>
      </c>
      <c r="C6" s="42" t="s">
        <v>96</v>
      </c>
    </row>
    <row r="7" spans="1:3" x14ac:dyDescent="0.25">
      <c r="A7" s="42" t="s">
        <v>105</v>
      </c>
      <c r="B7" s="42" t="s">
        <v>106</v>
      </c>
      <c r="C7" s="42" t="s">
        <v>96</v>
      </c>
    </row>
    <row r="8" spans="1:3" x14ac:dyDescent="0.25">
      <c r="A8" s="42" t="s">
        <v>107</v>
      </c>
      <c r="B8" s="42" t="s">
        <v>108</v>
      </c>
      <c r="C8" s="42" t="s">
        <v>96</v>
      </c>
    </row>
    <row r="9" spans="1:3" x14ac:dyDescent="0.25">
      <c r="A9" s="42" t="s">
        <v>127</v>
      </c>
      <c r="B9" s="42" t="s">
        <v>128</v>
      </c>
      <c r="C9" s="42" t="s">
        <v>96</v>
      </c>
    </row>
    <row r="10" spans="1:3" x14ac:dyDescent="0.25">
      <c r="A10" s="42" t="s">
        <v>109</v>
      </c>
      <c r="B10" s="42" t="s">
        <v>110</v>
      </c>
      <c r="C10" s="42" t="s">
        <v>96</v>
      </c>
    </row>
    <row r="11" spans="1:3" x14ac:dyDescent="0.25">
      <c r="A11" s="42" t="s">
        <v>111</v>
      </c>
      <c r="B11" s="42" t="s">
        <v>112</v>
      </c>
      <c r="C11" s="42" t="s">
        <v>96</v>
      </c>
    </row>
    <row r="12" spans="1:3" x14ac:dyDescent="0.25">
      <c r="A12" s="42" t="s">
        <v>113</v>
      </c>
      <c r="B12" s="42" t="s">
        <v>114</v>
      </c>
      <c r="C12" s="42" t="s">
        <v>96</v>
      </c>
    </row>
    <row r="13" spans="1:3" x14ac:dyDescent="0.25">
      <c r="A13" s="42" t="s">
        <v>115</v>
      </c>
      <c r="B13" s="42" t="s">
        <v>116</v>
      </c>
      <c r="C13" s="42" t="s">
        <v>96</v>
      </c>
    </row>
    <row r="14" spans="1:3" x14ac:dyDescent="0.25">
      <c r="A14" s="42" t="s">
        <v>117</v>
      </c>
      <c r="B14" s="42" t="s">
        <v>118</v>
      </c>
      <c r="C14" s="42" t="s">
        <v>96</v>
      </c>
    </row>
    <row r="15" spans="1:3" x14ac:dyDescent="0.25">
      <c r="A15" s="42" t="s">
        <v>119</v>
      </c>
      <c r="B15" s="42" t="s">
        <v>120</v>
      </c>
      <c r="C15" s="42" t="s">
        <v>96</v>
      </c>
    </row>
    <row r="16" spans="1:3" x14ac:dyDescent="0.25">
      <c r="A16" s="42" t="s">
        <v>121</v>
      </c>
      <c r="B16" s="42" t="s">
        <v>122</v>
      </c>
      <c r="C16" s="42" t="s">
        <v>96</v>
      </c>
    </row>
    <row r="17" spans="1:3" x14ac:dyDescent="0.25">
      <c r="A17" s="42" t="s">
        <v>123</v>
      </c>
      <c r="B17" s="42" t="s">
        <v>124</v>
      </c>
      <c r="C17" s="42" t="s">
        <v>96</v>
      </c>
    </row>
    <row r="18" spans="1:3" x14ac:dyDescent="0.25">
      <c r="A18" s="42" t="s">
        <v>125</v>
      </c>
      <c r="B18" s="42" t="s">
        <v>126</v>
      </c>
      <c r="C18" s="42" t="s">
        <v>96</v>
      </c>
    </row>
    <row r="19" spans="1:3" s="42" customFormat="1" x14ac:dyDescent="0.25">
      <c r="A19" s="42" t="s">
        <v>127</v>
      </c>
      <c r="B19" s="42" t="s">
        <v>226</v>
      </c>
      <c r="C19" s="42" t="s">
        <v>96</v>
      </c>
    </row>
    <row r="20" spans="1:3" x14ac:dyDescent="0.25">
      <c r="A20" s="42" t="s">
        <v>129</v>
      </c>
      <c r="B20" s="42" t="s">
        <v>130</v>
      </c>
      <c r="C20" s="42" t="s">
        <v>96</v>
      </c>
    </row>
    <row r="21" spans="1:3" x14ac:dyDescent="0.25">
      <c r="A21" s="42" t="s">
        <v>131</v>
      </c>
      <c r="B21" s="42" t="s">
        <v>132</v>
      </c>
      <c r="C21" s="42" t="s">
        <v>96</v>
      </c>
    </row>
    <row r="22" spans="1:3" x14ac:dyDescent="0.25">
      <c r="A22" s="42" t="s">
        <v>133</v>
      </c>
      <c r="B22" s="42" t="s">
        <v>134</v>
      </c>
      <c r="C22" s="42" t="s">
        <v>96</v>
      </c>
    </row>
    <row r="23" spans="1:3" x14ac:dyDescent="0.25">
      <c r="A23" s="42" t="s">
        <v>135</v>
      </c>
      <c r="B23" s="42" t="s">
        <v>136</v>
      </c>
      <c r="C23" s="42" t="s">
        <v>96</v>
      </c>
    </row>
    <row r="24" spans="1:3" x14ac:dyDescent="0.25">
      <c r="A24" s="42" t="s">
        <v>137</v>
      </c>
      <c r="B24" s="42" t="s">
        <v>138</v>
      </c>
      <c r="C24" s="42" t="s">
        <v>96</v>
      </c>
    </row>
    <row r="25" spans="1:3" x14ac:dyDescent="0.25">
      <c r="A25" s="42" t="s">
        <v>139</v>
      </c>
      <c r="B25" s="42" t="s">
        <v>140</v>
      </c>
      <c r="C25" s="42" t="s">
        <v>96</v>
      </c>
    </row>
    <row r="26" spans="1:3" x14ac:dyDescent="0.25">
      <c r="A26" s="42" t="s">
        <v>141</v>
      </c>
      <c r="B26" s="42" t="s">
        <v>142</v>
      </c>
      <c r="C26" s="42" t="s">
        <v>96</v>
      </c>
    </row>
    <row r="27" spans="1:3" x14ac:dyDescent="0.25">
      <c r="A27" s="42" t="s">
        <v>143</v>
      </c>
      <c r="B27" s="42" t="s">
        <v>144</v>
      </c>
      <c r="C27" s="42" t="s">
        <v>96</v>
      </c>
    </row>
    <row r="28" spans="1:3" x14ac:dyDescent="0.25">
      <c r="A28" s="42" t="s">
        <v>145</v>
      </c>
      <c r="B28" s="42" t="s">
        <v>146</v>
      </c>
      <c r="C28" s="42" t="s">
        <v>96</v>
      </c>
    </row>
    <row r="29" spans="1:3" x14ac:dyDescent="0.25">
      <c r="A29" s="42" t="s">
        <v>147</v>
      </c>
      <c r="B29" s="42" t="s">
        <v>148</v>
      </c>
      <c r="C29" s="42" t="s">
        <v>96</v>
      </c>
    </row>
    <row r="30" spans="1:3" x14ac:dyDescent="0.25">
      <c r="A30" s="42" t="s">
        <v>149</v>
      </c>
      <c r="B30" s="42" t="s">
        <v>150</v>
      </c>
      <c r="C30" s="42" t="s">
        <v>96</v>
      </c>
    </row>
    <row r="31" spans="1:3" x14ac:dyDescent="0.25">
      <c r="A31" s="42" t="s">
        <v>151</v>
      </c>
      <c r="B31" s="42" t="s">
        <v>152</v>
      </c>
      <c r="C31" s="42" t="s">
        <v>96</v>
      </c>
    </row>
    <row r="32" spans="1:3" x14ac:dyDescent="0.25">
      <c r="A32" s="42" t="s">
        <v>153</v>
      </c>
      <c r="B32" s="42" t="s">
        <v>227</v>
      </c>
      <c r="C32" s="42" t="s">
        <v>96</v>
      </c>
    </row>
    <row r="33" spans="1:3" x14ac:dyDescent="0.25">
      <c r="A33" s="42" t="s">
        <v>154</v>
      </c>
      <c r="B33" s="42" t="s">
        <v>155</v>
      </c>
      <c r="C33" s="42" t="s">
        <v>96</v>
      </c>
    </row>
    <row r="34" spans="1:3" x14ac:dyDescent="0.25">
      <c r="A34" s="42" t="s">
        <v>156</v>
      </c>
      <c r="B34" s="42" t="s">
        <v>157</v>
      </c>
      <c r="C34" s="42" t="s">
        <v>96</v>
      </c>
    </row>
    <row r="35" spans="1:3" x14ac:dyDescent="0.25">
      <c r="A35" s="42" t="s">
        <v>158</v>
      </c>
      <c r="B35" s="42" t="s">
        <v>159</v>
      </c>
      <c r="C35" s="42" t="s">
        <v>96</v>
      </c>
    </row>
    <row r="36" spans="1:3" x14ac:dyDescent="0.25">
      <c r="A36" s="42" t="s">
        <v>160</v>
      </c>
      <c r="B36" s="42" t="s">
        <v>161</v>
      </c>
      <c r="C36" s="42" t="s">
        <v>96</v>
      </c>
    </row>
    <row r="37" spans="1:3" x14ac:dyDescent="0.25">
      <c r="A37" s="42" t="s">
        <v>162</v>
      </c>
      <c r="B37" s="42" t="s">
        <v>163</v>
      </c>
      <c r="C37" s="42" t="s">
        <v>96</v>
      </c>
    </row>
    <row r="38" spans="1:3" x14ac:dyDescent="0.25">
      <c r="A38" s="42" t="s">
        <v>164</v>
      </c>
      <c r="B38" s="42" t="s">
        <v>165</v>
      </c>
      <c r="C38" s="42" t="s">
        <v>96</v>
      </c>
    </row>
    <row r="39" spans="1:3" x14ac:dyDescent="0.25">
      <c r="A39" s="42" t="s">
        <v>166</v>
      </c>
      <c r="B39" s="42" t="s">
        <v>167</v>
      </c>
      <c r="C39" s="42" t="s">
        <v>96</v>
      </c>
    </row>
    <row r="40" spans="1:3" x14ac:dyDescent="0.25">
      <c r="A40" s="42" t="s">
        <v>168</v>
      </c>
      <c r="B40" s="42" t="s">
        <v>169</v>
      </c>
      <c r="C40" s="42" t="s">
        <v>96</v>
      </c>
    </row>
    <row r="41" spans="1:3" x14ac:dyDescent="0.25">
      <c r="A41" s="42" t="s">
        <v>170</v>
      </c>
      <c r="B41" s="42" t="s">
        <v>171</v>
      </c>
      <c r="C41" s="42" t="s">
        <v>172</v>
      </c>
    </row>
    <row r="42" spans="1:3" x14ac:dyDescent="0.25">
      <c r="A42" s="42" t="s">
        <v>173</v>
      </c>
      <c r="B42" s="42" t="s">
        <v>174</v>
      </c>
      <c r="C42" s="42" t="s">
        <v>172</v>
      </c>
    </row>
    <row r="43" spans="1:3" x14ac:dyDescent="0.25">
      <c r="A43" s="42" t="s">
        <v>175</v>
      </c>
      <c r="B43" s="42" t="s">
        <v>176</v>
      </c>
      <c r="C43" s="42" t="s">
        <v>172</v>
      </c>
    </row>
    <row r="44" spans="1:3" x14ac:dyDescent="0.25">
      <c r="A44" s="42" t="s">
        <v>177</v>
      </c>
      <c r="B44" s="42" t="s">
        <v>178</v>
      </c>
      <c r="C44" s="42" t="s">
        <v>172</v>
      </c>
    </row>
    <row r="45" spans="1:3" x14ac:dyDescent="0.25">
      <c r="A45" s="42" t="s">
        <v>179</v>
      </c>
      <c r="B45" s="42" t="s">
        <v>180</v>
      </c>
      <c r="C45" s="42" t="s">
        <v>172</v>
      </c>
    </row>
    <row r="46" spans="1:3" x14ac:dyDescent="0.25">
      <c r="A46" s="42" t="s">
        <v>181</v>
      </c>
      <c r="B46" s="42" t="s">
        <v>182</v>
      </c>
      <c r="C46" s="42" t="s">
        <v>172</v>
      </c>
    </row>
    <row r="47" spans="1:3" x14ac:dyDescent="0.25">
      <c r="A47" s="42" t="s">
        <v>183</v>
      </c>
      <c r="B47" s="42" t="s">
        <v>184</v>
      </c>
      <c r="C47" s="42" t="s">
        <v>172</v>
      </c>
    </row>
    <row r="48" spans="1:3" x14ac:dyDescent="0.25">
      <c r="A48" s="42" t="s">
        <v>185</v>
      </c>
      <c r="B48" s="42" t="s">
        <v>186</v>
      </c>
      <c r="C48" s="42" t="s">
        <v>172</v>
      </c>
    </row>
    <row r="49" spans="1:3" x14ac:dyDescent="0.25">
      <c r="A49" s="42" t="s">
        <v>187</v>
      </c>
      <c r="B49" s="42" t="s">
        <v>188</v>
      </c>
      <c r="C49" s="42" t="s">
        <v>172</v>
      </c>
    </row>
    <row r="50" spans="1:3" x14ac:dyDescent="0.25">
      <c r="A50" s="42" t="s">
        <v>189</v>
      </c>
      <c r="B50" s="42" t="s">
        <v>190</v>
      </c>
      <c r="C50" s="42" t="s">
        <v>172</v>
      </c>
    </row>
    <row r="51" spans="1:3" x14ac:dyDescent="0.25">
      <c r="A51" s="42" t="s">
        <v>191</v>
      </c>
      <c r="B51" s="42" t="s">
        <v>192</v>
      </c>
      <c r="C51" s="42" t="s">
        <v>172</v>
      </c>
    </row>
    <row r="52" spans="1:3" x14ac:dyDescent="0.25">
      <c r="A52" s="42" t="s">
        <v>193</v>
      </c>
      <c r="B52" s="42" t="s">
        <v>194</v>
      </c>
      <c r="C52" s="42" t="s">
        <v>172</v>
      </c>
    </row>
    <row r="53" spans="1:3" x14ac:dyDescent="0.25">
      <c r="A53" s="42" t="s">
        <v>195</v>
      </c>
      <c r="B53" s="42" t="s">
        <v>196</v>
      </c>
      <c r="C53" s="42" t="s">
        <v>172</v>
      </c>
    </row>
    <row r="54" spans="1:3" x14ac:dyDescent="0.25">
      <c r="A54" s="42" t="s">
        <v>197</v>
      </c>
      <c r="B54" s="42" t="s">
        <v>198</v>
      </c>
      <c r="C54" s="42" t="s">
        <v>172</v>
      </c>
    </row>
    <row r="55" spans="1:3" x14ac:dyDescent="0.25">
      <c r="A55" s="42" t="s">
        <v>199</v>
      </c>
      <c r="B55" s="42" t="s">
        <v>200</v>
      </c>
      <c r="C55" s="42" t="s">
        <v>172</v>
      </c>
    </row>
    <row r="56" spans="1:3" x14ac:dyDescent="0.25">
      <c r="A56" s="42" t="s">
        <v>201</v>
      </c>
      <c r="B56" s="42" t="s">
        <v>202</v>
      </c>
      <c r="C56" s="42" t="s">
        <v>172</v>
      </c>
    </row>
    <row r="57" spans="1:3" x14ac:dyDescent="0.25">
      <c r="A57" s="42" t="s">
        <v>203</v>
      </c>
      <c r="B57" s="42" t="s">
        <v>204</v>
      </c>
      <c r="C57" s="42" t="s">
        <v>172</v>
      </c>
    </row>
    <row r="58" spans="1:3" x14ac:dyDescent="0.25">
      <c r="A58" s="42" t="s">
        <v>205</v>
      </c>
      <c r="B58" s="42" t="s">
        <v>228</v>
      </c>
      <c r="C58" s="42" t="s">
        <v>172</v>
      </c>
    </row>
    <row r="59" spans="1:3" x14ac:dyDescent="0.25">
      <c r="A59" s="42" t="s">
        <v>206</v>
      </c>
      <c r="B59" s="42" t="s">
        <v>207</v>
      </c>
      <c r="C59" s="42" t="s">
        <v>172</v>
      </c>
    </row>
    <row r="60" spans="1:3" x14ac:dyDescent="0.25">
      <c r="A60" s="42" t="s">
        <v>208</v>
      </c>
      <c r="B60" s="42" t="s">
        <v>209</v>
      </c>
      <c r="C60" s="42" t="s">
        <v>172</v>
      </c>
    </row>
    <row r="61" spans="1:3" x14ac:dyDescent="0.25">
      <c r="A61" s="42" t="s">
        <v>210</v>
      </c>
      <c r="B61" s="42" t="s">
        <v>211</v>
      </c>
      <c r="C61" s="42" t="s">
        <v>172</v>
      </c>
    </row>
    <row r="62" spans="1:3" x14ac:dyDescent="0.25">
      <c r="A62" s="42" t="s">
        <v>212</v>
      </c>
      <c r="B62" s="42" t="s">
        <v>213</v>
      </c>
      <c r="C62" s="42" t="s">
        <v>172</v>
      </c>
    </row>
    <row r="63" spans="1:3" x14ac:dyDescent="0.25">
      <c r="A63" s="42" t="s">
        <v>214</v>
      </c>
      <c r="B63" s="42" t="s">
        <v>215</v>
      </c>
      <c r="C63" s="42" t="s">
        <v>172</v>
      </c>
    </row>
    <row r="64" spans="1:3" x14ac:dyDescent="0.25">
      <c r="A64" s="42" t="s">
        <v>216</v>
      </c>
      <c r="B64" s="42" t="s">
        <v>217</v>
      </c>
      <c r="C64" s="42" t="s">
        <v>172</v>
      </c>
    </row>
    <row r="65" spans="1:3" x14ac:dyDescent="0.25">
      <c r="A65" s="42" t="s">
        <v>218</v>
      </c>
      <c r="B65" s="42" t="s">
        <v>219</v>
      </c>
      <c r="C65" s="42" t="s">
        <v>172</v>
      </c>
    </row>
    <row r="66" spans="1:3" x14ac:dyDescent="0.25">
      <c r="A66" s="42" t="s">
        <v>220</v>
      </c>
      <c r="B66" s="42" t="s">
        <v>221</v>
      </c>
      <c r="C66" s="42"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Monitoring Objectives</vt:lpstr>
      <vt:lpstr>TerrADat Data Dump</vt:lpstr>
      <vt:lpstr>LMF Data Dump</vt:lpstr>
      <vt:lpstr>Data Explorer</vt:lpstr>
      <vt:lpstr>Reference (Read-Only)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2017-01-11T21:21:23Z</dcterms:modified>
</cp:coreProperties>
</file>