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iv\"/>
    </mc:Choice>
  </mc:AlternateContent>
  <xr:revisionPtr revIDLastSave="0" documentId="13_ncr:1_{38B8B345-80CC-4F89-BDD0-7A2CF04B36D3}" xr6:coauthVersionLast="47" xr6:coauthVersionMax="47" xr10:uidLastSave="{00000000-0000-0000-0000-000000000000}"/>
  <bookViews>
    <workbookView xWindow="684" yWindow="36" windowWidth="21096" windowHeight="13152" tabRatio="880" xr2:uid="{CFC6D258-5D3C-46F8-BFEC-F3C271445404}"/>
  </bookViews>
  <sheets>
    <sheet name="C 2021-2025" sheetId="10" r:id="rId1"/>
    <sheet name="C 2024-2025" sheetId="18" r:id="rId2"/>
    <sheet name="C 2023-2024" sheetId="17" r:id="rId3"/>
    <sheet name="C 2022-2023" sheetId="16" r:id="rId4"/>
    <sheet name="C 2021-2022" sheetId="1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0" l="1"/>
  <c r="J4" i="10"/>
  <c r="I4" i="10"/>
  <c r="H4" i="10"/>
  <c r="G4" i="10"/>
  <c r="F4" i="10"/>
  <c r="D4" i="10"/>
  <c r="C4" i="10"/>
  <c r="J3" i="10"/>
  <c r="I3" i="10"/>
  <c r="F3" i="10"/>
  <c r="D3" i="10"/>
  <c r="C3" i="10"/>
  <c r="J2" i="10"/>
  <c r="I2" i="10"/>
  <c r="H2" i="10"/>
  <c r="G2" i="10"/>
  <c r="F2" i="10"/>
  <c r="D2" i="10"/>
  <c r="C2" i="10"/>
  <c r="L31" i="18"/>
  <c r="K31" i="18"/>
  <c r="J31" i="18"/>
  <c r="I31" i="18"/>
  <c r="H31" i="18"/>
  <c r="G31" i="18"/>
  <c r="Q4" i="18"/>
  <c r="J5" i="10" s="1"/>
  <c r="O4" i="18"/>
  <c r="I5" i="10" s="1"/>
  <c r="Q3" i="18"/>
  <c r="H5" i="10" s="1"/>
  <c r="O3" i="18"/>
  <c r="G5" i="10" s="1"/>
  <c r="E7" i="10"/>
  <c r="H3" i="10"/>
  <c r="G3" i="10"/>
  <c r="L31" i="17"/>
  <c r="K31" i="17"/>
  <c r="J31" i="17"/>
  <c r="I31" i="17"/>
  <c r="Q2" i="17" s="1"/>
  <c r="H31" i="17"/>
  <c r="G31" i="17"/>
  <c r="Q4" i="17"/>
  <c r="O4" i="17"/>
  <c r="R4" i="17" s="1"/>
  <c r="Q3" i="17"/>
  <c r="O3" i="17"/>
  <c r="O2" i="17"/>
  <c r="L32" i="16"/>
  <c r="K32" i="16"/>
  <c r="J32" i="16"/>
  <c r="I32" i="16"/>
  <c r="H32" i="16"/>
  <c r="G32" i="16"/>
  <c r="Q4" i="16"/>
  <c r="O4" i="16"/>
  <c r="R4" i="16" s="1"/>
  <c r="Q3" i="16"/>
  <c r="O3" i="16"/>
  <c r="R3" i="16" s="1"/>
  <c r="Q2" i="16"/>
  <c r="O2" i="16"/>
  <c r="R2" i="16" s="1"/>
  <c r="K49" i="15"/>
  <c r="J49" i="15"/>
  <c r="I49" i="15"/>
  <c r="P2" i="15" s="1"/>
  <c r="H49" i="15"/>
  <c r="G49" i="15"/>
  <c r="N2" i="15" s="1"/>
  <c r="Q2" i="15" s="1"/>
  <c r="P4" i="15"/>
  <c r="N4" i="15"/>
  <c r="Q4" i="15" s="1"/>
  <c r="P3" i="15"/>
  <c r="Q3" i="15" s="1"/>
  <c r="N3" i="15"/>
  <c r="Q2" i="18" l="1"/>
  <c r="F5" i="10" s="1"/>
  <c r="F7" i="10" s="1"/>
  <c r="R4" i="18"/>
  <c r="O2" i="18"/>
  <c r="D5" i="10" s="1"/>
  <c r="D7" i="10" s="1"/>
  <c r="R3" i="18"/>
  <c r="I7" i="10"/>
  <c r="J7" i="10"/>
  <c r="G7" i="10"/>
  <c r="H7" i="10"/>
  <c r="R2" i="17"/>
  <c r="R3" i="17"/>
  <c r="R4" i="15"/>
  <c r="S4" i="15"/>
  <c r="R3" i="15"/>
  <c r="S3" i="15"/>
  <c r="R2" i="15"/>
  <c r="R2" i="18" l="1"/>
  <c r="C5" i="10" s="1"/>
  <c r="C7" i="10" s="1"/>
  <c r="S2" i="15"/>
</calcChain>
</file>

<file path=xl/sharedStrings.xml><?xml version="1.0" encoding="utf-8"?>
<sst xmlns="http://schemas.openxmlformats.org/spreadsheetml/2006/main" count="594" uniqueCount="190">
  <si>
    <t>päivä</t>
  </si>
  <si>
    <t>viikonpäivä</t>
  </si>
  <si>
    <t>Tulos</t>
  </si>
  <si>
    <t>Eräpisteet</t>
  </si>
  <si>
    <t>pisteet</t>
  </si>
  <si>
    <t>A-Volley</t>
  </si>
  <si>
    <t>Muut</t>
  </si>
  <si>
    <t>yhteensä</t>
  </si>
  <si>
    <t>La</t>
  </si>
  <si>
    <t>0-2</t>
  </si>
  <si>
    <t>voitot</t>
  </si>
  <si>
    <t>2-1</t>
  </si>
  <si>
    <t>OrPo</t>
  </si>
  <si>
    <t>eräpisteet</t>
  </si>
  <si>
    <t>1-2</t>
  </si>
  <si>
    <t>NarPa</t>
  </si>
  <si>
    <t>Su</t>
  </si>
  <si>
    <t>2-0</t>
  </si>
  <si>
    <t>YlöR</t>
  </si>
  <si>
    <t>VaLePa</t>
  </si>
  <si>
    <t>tasapeli</t>
  </si>
  <si>
    <t>I-V</t>
  </si>
  <si>
    <t>Isku-Veikot</t>
  </si>
  <si>
    <t>Viesti Red</t>
  </si>
  <si>
    <t>seura</t>
  </si>
  <si>
    <t>kausi</t>
  </si>
  <si>
    <t>kaikki ottelut</t>
  </si>
  <si>
    <t>ottelut voitto</t>
  </si>
  <si>
    <t>ottelut tasapeli</t>
  </si>
  <si>
    <t>ottelut tappio</t>
  </si>
  <si>
    <t>pisteet muut</t>
  </si>
  <si>
    <t>eräpisteet muut</t>
  </si>
  <si>
    <t>sijoitus</t>
  </si>
  <si>
    <t>Jankko09</t>
  </si>
  <si>
    <t>0-3</t>
  </si>
  <si>
    <t>15-25,15-25</t>
  </si>
  <si>
    <t>23-25,20-25</t>
  </si>
  <si>
    <t>25-20,25-12</t>
  </si>
  <si>
    <t>25-18,25-14</t>
  </si>
  <si>
    <t>18-25,15-25</t>
  </si>
  <si>
    <t>25-18,25-13</t>
  </si>
  <si>
    <t>pisteet I-V</t>
  </si>
  <si>
    <t>eräpisteet I-V</t>
  </si>
  <si>
    <t>2022-2023</t>
  </si>
  <si>
    <t>2023-2024</t>
  </si>
  <si>
    <t>LPK</t>
  </si>
  <si>
    <t>4-25, 6-25</t>
  </si>
  <si>
    <t>20-25, 25-16, 18-16)</t>
  </si>
  <si>
    <t>12-25, 10-25</t>
  </si>
  <si>
    <t>25-23,15-25, 5-15</t>
  </si>
  <si>
    <t>KAJE C1</t>
  </si>
  <si>
    <t>15-25,14-25</t>
  </si>
  <si>
    <t>VilTä</t>
  </si>
  <si>
    <t>25-23, 15-25, 9-15</t>
  </si>
  <si>
    <t>14-25, 15-25</t>
  </si>
  <si>
    <t>9-25,19-25</t>
  </si>
  <si>
    <t>Orpo</t>
  </si>
  <si>
    <t>17-25, 25-21, 8-15</t>
  </si>
  <si>
    <t>Puma C4p</t>
  </si>
  <si>
    <t>25-13,25-11</t>
  </si>
  <si>
    <t>PuMa C3p</t>
  </si>
  <si>
    <t>19-25,19-25</t>
  </si>
  <si>
    <t>KaJe C2</t>
  </si>
  <si>
    <t>25-17,25-19</t>
  </si>
  <si>
    <t>14-25,14-25</t>
  </si>
  <si>
    <t>Luja 1</t>
  </si>
  <si>
    <t>10-25, 14-25</t>
  </si>
  <si>
    <t>21-25,22-25</t>
  </si>
  <si>
    <t>LPK C2</t>
  </si>
  <si>
    <t>25-23,25-20</t>
  </si>
  <si>
    <t>18-25,19-25</t>
  </si>
  <si>
    <t>Pirkat</t>
  </si>
  <si>
    <t>18-25, 25-21, 15-11</t>
  </si>
  <si>
    <t>KAJE C2</t>
  </si>
  <si>
    <t>25-22, 25-12</t>
  </si>
  <si>
    <t>16-25,10-25</t>
  </si>
  <si>
    <t>10-25,22-25</t>
  </si>
  <si>
    <t>Loimu2</t>
  </si>
  <si>
    <t>18-25,21-25</t>
  </si>
  <si>
    <t>JoU/LeVi</t>
  </si>
  <si>
    <t>25-20,25-9</t>
  </si>
  <si>
    <t>17-25,11-25</t>
  </si>
  <si>
    <t>Jankko</t>
  </si>
  <si>
    <t>21-25,11-25</t>
  </si>
  <si>
    <t>OU</t>
  </si>
  <si>
    <t>25-16,25-11</t>
  </si>
  <si>
    <t>15–25, 25-16, 15–11</t>
  </si>
  <si>
    <t>VaLePa 2</t>
  </si>
  <si>
    <t>25–9,25–18</t>
  </si>
  <si>
    <t>24–26,18–25</t>
  </si>
  <si>
    <t>3-0</t>
  </si>
  <si>
    <t>25-20,25-15-25-13</t>
  </si>
  <si>
    <t>Salpis</t>
  </si>
  <si>
    <t>25-22,25-20,25-23</t>
  </si>
  <si>
    <t>7-25,14-25</t>
  </si>
  <si>
    <t>22-25,11-25</t>
  </si>
  <si>
    <t>PuMa C2</t>
  </si>
  <si>
    <t>13-25,17-25</t>
  </si>
  <si>
    <t>TKT</t>
  </si>
  <si>
    <t>25-19,23-25,15-12</t>
  </si>
  <si>
    <t>AK</t>
  </si>
  <si>
    <t>25-11,27-25</t>
  </si>
  <si>
    <t>Kiisto</t>
  </si>
  <si>
    <t>22-25,22-25</t>
  </si>
  <si>
    <t>JSP</t>
  </si>
  <si>
    <t>22-25,20-25</t>
  </si>
  <si>
    <t>25-20,25-22</t>
  </si>
  <si>
    <t>NJ/RP</t>
  </si>
  <si>
    <t>25-16,25-16</t>
  </si>
  <si>
    <t>26-24,25-18</t>
  </si>
  <si>
    <t>Viesti White</t>
  </si>
  <si>
    <t>25-17,25-16</t>
  </si>
  <si>
    <t>7-25,18-25</t>
  </si>
  <si>
    <t>JyLe</t>
  </si>
  <si>
    <t>9-25,25-21,11-15</t>
  </si>
  <si>
    <t>YNM</t>
  </si>
  <si>
    <t>25-22,23-25,12-15</t>
  </si>
  <si>
    <t>25-27,18-25,8-15</t>
  </si>
  <si>
    <t>Lempo</t>
  </si>
  <si>
    <t>22-25,25-22,11-15</t>
  </si>
  <si>
    <t>25-15,25-12</t>
  </si>
  <si>
    <t>15-25,21-25</t>
  </si>
  <si>
    <t>25-22,25-15</t>
  </si>
  <si>
    <t>Piikkiön Kehitys</t>
  </si>
  <si>
    <t>25-12,25-15</t>
  </si>
  <si>
    <t>25-18,25-21</t>
  </si>
  <si>
    <t>25-20,13-25,15-11</t>
  </si>
  <si>
    <t>PuMa Smash</t>
  </si>
  <si>
    <t>25-23,25-18</t>
  </si>
  <si>
    <t>23-25,25-20,15-13</t>
  </si>
  <si>
    <t>OsVa</t>
  </si>
  <si>
    <t>25-27,20-25</t>
  </si>
  <si>
    <t>KriVe</t>
  </si>
  <si>
    <t>25-21,14-25,15-12</t>
  </si>
  <si>
    <t>LiVo</t>
  </si>
  <si>
    <t>25-16,25-13</t>
  </si>
  <si>
    <t>19-25,25-19,15-12</t>
  </si>
  <si>
    <t>25-19,29-27</t>
  </si>
  <si>
    <t>23-25,25-20,15-11</t>
  </si>
  <si>
    <t>Tiikerit</t>
  </si>
  <si>
    <t>27-29,23,25</t>
  </si>
  <si>
    <t>14-25,22-25,16-25</t>
  </si>
  <si>
    <t>Jankko2</t>
  </si>
  <si>
    <t>16-25,24-26,25-23</t>
  </si>
  <si>
    <t>25-9,25-16</t>
  </si>
  <si>
    <t>Mahti</t>
  </si>
  <si>
    <t>13-25,20-25</t>
  </si>
  <si>
    <t>21-25,25-27</t>
  </si>
  <si>
    <t>2021-2022</t>
  </si>
  <si>
    <t>25-9,25-23</t>
  </si>
  <si>
    <t>25-20,23-25,10-15</t>
  </si>
  <si>
    <t>Pirkat White</t>
  </si>
  <si>
    <t>25-18,25-15</t>
  </si>
  <si>
    <t>Jankko 1</t>
  </si>
  <si>
    <t>2024-2025</t>
  </si>
  <si>
    <t>16-25,15-25</t>
  </si>
  <si>
    <t>25-20,15-25,7-15</t>
  </si>
  <si>
    <t>13-25,21-25</t>
  </si>
  <si>
    <t>24-26,21-25</t>
  </si>
  <si>
    <t>25-22,25-14</t>
  </si>
  <si>
    <t>Jankko 2</t>
  </si>
  <si>
    <t>25-17,25-18</t>
  </si>
  <si>
    <t>Laihian Luja</t>
  </si>
  <si>
    <t>22-25,23-25</t>
  </si>
  <si>
    <t>25-17,25-9</t>
  </si>
  <si>
    <t>25-14,25-18</t>
  </si>
  <si>
    <t>Pirkat Blue</t>
  </si>
  <si>
    <t>VIP</t>
  </si>
  <si>
    <t>Lempo-Volley</t>
  </si>
  <si>
    <t>NJ</t>
  </si>
  <si>
    <t>25-9,25-14</t>
  </si>
  <si>
    <t>25-2,25-9</t>
  </si>
  <si>
    <t>25-11,25-10</t>
  </si>
  <si>
    <t>VaLePa P11</t>
  </si>
  <si>
    <t>23-25,25-14,15-12</t>
  </si>
  <si>
    <t>25-17,14-25,12-15</t>
  </si>
  <si>
    <t>25-22,25-12</t>
  </si>
  <si>
    <t>LuoWo</t>
  </si>
  <si>
    <t>25-23,25-19</t>
  </si>
  <si>
    <t>Kempele Citius</t>
  </si>
  <si>
    <t>17-25,25-21,15-12</t>
  </si>
  <si>
    <t>PuMa2</t>
  </si>
  <si>
    <t>23-25,17-25</t>
  </si>
  <si>
    <t>Jankko1</t>
  </si>
  <si>
    <t>PuMa1</t>
  </si>
  <si>
    <t>7-25,19-25</t>
  </si>
  <si>
    <t>25-18,22-25,13-15</t>
  </si>
  <si>
    <t>28-26,12-25,13-15</t>
  </si>
  <si>
    <t>25-21, 23-25,5-15</t>
  </si>
  <si>
    <t>26-24,25-17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</si>
</sst>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&quot;.&quot;yyyy"/>
    <numFmt numFmtId="165" formatCode="d&quot;.&quot;mm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2016-2024%20pelit.ods" TargetMode="External"/><Relationship Id="rId1" Type="http://schemas.openxmlformats.org/officeDocument/2006/relationships/externalLinkPath" Target="2023-2024/2016-2024%20pelit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years"/>
      <sheetName val="B-2023-2024"/>
      <sheetName val="C-2021-2024"/>
      <sheetName val="D-2019-2024"/>
      <sheetName val="E-2019-2022"/>
      <sheetName val="B_2023_2024"/>
      <sheetName val="C_2023_2024"/>
      <sheetName val="D_AM_2023_2024"/>
      <sheetName val="C_2022_2023"/>
      <sheetName val="D_AM_2022_2023"/>
      <sheetName val="C_2021_2022"/>
      <sheetName val="D_AM_2021_2022_keltainen"/>
      <sheetName val="D_AM_2021_2022_musta"/>
      <sheetName val="E-AM_2020_2021"/>
      <sheetName val="D-AM_2020_2021"/>
      <sheetName val="D-AM_2019_2020"/>
      <sheetName val="E-AM_keltainen_2019-2020"/>
      <sheetName val="E-tiikeri_2019_2020"/>
      <sheetName val="E-tiikeri_valkoinen_2018-2019"/>
      <sheetName val="E-AM_2018-2019"/>
      <sheetName val="E-tiikeri_sininen_2018-2019"/>
      <sheetName val="E-tiikeri_2017-2018"/>
      <sheetName val="E-tiikeri_2016-2017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O2">
            <v>15</v>
          </cell>
        </row>
      </sheetData>
      <sheetData sheetId="7"/>
      <sheetData sheetId="8">
        <row r="2">
          <cell r="O2">
            <v>12</v>
          </cell>
        </row>
        <row r="3">
          <cell r="O3">
            <v>20</v>
          </cell>
          <cell r="P3">
            <v>18</v>
          </cell>
        </row>
      </sheetData>
      <sheetData sheetId="9"/>
      <sheetData sheetId="10">
        <row r="2">
          <cell r="N2">
            <v>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7001-218C-45B4-A8EB-DA7B4798BC50}">
  <dimension ref="A1:K7"/>
  <sheetViews>
    <sheetView tabSelected="1" workbookViewId="0">
      <selection activeCell="J14" sqref="J14"/>
    </sheetView>
  </sheetViews>
  <sheetFormatPr defaultRowHeight="14.4" x14ac:dyDescent="0.3"/>
  <cols>
    <col min="1" max="6" width="19.88671875" customWidth="1"/>
    <col min="7" max="7" width="15" customWidth="1"/>
    <col min="8" max="8" width="16.6640625" customWidth="1"/>
    <col min="9" max="9" width="16.109375" customWidth="1"/>
    <col min="10" max="10" width="12.44140625" customWidth="1"/>
    <col min="11" max="11" width="11.77734375" customWidth="1"/>
  </cols>
  <sheetData>
    <row r="1" spans="1:1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41</v>
      </c>
      <c r="H1" s="1" t="s">
        <v>30</v>
      </c>
      <c r="I1" s="1" t="s">
        <v>42</v>
      </c>
      <c r="J1" s="1" t="s">
        <v>31</v>
      </c>
      <c r="K1" s="1" t="s">
        <v>32</v>
      </c>
    </row>
    <row r="2" spans="1:11" x14ac:dyDescent="0.3">
      <c r="A2" t="s">
        <v>22</v>
      </c>
      <c r="B2" t="s">
        <v>148</v>
      </c>
      <c r="C2">
        <f>'C 2021-2022'!Q2</f>
        <v>24</v>
      </c>
      <c r="D2">
        <f>'C 2021-2022'!N2</f>
        <v>8</v>
      </c>
      <c r="E2">
        <v>0</v>
      </c>
      <c r="F2">
        <f>'C 2021-2022'!P2</f>
        <v>16</v>
      </c>
      <c r="G2">
        <f>'C 2021-2022'!N3</f>
        <v>16</v>
      </c>
      <c r="H2">
        <f>'C 2021-2022'!P3</f>
        <v>32</v>
      </c>
      <c r="I2">
        <f>'C 2021-2022'!N4</f>
        <v>950</v>
      </c>
      <c r="J2">
        <f>'C 2021-2022'!P4</f>
        <v>1149</v>
      </c>
      <c r="K2">
        <v>35</v>
      </c>
    </row>
    <row r="3" spans="1:11" x14ac:dyDescent="0.3">
      <c r="A3" t="s">
        <v>22</v>
      </c>
      <c r="B3" t="s">
        <v>43</v>
      </c>
      <c r="C3">
        <f>'C 2022-2023'!R2</f>
        <v>25</v>
      </c>
      <c r="D3">
        <f>'C 2022-2023'!O2</f>
        <v>12</v>
      </c>
      <c r="E3">
        <v>0</v>
      </c>
      <c r="F3">
        <f>'C 2022-2023'!Q2</f>
        <v>13</v>
      </c>
      <c r="G3">
        <f>[1]C_2022_2023!O3</f>
        <v>20</v>
      </c>
      <c r="H3">
        <f>[1]C_2022_2023!P3</f>
        <v>18</v>
      </c>
      <c r="I3">
        <f>'C 2022-2023'!O4</f>
        <v>1217</v>
      </c>
      <c r="J3">
        <f>'C 2022-2023'!Q4</f>
        <v>1214</v>
      </c>
      <c r="K3">
        <v>24</v>
      </c>
    </row>
    <row r="4" spans="1:11" x14ac:dyDescent="0.3">
      <c r="A4" t="s">
        <v>22</v>
      </c>
      <c r="B4" t="s">
        <v>44</v>
      </c>
      <c r="C4">
        <f>'C 2023-2024'!R2</f>
        <v>27</v>
      </c>
      <c r="D4">
        <f>'C 2023-2024'!O2</f>
        <v>15</v>
      </c>
      <c r="E4">
        <v>0</v>
      </c>
      <c r="F4">
        <f>'C 2023-2024'!Q2</f>
        <v>12</v>
      </c>
      <c r="G4">
        <f>'C 2023-2024'!O3</f>
        <v>26</v>
      </c>
      <c r="H4">
        <f>'C 2023-2024'!Q3</f>
        <v>21</v>
      </c>
      <c r="I4">
        <f>'C 2023-2024'!O4</f>
        <v>1270</v>
      </c>
      <c r="J4">
        <f>'C 2023-2024'!Q4</f>
        <v>1256</v>
      </c>
      <c r="K4">
        <v>15</v>
      </c>
    </row>
    <row r="5" spans="1:11" x14ac:dyDescent="0.3">
      <c r="A5" t="s">
        <v>22</v>
      </c>
      <c r="B5" t="s">
        <v>154</v>
      </c>
      <c r="C5">
        <f>'C 2024-2025'!R2</f>
        <v>27</v>
      </c>
      <c r="D5">
        <f>'C 2024-2025'!O2</f>
        <v>15</v>
      </c>
      <c r="E5">
        <f>'C 2024-2025'!P2</f>
        <v>0</v>
      </c>
      <c r="F5">
        <f>'C 2024-2025'!Q2</f>
        <v>12</v>
      </c>
      <c r="G5">
        <f>'C 2024-2025'!O3</f>
        <v>28</v>
      </c>
      <c r="H5">
        <f>'C 2024-2025'!Q3</f>
        <v>17</v>
      </c>
      <c r="I5">
        <f>'C 2024-2025'!O4</f>
        <v>1265</v>
      </c>
      <c r="J5">
        <f>'C 2024-2025'!Q4</f>
        <v>1124</v>
      </c>
      <c r="K5">
        <v>11</v>
      </c>
    </row>
    <row r="7" spans="1:11" x14ac:dyDescent="0.3">
      <c r="B7" s="1" t="s">
        <v>7</v>
      </c>
      <c r="C7" s="1">
        <f>SUM(C2:C6)</f>
        <v>103</v>
      </c>
      <c r="D7" s="1">
        <f>SUM(D2:D6)</f>
        <v>50</v>
      </c>
      <c r="E7" s="1">
        <f>SUM(E2:E6)</f>
        <v>0</v>
      </c>
      <c r="F7" s="1">
        <f>SUM(F2:F6)</f>
        <v>53</v>
      </c>
      <c r="G7">
        <f>SUM(G2:G4)</f>
        <v>62</v>
      </c>
      <c r="H7">
        <f>SUM(H2:H4)</f>
        <v>71</v>
      </c>
      <c r="I7">
        <f>SUM(I2:I4)</f>
        <v>3437</v>
      </c>
      <c r="J7">
        <f>SUM(J2:J4)</f>
        <v>3619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ED4B-C216-47DB-AD8D-83AC75DE8338}">
  <dimension ref="A1:R31"/>
  <sheetViews>
    <sheetView topLeftCell="B1" workbookViewId="0">
      <selection activeCell="B29" sqref="A29:XFD29"/>
    </sheetView>
  </sheetViews>
  <sheetFormatPr defaultRowHeight="14.4" x14ac:dyDescent="0.3"/>
  <cols>
    <col min="1" max="1" width="16.109375" customWidth="1"/>
    <col min="2" max="2" width="10.44140625" customWidth="1"/>
    <col min="3" max="3" width="21.6640625" customWidth="1"/>
    <col min="4" max="4" width="16.109375" customWidth="1"/>
    <col min="6" max="6" width="22.33203125" customWidth="1"/>
    <col min="14" max="14" width="10.44140625" customWidth="1"/>
    <col min="15" max="16" width="9.44140625" customWidth="1"/>
  </cols>
  <sheetData>
    <row r="1" spans="1:18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3</v>
      </c>
      <c r="H1" s="1">
        <v>2</v>
      </c>
      <c r="I1" s="1">
        <v>1</v>
      </c>
      <c r="J1" s="1">
        <v>0</v>
      </c>
      <c r="K1" s="1" t="s">
        <v>4</v>
      </c>
      <c r="L1" s="1" t="s">
        <v>4</v>
      </c>
      <c r="M1" s="1"/>
      <c r="N1" s="1"/>
      <c r="O1" s="1" t="s">
        <v>21</v>
      </c>
      <c r="P1" s="1" t="s">
        <v>20</v>
      </c>
      <c r="Q1" s="1" t="s">
        <v>6</v>
      </c>
      <c r="R1" s="1" t="s">
        <v>7</v>
      </c>
    </row>
    <row r="2" spans="1:18" x14ac:dyDescent="0.3">
      <c r="A2" s="4">
        <v>45571</v>
      </c>
      <c r="B2" s="2" t="s">
        <v>16</v>
      </c>
      <c r="C2" s="2" t="s">
        <v>22</v>
      </c>
      <c r="D2" s="2" t="s">
        <v>132</v>
      </c>
      <c r="E2" s="3" t="s">
        <v>17</v>
      </c>
      <c r="F2" s="2" t="s">
        <v>149</v>
      </c>
      <c r="G2" s="2"/>
      <c r="H2">
        <v>1</v>
      </c>
      <c r="K2">
        <v>50</v>
      </c>
      <c r="L2">
        <v>32</v>
      </c>
      <c r="N2" s="1" t="s">
        <v>10</v>
      </c>
      <c r="O2">
        <f>G31+H31</f>
        <v>15</v>
      </c>
      <c r="P2">
        <v>0</v>
      </c>
      <c r="Q2">
        <f>I31+J31</f>
        <v>12</v>
      </c>
      <c r="R2">
        <f>SUM(O2:Q2)</f>
        <v>27</v>
      </c>
    </row>
    <row r="3" spans="1:18" x14ac:dyDescent="0.3">
      <c r="A3" s="4">
        <v>45571</v>
      </c>
      <c r="B3" s="2" t="s">
        <v>16</v>
      </c>
      <c r="C3" s="2" t="s">
        <v>22</v>
      </c>
      <c r="D3" s="2" t="s">
        <v>5</v>
      </c>
      <c r="E3" s="3" t="s">
        <v>14</v>
      </c>
      <c r="F3" s="2" t="s">
        <v>150</v>
      </c>
      <c r="J3">
        <v>1</v>
      </c>
      <c r="K3">
        <v>58</v>
      </c>
      <c r="L3">
        <v>60</v>
      </c>
      <c r="N3" s="1" t="s">
        <v>4</v>
      </c>
      <c r="O3">
        <f>SUM(G2:G22)*3+SUM(H2:H22)*2+1*SUM(I2:I22)</f>
        <v>28</v>
      </c>
      <c r="Q3">
        <f>SUM(J2:J22)*2+1*SUM(I2:I22)+J23*3+I24*2</f>
        <v>17</v>
      </c>
      <c r="R3">
        <f>SUM(O3:Q3)</f>
        <v>45</v>
      </c>
    </row>
    <row r="4" spans="1:18" x14ac:dyDescent="0.3">
      <c r="A4" s="4">
        <v>45571</v>
      </c>
      <c r="B4" s="2" t="s">
        <v>16</v>
      </c>
      <c r="C4" s="2" t="s">
        <v>22</v>
      </c>
      <c r="D4" s="2" t="s">
        <v>151</v>
      </c>
      <c r="E4" s="3" t="s">
        <v>17</v>
      </c>
      <c r="F4" s="2" t="s">
        <v>152</v>
      </c>
      <c r="H4">
        <v>1</v>
      </c>
      <c r="K4">
        <v>50</v>
      </c>
      <c r="L4">
        <v>33</v>
      </c>
      <c r="N4" s="1" t="s">
        <v>13</v>
      </c>
      <c r="O4">
        <f>SUM(K2:K27)</f>
        <v>1265</v>
      </c>
      <c r="Q4">
        <f>SUM(L2:L27)</f>
        <v>1124</v>
      </c>
      <c r="R4">
        <f>SUM(O4:Q4)</f>
        <v>2389</v>
      </c>
    </row>
    <row r="5" spans="1:18" x14ac:dyDescent="0.3">
      <c r="A5" s="4">
        <v>45584</v>
      </c>
      <c r="B5" s="2" t="s">
        <v>8</v>
      </c>
      <c r="C5" s="2" t="s">
        <v>22</v>
      </c>
      <c r="D5" s="2" t="s">
        <v>151</v>
      </c>
      <c r="E5" s="3" t="s">
        <v>9</v>
      </c>
      <c r="F5" s="8" t="s">
        <v>155</v>
      </c>
      <c r="G5" s="8"/>
      <c r="J5">
        <v>0</v>
      </c>
      <c r="K5">
        <v>31</v>
      </c>
      <c r="L5">
        <v>50</v>
      </c>
    </row>
    <row r="6" spans="1:18" x14ac:dyDescent="0.3">
      <c r="A6" s="4">
        <v>45584</v>
      </c>
      <c r="B6" s="2" t="s">
        <v>8</v>
      </c>
      <c r="C6" s="2" t="s">
        <v>22</v>
      </c>
      <c r="D6" s="2" t="s">
        <v>23</v>
      </c>
      <c r="E6" s="3" t="s">
        <v>14</v>
      </c>
      <c r="F6" s="8" t="s">
        <v>156</v>
      </c>
      <c r="G6" s="8"/>
      <c r="J6">
        <v>1</v>
      </c>
      <c r="K6">
        <v>47</v>
      </c>
      <c r="L6">
        <v>60</v>
      </c>
    </row>
    <row r="7" spans="1:18" x14ac:dyDescent="0.3">
      <c r="A7" s="4">
        <v>45584</v>
      </c>
      <c r="B7" s="2" t="s">
        <v>8</v>
      </c>
      <c r="C7" s="2" t="s">
        <v>22</v>
      </c>
      <c r="D7" s="2" t="s">
        <v>153</v>
      </c>
      <c r="E7" s="2" t="s">
        <v>9</v>
      </c>
      <c r="F7" s="8" t="s">
        <v>157</v>
      </c>
      <c r="G7" s="8"/>
      <c r="J7">
        <v>1</v>
      </c>
      <c r="K7">
        <v>36</v>
      </c>
      <c r="L7">
        <v>50</v>
      </c>
    </row>
    <row r="8" spans="1:18" x14ac:dyDescent="0.3">
      <c r="A8" s="4">
        <v>45606</v>
      </c>
      <c r="B8" s="2" t="s">
        <v>16</v>
      </c>
      <c r="C8" s="2" t="s">
        <v>22</v>
      </c>
      <c r="D8" s="2" t="s">
        <v>15</v>
      </c>
      <c r="E8" s="3" t="s">
        <v>9</v>
      </c>
      <c r="F8" s="8" t="s">
        <v>158</v>
      </c>
      <c r="J8">
        <v>1</v>
      </c>
      <c r="K8">
        <v>45</v>
      </c>
      <c r="L8">
        <v>51</v>
      </c>
    </row>
    <row r="9" spans="1:18" x14ac:dyDescent="0.3">
      <c r="A9" s="4">
        <v>45606</v>
      </c>
      <c r="B9" s="2" t="s">
        <v>16</v>
      </c>
      <c r="C9" s="2" t="s">
        <v>22</v>
      </c>
      <c r="D9" s="2" t="s">
        <v>5</v>
      </c>
      <c r="E9" s="3" t="s">
        <v>17</v>
      </c>
      <c r="F9" s="8" t="s">
        <v>159</v>
      </c>
      <c r="H9">
        <v>1</v>
      </c>
      <c r="J9">
        <v>1</v>
      </c>
      <c r="K9">
        <v>50</v>
      </c>
      <c r="L9">
        <v>36</v>
      </c>
    </row>
    <row r="10" spans="1:18" x14ac:dyDescent="0.3">
      <c r="A10" s="4">
        <v>45606</v>
      </c>
      <c r="B10" s="2" t="s">
        <v>16</v>
      </c>
      <c r="C10" s="2" t="s">
        <v>22</v>
      </c>
      <c r="D10" s="2" t="s">
        <v>160</v>
      </c>
      <c r="E10" s="3" t="s">
        <v>17</v>
      </c>
      <c r="F10" s="8" t="s">
        <v>161</v>
      </c>
      <c r="H10">
        <v>1</v>
      </c>
      <c r="K10">
        <v>50</v>
      </c>
      <c r="L10">
        <v>35</v>
      </c>
    </row>
    <row r="11" spans="1:18" x14ac:dyDescent="0.3">
      <c r="A11" s="4">
        <v>45626</v>
      </c>
      <c r="B11" s="2" t="s">
        <v>8</v>
      </c>
      <c r="C11" s="2" t="s">
        <v>22</v>
      </c>
      <c r="D11" s="2" t="s">
        <v>162</v>
      </c>
      <c r="E11" s="6" t="s">
        <v>9</v>
      </c>
      <c r="F11" s="8" t="s">
        <v>163</v>
      </c>
      <c r="J11">
        <v>1</v>
      </c>
      <c r="K11">
        <v>45</v>
      </c>
      <c r="L11">
        <v>50</v>
      </c>
    </row>
    <row r="12" spans="1:18" x14ac:dyDescent="0.3">
      <c r="A12" s="4">
        <v>45626</v>
      </c>
      <c r="B12" s="2" t="s">
        <v>8</v>
      </c>
      <c r="C12" s="2" t="s">
        <v>22</v>
      </c>
      <c r="D12" s="2" t="s">
        <v>52</v>
      </c>
      <c r="E12" s="3" t="s">
        <v>17</v>
      </c>
      <c r="F12" s="8" t="s">
        <v>164</v>
      </c>
      <c r="H12">
        <v>1</v>
      </c>
      <c r="K12">
        <v>50</v>
      </c>
      <c r="L12">
        <v>26</v>
      </c>
    </row>
    <row r="13" spans="1:18" x14ac:dyDescent="0.3">
      <c r="A13" s="4">
        <v>45626</v>
      </c>
      <c r="B13" s="2" t="s">
        <v>8</v>
      </c>
      <c r="C13" s="2" t="s">
        <v>22</v>
      </c>
      <c r="D13" s="2" t="s">
        <v>113</v>
      </c>
      <c r="E13" s="6" t="s">
        <v>17</v>
      </c>
      <c r="F13" s="8" t="s">
        <v>165</v>
      </c>
      <c r="H13">
        <v>1</v>
      </c>
      <c r="K13">
        <v>50</v>
      </c>
      <c r="L13">
        <v>32</v>
      </c>
    </row>
    <row r="14" spans="1:18" x14ac:dyDescent="0.3">
      <c r="A14" s="5">
        <v>45668</v>
      </c>
      <c r="B14" s="2" t="s">
        <v>8</v>
      </c>
      <c r="C14" s="2" t="s">
        <v>22</v>
      </c>
      <c r="D14" s="2" t="s">
        <v>166</v>
      </c>
      <c r="E14" s="3" t="s">
        <v>17</v>
      </c>
      <c r="F14" s="8" t="s">
        <v>170</v>
      </c>
      <c r="H14">
        <v>1</v>
      </c>
      <c r="K14">
        <v>50</v>
      </c>
      <c r="L14">
        <v>23</v>
      </c>
    </row>
    <row r="15" spans="1:18" x14ac:dyDescent="0.3">
      <c r="A15" s="5">
        <v>45668</v>
      </c>
      <c r="B15" s="2" t="s">
        <v>8</v>
      </c>
      <c r="C15" s="2" t="s">
        <v>22</v>
      </c>
      <c r="D15" s="2" t="s">
        <v>167</v>
      </c>
      <c r="E15" s="6" t="s">
        <v>17</v>
      </c>
      <c r="F15" s="8" t="s">
        <v>171</v>
      </c>
      <c r="H15">
        <v>1</v>
      </c>
      <c r="K15">
        <v>50</v>
      </c>
      <c r="L15">
        <v>11</v>
      </c>
    </row>
    <row r="16" spans="1:18" x14ac:dyDescent="0.3">
      <c r="A16" s="5">
        <v>45668</v>
      </c>
      <c r="B16" s="2" t="s">
        <v>8</v>
      </c>
      <c r="C16" s="2" t="s">
        <v>22</v>
      </c>
      <c r="D16" s="2" t="s">
        <v>168</v>
      </c>
      <c r="E16" s="3" t="s">
        <v>17</v>
      </c>
      <c r="F16" s="8" t="s">
        <v>172</v>
      </c>
      <c r="H16">
        <v>1</v>
      </c>
      <c r="K16">
        <v>50</v>
      </c>
      <c r="L16">
        <v>21</v>
      </c>
    </row>
    <row r="17" spans="1:12" x14ac:dyDescent="0.3">
      <c r="A17" s="5">
        <v>45668</v>
      </c>
      <c r="B17" s="2" t="s">
        <v>8</v>
      </c>
      <c r="C17" s="2" t="s">
        <v>22</v>
      </c>
      <c r="D17" s="2" t="s">
        <v>169</v>
      </c>
      <c r="E17" s="6" t="s">
        <v>17</v>
      </c>
      <c r="F17" s="8" t="s">
        <v>124</v>
      </c>
      <c r="H17">
        <v>1</v>
      </c>
      <c r="K17">
        <v>50</v>
      </c>
      <c r="L17">
        <v>27</v>
      </c>
    </row>
    <row r="18" spans="1:12" x14ac:dyDescent="0.3">
      <c r="A18" s="5">
        <v>45689</v>
      </c>
      <c r="B18" s="2" t="s">
        <v>8</v>
      </c>
      <c r="C18" s="2" t="s">
        <v>22</v>
      </c>
      <c r="D18" s="2" t="s">
        <v>5</v>
      </c>
      <c r="E18" s="6" t="s">
        <v>11</v>
      </c>
      <c r="F18" s="8" t="s">
        <v>174</v>
      </c>
      <c r="H18">
        <v>1</v>
      </c>
      <c r="K18">
        <v>63</v>
      </c>
      <c r="L18">
        <v>51</v>
      </c>
    </row>
    <row r="19" spans="1:12" x14ac:dyDescent="0.3">
      <c r="A19" s="5">
        <v>45689</v>
      </c>
      <c r="B19" s="2" t="s">
        <v>8</v>
      </c>
      <c r="C19" s="2" t="s">
        <v>22</v>
      </c>
      <c r="D19" s="2" t="s">
        <v>151</v>
      </c>
      <c r="E19" s="6" t="s">
        <v>14</v>
      </c>
      <c r="F19" s="8" t="s">
        <v>175</v>
      </c>
      <c r="J19">
        <v>1</v>
      </c>
      <c r="K19">
        <v>51</v>
      </c>
      <c r="L19">
        <v>57</v>
      </c>
    </row>
    <row r="20" spans="1:12" x14ac:dyDescent="0.3">
      <c r="A20" s="5">
        <v>45689</v>
      </c>
      <c r="B20" s="2" t="s">
        <v>8</v>
      </c>
      <c r="C20" s="2" t="s">
        <v>22</v>
      </c>
      <c r="D20" s="2" t="s">
        <v>173</v>
      </c>
      <c r="E20" s="6" t="s">
        <v>17</v>
      </c>
      <c r="F20" s="8" t="s">
        <v>176</v>
      </c>
      <c r="H20">
        <v>1</v>
      </c>
      <c r="K20">
        <v>50</v>
      </c>
      <c r="L20">
        <v>34</v>
      </c>
    </row>
    <row r="21" spans="1:12" x14ac:dyDescent="0.3">
      <c r="A21" s="5">
        <v>45731</v>
      </c>
      <c r="B21" s="2" t="s">
        <v>8</v>
      </c>
      <c r="C21" s="2" t="s">
        <v>22</v>
      </c>
      <c r="D21" s="2" t="s">
        <v>177</v>
      </c>
      <c r="E21" s="6" t="s">
        <v>17</v>
      </c>
      <c r="F21" s="8" t="s">
        <v>178</v>
      </c>
      <c r="H21">
        <v>1</v>
      </c>
      <c r="K21">
        <v>50</v>
      </c>
      <c r="L21">
        <v>42</v>
      </c>
    </row>
    <row r="22" spans="1:12" x14ac:dyDescent="0.3">
      <c r="A22" s="5">
        <v>45731</v>
      </c>
      <c r="B22" s="2" t="s">
        <v>8</v>
      </c>
      <c r="C22" s="2" t="s">
        <v>22</v>
      </c>
      <c r="D22" s="2" t="s">
        <v>179</v>
      </c>
      <c r="E22" s="6" t="s">
        <v>11</v>
      </c>
      <c r="F22" s="8" t="s">
        <v>180</v>
      </c>
      <c r="H22">
        <v>1</v>
      </c>
      <c r="K22">
        <v>57</v>
      </c>
      <c r="L22">
        <v>58</v>
      </c>
    </row>
    <row r="23" spans="1:12" x14ac:dyDescent="0.3">
      <c r="A23" s="5">
        <v>45731</v>
      </c>
      <c r="B23" s="2" t="s">
        <v>8</v>
      </c>
      <c r="C23" s="2" t="s">
        <v>22</v>
      </c>
      <c r="D23" s="2" t="s">
        <v>181</v>
      </c>
      <c r="E23" s="6" t="s">
        <v>9</v>
      </c>
      <c r="F23" s="8" t="s">
        <v>182</v>
      </c>
      <c r="J23">
        <v>1</v>
      </c>
      <c r="K23">
        <v>40</v>
      </c>
      <c r="L23">
        <v>50</v>
      </c>
    </row>
    <row r="24" spans="1:12" x14ac:dyDescent="0.3">
      <c r="A24" s="5">
        <v>45752</v>
      </c>
      <c r="B24" s="2" t="s">
        <v>8</v>
      </c>
      <c r="C24" s="2" t="s">
        <v>22</v>
      </c>
      <c r="D24" s="2" t="s">
        <v>183</v>
      </c>
      <c r="E24" s="6" t="s">
        <v>9</v>
      </c>
      <c r="F24" s="8" t="s">
        <v>185</v>
      </c>
      <c r="J24">
        <v>1</v>
      </c>
      <c r="K24">
        <v>26</v>
      </c>
      <c r="L24">
        <v>50</v>
      </c>
    </row>
    <row r="25" spans="1:12" x14ac:dyDescent="0.3">
      <c r="A25" s="5">
        <v>45752</v>
      </c>
      <c r="B25" s="2" t="s">
        <v>8</v>
      </c>
      <c r="C25" s="2" t="s">
        <v>22</v>
      </c>
      <c r="D25" s="2" t="s">
        <v>15</v>
      </c>
      <c r="E25" s="6" t="s">
        <v>14</v>
      </c>
      <c r="F25" s="8" t="s">
        <v>186</v>
      </c>
      <c r="J25">
        <v>1</v>
      </c>
      <c r="K25">
        <v>60</v>
      </c>
      <c r="L25">
        <v>58</v>
      </c>
    </row>
    <row r="26" spans="1:12" x14ac:dyDescent="0.3">
      <c r="A26" s="5">
        <v>45752</v>
      </c>
      <c r="B26" s="2" t="s">
        <v>8</v>
      </c>
      <c r="C26" s="2" t="s">
        <v>22</v>
      </c>
      <c r="D26" s="2" t="s">
        <v>184</v>
      </c>
      <c r="E26" s="6" t="s">
        <v>14</v>
      </c>
      <c r="F26" s="8" t="s">
        <v>187</v>
      </c>
      <c r="J26">
        <v>1</v>
      </c>
      <c r="K26">
        <v>53</v>
      </c>
      <c r="L26">
        <v>66</v>
      </c>
    </row>
    <row r="27" spans="1:12" x14ac:dyDescent="0.3">
      <c r="A27" s="5">
        <v>45753</v>
      </c>
      <c r="B27" s="2" t="s">
        <v>16</v>
      </c>
      <c r="C27" s="2" t="s">
        <v>22</v>
      </c>
      <c r="D27" s="2" t="s">
        <v>71</v>
      </c>
      <c r="E27" s="6" t="s">
        <v>14</v>
      </c>
      <c r="F27" s="8" t="s">
        <v>188</v>
      </c>
      <c r="J27">
        <v>1</v>
      </c>
      <c r="K27">
        <v>53</v>
      </c>
      <c r="L27">
        <v>61</v>
      </c>
    </row>
    <row r="28" spans="1:12" x14ac:dyDescent="0.3">
      <c r="A28" s="5">
        <v>45753</v>
      </c>
      <c r="B28" s="2" t="s">
        <v>16</v>
      </c>
      <c r="C28" s="2" t="s">
        <v>22</v>
      </c>
      <c r="D28" s="2" t="s">
        <v>5</v>
      </c>
      <c r="E28" s="6" t="s">
        <v>17</v>
      </c>
      <c r="F28" s="8" t="s">
        <v>189</v>
      </c>
      <c r="H28">
        <v>1</v>
      </c>
      <c r="K28">
        <v>51</v>
      </c>
      <c r="L28">
        <v>41</v>
      </c>
    </row>
    <row r="31" spans="1:12" x14ac:dyDescent="0.3">
      <c r="G31">
        <f t="shared" ref="G31:L31" si="0">SUM(G2:G30)</f>
        <v>0</v>
      </c>
      <c r="H31">
        <f t="shared" si="0"/>
        <v>15</v>
      </c>
      <c r="I31">
        <f t="shared" si="0"/>
        <v>0</v>
      </c>
      <c r="J31">
        <f t="shared" si="0"/>
        <v>12</v>
      </c>
      <c r="K31">
        <f t="shared" si="0"/>
        <v>1316</v>
      </c>
      <c r="L31">
        <f t="shared" si="0"/>
        <v>1165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F618-7837-4063-847C-00A222FA0E71}">
  <dimension ref="A1:R31"/>
  <sheetViews>
    <sheetView topLeftCell="B1" workbookViewId="0">
      <selection activeCell="P17" sqref="P17"/>
    </sheetView>
  </sheetViews>
  <sheetFormatPr defaultRowHeight="14.4" x14ac:dyDescent="0.3"/>
  <cols>
    <col min="1" max="1" width="16.109375" customWidth="1"/>
    <col min="2" max="2" width="10.44140625" customWidth="1"/>
    <col min="3" max="3" width="21.6640625" customWidth="1"/>
    <col min="4" max="4" width="16.109375" customWidth="1"/>
    <col min="6" max="6" width="22.33203125" customWidth="1"/>
    <col min="14" max="14" width="10.44140625" customWidth="1"/>
    <col min="15" max="16" width="9.44140625" customWidth="1"/>
  </cols>
  <sheetData>
    <row r="1" spans="1:18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3</v>
      </c>
      <c r="H1" s="1">
        <v>2</v>
      </c>
      <c r="I1" s="1">
        <v>1</v>
      </c>
      <c r="J1" s="1">
        <v>0</v>
      </c>
      <c r="K1" s="1" t="s">
        <v>4</v>
      </c>
      <c r="L1" s="1" t="s">
        <v>4</v>
      </c>
      <c r="M1" s="1"/>
      <c r="N1" s="1"/>
      <c r="O1" s="1" t="s">
        <v>21</v>
      </c>
      <c r="P1" s="1" t="s">
        <v>20</v>
      </c>
      <c r="Q1" s="1" t="s">
        <v>6</v>
      </c>
      <c r="R1" s="1" t="s">
        <v>7</v>
      </c>
    </row>
    <row r="2" spans="1:18" x14ac:dyDescent="0.3">
      <c r="A2" s="4">
        <v>45213</v>
      </c>
      <c r="B2" s="2" t="s">
        <v>8</v>
      </c>
      <c r="C2" s="2" t="s">
        <v>22</v>
      </c>
      <c r="D2" s="2" t="s">
        <v>12</v>
      </c>
      <c r="E2" s="3" t="s">
        <v>9</v>
      </c>
      <c r="F2" s="2" t="s">
        <v>39</v>
      </c>
      <c r="G2" s="2"/>
      <c r="J2">
        <v>1</v>
      </c>
      <c r="K2">
        <v>33</v>
      </c>
      <c r="L2">
        <v>50</v>
      </c>
      <c r="N2" s="1" t="s">
        <v>10</v>
      </c>
      <c r="O2">
        <f>G31+H31</f>
        <v>15</v>
      </c>
      <c r="P2">
        <v>0</v>
      </c>
      <c r="Q2">
        <f>I31+J31</f>
        <v>12</v>
      </c>
      <c r="R2">
        <f>SUM(O2:Q2)</f>
        <v>27</v>
      </c>
    </row>
    <row r="3" spans="1:18" x14ac:dyDescent="0.3">
      <c r="A3" s="4">
        <v>45213</v>
      </c>
      <c r="B3" s="2" t="s">
        <v>8</v>
      </c>
      <c r="C3" s="2" t="s">
        <v>22</v>
      </c>
      <c r="D3" s="2" t="s">
        <v>45</v>
      </c>
      <c r="E3" s="3" t="s">
        <v>17</v>
      </c>
      <c r="F3" t="s">
        <v>40</v>
      </c>
      <c r="H3">
        <v>1</v>
      </c>
      <c r="K3">
        <v>50</v>
      </c>
      <c r="L3">
        <v>33</v>
      </c>
      <c r="N3" s="1" t="s">
        <v>4</v>
      </c>
      <c r="O3">
        <f>SUM(G2:G22)*3+SUM(H2:H22)*2+1*SUM(I2:I22)</f>
        <v>26</v>
      </c>
      <c r="Q3">
        <f>SUM(J2:J22)*2+1*SUM(I2:I22)+J23*3+I24*2</f>
        <v>21</v>
      </c>
      <c r="R3">
        <f>SUM(O3:Q3)</f>
        <v>47</v>
      </c>
    </row>
    <row r="4" spans="1:18" x14ac:dyDescent="0.3">
      <c r="A4" s="4">
        <v>45213</v>
      </c>
      <c r="B4" s="2" t="s">
        <v>8</v>
      </c>
      <c r="C4" s="2" t="s">
        <v>22</v>
      </c>
      <c r="D4" s="2" t="s">
        <v>118</v>
      </c>
      <c r="E4" s="3" t="s">
        <v>9</v>
      </c>
      <c r="F4" s="2" t="s">
        <v>36</v>
      </c>
      <c r="J4">
        <v>1</v>
      </c>
      <c r="K4">
        <v>43</v>
      </c>
      <c r="L4">
        <v>50</v>
      </c>
      <c r="N4" s="1" t="s">
        <v>13</v>
      </c>
      <c r="O4">
        <f>SUM(K2:K27)</f>
        <v>1270</v>
      </c>
      <c r="Q4">
        <f>SUM(L2:L27)</f>
        <v>1256</v>
      </c>
      <c r="R4">
        <f>SUM(O4:Q4)</f>
        <v>2526</v>
      </c>
    </row>
    <row r="5" spans="1:18" x14ac:dyDescent="0.3">
      <c r="A5" s="4">
        <v>45234</v>
      </c>
      <c r="B5" s="2" t="s">
        <v>8</v>
      </c>
      <c r="C5" s="2" t="s">
        <v>22</v>
      </c>
      <c r="D5" s="2" t="s">
        <v>118</v>
      </c>
      <c r="E5" s="3" t="s">
        <v>14</v>
      </c>
      <c r="F5" s="8" t="s">
        <v>119</v>
      </c>
      <c r="G5" s="8"/>
      <c r="J5">
        <v>1</v>
      </c>
      <c r="K5">
        <v>58</v>
      </c>
      <c r="L5">
        <v>62</v>
      </c>
    </row>
    <row r="6" spans="1:18" x14ac:dyDescent="0.3">
      <c r="A6" s="4">
        <v>45234</v>
      </c>
      <c r="B6" s="2" t="s">
        <v>8</v>
      </c>
      <c r="C6" s="2" t="s">
        <v>22</v>
      </c>
      <c r="D6" s="2" t="s">
        <v>15</v>
      </c>
      <c r="E6" s="2" t="s">
        <v>17</v>
      </c>
      <c r="F6" s="8" t="s">
        <v>120</v>
      </c>
      <c r="G6" s="8"/>
      <c r="H6">
        <v>1</v>
      </c>
      <c r="K6">
        <v>50</v>
      </c>
      <c r="L6">
        <v>27</v>
      </c>
    </row>
    <row r="7" spans="1:18" x14ac:dyDescent="0.3">
      <c r="A7" s="4">
        <v>45234</v>
      </c>
      <c r="B7" s="2" t="s">
        <v>8</v>
      </c>
      <c r="C7" s="2" t="s">
        <v>22</v>
      </c>
      <c r="D7" s="2" t="s">
        <v>23</v>
      </c>
      <c r="E7" s="2" t="s">
        <v>9</v>
      </c>
      <c r="F7" s="8" t="s">
        <v>121</v>
      </c>
      <c r="G7" s="8"/>
      <c r="J7">
        <v>1</v>
      </c>
      <c r="K7">
        <v>36</v>
      </c>
      <c r="L7">
        <v>50</v>
      </c>
    </row>
    <row r="8" spans="1:18" x14ac:dyDescent="0.3">
      <c r="A8" s="4">
        <v>45255</v>
      </c>
      <c r="B8" s="2" t="s">
        <v>8</v>
      </c>
      <c r="C8" s="2" t="s">
        <v>22</v>
      </c>
      <c r="D8" s="2" t="s">
        <v>5</v>
      </c>
      <c r="E8" s="3" t="s">
        <v>17</v>
      </c>
      <c r="F8" s="8" t="s">
        <v>122</v>
      </c>
      <c r="H8">
        <v>1</v>
      </c>
      <c r="K8">
        <v>50</v>
      </c>
      <c r="L8">
        <v>37</v>
      </c>
    </row>
    <row r="9" spans="1:18" x14ac:dyDescent="0.3">
      <c r="A9" s="4">
        <v>45255</v>
      </c>
      <c r="B9" s="2" t="s">
        <v>8</v>
      </c>
      <c r="C9" s="2" t="s">
        <v>22</v>
      </c>
      <c r="D9" s="2" t="s">
        <v>123</v>
      </c>
      <c r="E9" s="3" t="s">
        <v>17</v>
      </c>
      <c r="F9" s="8" t="s">
        <v>124</v>
      </c>
      <c r="H9">
        <v>1</v>
      </c>
      <c r="K9">
        <v>50</v>
      </c>
      <c r="L9">
        <v>27</v>
      </c>
    </row>
    <row r="10" spans="1:18" x14ac:dyDescent="0.3">
      <c r="A10" s="4">
        <v>45255</v>
      </c>
      <c r="B10" s="2" t="s">
        <v>8</v>
      </c>
      <c r="C10" s="2" t="s">
        <v>22</v>
      </c>
      <c r="D10" s="2" t="s">
        <v>15</v>
      </c>
      <c r="E10" s="3" t="s">
        <v>17</v>
      </c>
      <c r="F10" s="8" t="s">
        <v>125</v>
      </c>
      <c r="H10">
        <v>1</v>
      </c>
      <c r="K10">
        <v>50</v>
      </c>
      <c r="L10">
        <v>39</v>
      </c>
    </row>
    <row r="11" spans="1:18" x14ac:dyDescent="0.3">
      <c r="A11" s="4">
        <v>45642</v>
      </c>
      <c r="B11" s="2" t="s">
        <v>8</v>
      </c>
      <c r="C11" s="2" t="s">
        <v>22</v>
      </c>
      <c r="D11" s="2" t="s">
        <v>71</v>
      </c>
      <c r="E11" s="6" t="s">
        <v>11</v>
      </c>
      <c r="F11" s="8" t="s">
        <v>126</v>
      </c>
      <c r="H11">
        <v>1</v>
      </c>
      <c r="K11">
        <v>53</v>
      </c>
      <c r="L11">
        <v>56</v>
      </c>
    </row>
    <row r="12" spans="1:18" x14ac:dyDescent="0.3">
      <c r="A12" s="4">
        <v>45642</v>
      </c>
      <c r="B12" s="2" t="s">
        <v>8</v>
      </c>
      <c r="C12" s="2" t="s">
        <v>22</v>
      </c>
      <c r="D12" s="2" t="s">
        <v>127</v>
      </c>
      <c r="E12" s="3" t="s">
        <v>17</v>
      </c>
      <c r="F12" s="8" t="s">
        <v>128</v>
      </c>
      <c r="H12">
        <v>1</v>
      </c>
      <c r="K12">
        <v>50</v>
      </c>
      <c r="L12">
        <v>41</v>
      </c>
    </row>
    <row r="13" spans="1:18" x14ac:dyDescent="0.3">
      <c r="A13" s="4">
        <v>45642</v>
      </c>
      <c r="B13" s="2" t="s">
        <v>8</v>
      </c>
      <c r="C13" s="2" t="s">
        <v>22</v>
      </c>
      <c r="D13" s="2" t="s">
        <v>110</v>
      </c>
      <c r="E13" s="6" t="s">
        <v>11</v>
      </c>
      <c r="F13" s="8" t="s">
        <v>129</v>
      </c>
      <c r="H13">
        <v>1</v>
      </c>
      <c r="K13">
        <v>63</v>
      </c>
      <c r="L13">
        <v>58</v>
      </c>
    </row>
    <row r="14" spans="1:18" x14ac:dyDescent="0.3">
      <c r="A14" s="5">
        <v>45297</v>
      </c>
      <c r="B14" s="2" t="s">
        <v>8</v>
      </c>
      <c r="C14" s="2" t="s">
        <v>22</v>
      </c>
      <c r="D14" s="2" t="s">
        <v>130</v>
      </c>
      <c r="E14" s="3" t="s">
        <v>9</v>
      </c>
      <c r="F14" s="8" t="s">
        <v>131</v>
      </c>
      <c r="J14">
        <v>1</v>
      </c>
      <c r="K14">
        <v>45</v>
      </c>
      <c r="L14">
        <v>52</v>
      </c>
    </row>
    <row r="15" spans="1:18" x14ac:dyDescent="0.3">
      <c r="A15" s="5">
        <v>45297</v>
      </c>
      <c r="B15" s="2" t="s">
        <v>8</v>
      </c>
      <c r="C15" s="2" t="s">
        <v>22</v>
      </c>
      <c r="D15" s="2" t="s">
        <v>132</v>
      </c>
      <c r="E15" s="6" t="s">
        <v>11</v>
      </c>
      <c r="F15" s="8" t="s">
        <v>133</v>
      </c>
      <c r="H15">
        <v>1</v>
      </c>
      <c r="K15">
        <v>54</v>
      </c>
      <c r="L15">
        <v>57</v>
      </c>
    </row>
    <row r="16" spans="1:18" x14ac:dyDescent="0.3">
      <c r="A16" s="5">
        <v>45297</v>
      </c>
      <c r="B16" s="2" t="s">
        <v>8</v>
      </c>
      <c r="C16" s="2" t="s">
        <v>22</v>
      </c>
      <c r="D16" s="2" t="s">
        <v>19</v>
      </c>
      <c r="E16" s="3" t="s">
        <v>9</v>
      </c>
      <c r="F16" s="8" t="s">
        <v>35</v>
      </c>
      <c r="J16">
        <v>1</v>
      </c>
      <c r="K16">
        <v>30</v>
      </c>
      <c r="L16">
        <v>50</v>
      </c>
    </row>
    <row r="17" spans="1:12" x14ac:dyDescent="0.3">
      <c r="A17" s="5">
        <v>45311</v>
      </c>
      <c r="B17" s="2" t="s">
        <v>8</v>
      </c>
      <c r="C17" s="2" t="s">
        <v>22</v>
      </c>
      <c r="D17" s="2" t="s">
        <v>134</v>
      </c>
      <c r="E17" s="6" t="s">
        <v>17</v>
      </c>
      <c r="F17" s="8" t="s">
        <v>135</v>
      </c>
      <c r="H17">
        <v>1</v>
      </c>
      <c r="K17">
        <v>50</v>
      </c>
      <c r="L17">
        <v>29</v>
      </c>
    </row>
    <row r="18" spans="1:12" x14ac:dyDescent="0.3">
      <c r="A18" s="5">
        <v>45311</v>
      </c>
      <c r="B18" s="2" t="s">
        <v>8</v>
      </c>
      <c r="C18" s="2" t="s">
        <v>22</v>
      </c>
      <c r="D18" s="2" t="s">
        <v>115</v>
      </c>
      <c r="E18" s="6" t="s">
        <v>11</v>
      </c>
      <c r="F18" s="8" t="s">
        <v>136</v>
      </c>
      <c r="H18">
        <v>1</v>
      </c>
      <c r="K18">
        <v>59</v>
      </c>
      <c r="L18">
        <v>56</v>
      </c>
    </row>
    <row r="19" spans="1:12" x14ac:dyDescent="0.3">
      <c r="A19" s="5">
        <v>45311</v>
      </c>
      <c r="B19" s="2" t="s">
        <v>8</v>
      </c>
      <c r="C19" s="2" t="s">
        <v>22</v>
      </c>
      <c r="D19" s="2" t="s">
        <v>100</v>
      </c>
      <c r="E19" s="6" t="s">
        <v>17</v>
      </c>
      <c r="F19" s="8" t="s">
        <v>137</v>
      </c>
      <c r="H19">
        <v>1</v>
      </c>
      <c r="K19">
        <v>54</v>
      </c>
      <c r="L19">
        <v>46</v>
      </c>
    </row>
    <row r="20" spans="1:12" x14ac:dyDescent="0.3">
      <c r="A20" s="5">
        <v>45332</v>
      </c>
      <c r="B20" s="2" t="s">
        <v>8</v>
      </c>
      <c r="C20" s="2" t="s">
        <v>22</v>
      </c>
      <c r="D20" s="2" t="s">
        <v>71</v>
      </c>
      <c r="E20" s="6" t="s">
        <v>11</v>
      </c>
      <c r="F20" s="8" t="s">
        <v>138</v>
      </c>
      <c r="H20">
        <v>1</v>
      </c>
      <c r="K20">
        <v>63</v>
      </c>
      <c r="L20">
        <v>56</v>
      </c>
    </row>
    <row r="21" spans="1:12" x14ac:dyDescent="0.3">
      <c r="A21" s="5">
        <v>45332</v>
      </c>
      <c r="B21" s="2" t="s">
        <v>8</v>
      </c>
      <c r="C21" s="2" t="s">
        <v>22</v>
      </c>
      <c r="D21" s="2" t="s">
        <v>19</v>
      </c>
      <c r="E21" s="6" t="s">
        <v>9</v>
      </c>
      <c r="F21" s="8" t="s">
        <v>39</v>
      </c>
      <c r="J21">
        <v>1</v>
      </c>
      <c r="K21">
        <v>33</v>
      </c>
      <c r="L21">
        <v>50</v>
      </c>
    </row>
    <row r="22" spans="1:12" x14ac:dyDescent="0.3">
      <c r="A22" s="5">
        <v>45332</v>
      </c>
      <c r="B22" s="2" t="s">
        <v>8</v>
      </c>
      <c r="C22" s="2" t="s">
        <v>22</v>
      </c>
      <c r="D22" s="2" t="s">
        <v>139</v>
      </c>
      <c r="E22" s="6" t="s">
        <v>9</v>
      </c>
      <c r="F22" s="8" t="s">
        <v>140</v>
      </c>
      <c r="J22">
        <v>1</v>
      </c>
      <c r="K22">
        <v>50</v>
      </c>
      <c r="L22">
        <v>54</v>
      </c>
    </row>
    <row r="23" spans="1:12" x14ac:dyDescent="0.3">
      <c r="A23" s="5">
        <v>45367</v>
      </c>
      <c r="B23" s="2" t="s">
        <v>8</v>
      </c>
      <c r="C23" s="2" t="s">
        <v>22</v>
      </c>
      <c r="D23" s="2" t="s">
        <v>130</v>
      </c>
      <c r="E23" s="6" t="s">
        <v>34</v>
      </c>
      <c r="F23" s="8" t="s">
        <v>141</v>
      </c>
      <c r="J23">
        <v>1</v>
      </c>
      <c r="K23">
        <v>52</v>
      </c>
      <c r="L23">
        <v>75</v>
      </c>
    </row>
    <row r="24" spans="1:12" x14ac:dyDescent="0.3">
      <c r="A24" s="5">
        <v>45367</v>
      </c>
      <c r="B24" s="2" t="s">
        <v>8</v>
      </c>
      <c r="C24" s="2" t="s">
        <v>22</v>
      </c>
      <c r="D24" s="2" t="s">
        <v>142</v>
      </c>
      <c r="E24" s="6" t="s">
        <v>14</v>
      </c>
      <c r="F24" s="8" t="s">
        <v>143</v>
      </c>
      <c r="I24">
        <v>1</v>
      </c>
      <c r="K24">
        <v>65</v>
      </c>
      <c r="L24">
        <v>74</v>
      </c>
    </row>
    <row r="25" spans="1:12" x14ac:dyDescent="0.3">
      <c r="A25" s="5">
        <v>45388</v>
      </c>
      <c r="B25" s="2" t="s">
        <v>8</v>
      </c>
      <c r="C25" s="2" t="s">
        <v>22</v>
      </c>
      <c r="D25" s="2" t="s">
        <v>15</v>
      </c>
      <c r="E25" s="6" t="s">
        <v>17</v>
      </c>
      <c r="F25" s="8" t="s">
        <v>144</v>
      </c>
      <c r="H25">
        <v>1</v>
      </c>
      <c r="K25">
        <v>50</v>
      </c>
      <c r="L25">
        <v>25</v>
      </c>
    </row>
    <row r="26" spans="1:12" x14ac:dyDescent="0.3">
      <c r="A26" s="5">
        <v>45388</v>
      </c>
      <c r="B26" s="2" t="s">
        <v>8</v>
      </c>
      <c r="C26" s="2" t="s">
        <v>22</v>
      </c>
      <c r="D26" s="2" t="s">
        <v>145</v>
      </c>
      <c r="E26" s="6" t="s">
        <v>9</v>
      </c>
      <c r="F26" s="8" t="s">
        <v>146</v>
      </c>
      <c r="J26">
        <v>1</v>
      </c>
      <c r="K26">
        <v>33</v>
      </c>
      <c r="L26">
        <v>50</v>
      </c>
    </row>
    <row r="27" spans="1:12" x14ac:dyDescent="0.3">
      <c r="A27" s="5">
        <v>45388</v>
      </c>
      <c r="B27" s="2" t="s">
        <v>8</v>
      </c>
      <c r="C27" s="2" t="s">
        <v>22</v>
      </c>
      <c r="D27" s="2" t="s">
        <v>71</v>
      </c>
      <c r="E27" s="6" t="s">
        <v>9</v>
      </c>
      <c r="F27" s="8" t="s">
        <v>147</v>
      </c>
      <c r="J27">
        <v>1</v>
      </c>
      <c r="K27">
        <v>46</v>
      </c>
      <c r="L27">
        <v>52</v>
      </c>
    </row>
    <row r="28" spans="1:12" x14ac:dyDescent="0.3">
      <c r="A28" s="5">
        <v>45388</v>
      </c>
      <c r="B28" s="2" t="s">
        <v>8</v>
      </c>
      <c r="C28" s="2" t="s">
        <v>22</v>
      </c>
      <c r="D28" s="2" t="s">
        <v>118</v>
      </c>
      <c r="E28" s="6" t="s">
        <v>17</v>
      </c>
      <c r="F28" s="8" t="s">
        <v>38</v>
      </c>
      <c r="H28">
        <v>1</v>
      </c>
      <c r="K28">
        <v>50</v>
      </c>
      <c r="L28">
        <v>32</v>
      </c>
    </row>
    <row r="31" spans="1:12" x14ac:dyDescent="0.3">
      <c r="G31">
        <f t="shared" ref="G31:L31" si="0">SUM(G2:G30)</f>
        <v>0</v>
      </c>
      <c r="H31">
        <f t="shared" si="0"/>
        <v>15</v>
      </c>
      <c r="I31">
        <f t="shared" si="0"/>
        <v>1</v>
      </c>
      <c r="J31">
        <f t="shared" si="0"/>
        <v>11</v>
      </c>
      <c r="K31">
        <f t="shared" si="0"/>
        <v>1320</v>
      </c>
      <c r="L31">
        <f t="shared" si="0"/>
        <v>1288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1208-47CE-4079-9C37-EB86627F1128}">
  <dimension ref="A1:R32"/>
  <sheetViews>
    <sheetView workbookViewId="0">
      <selection activeCell="Q3" sqref="Q3"/>
    </sheetView>
  </sheetViews>
  <sheetFormatPr defaultRowHeight="14.4" x14ac:dyDescent="0.3"/>
  <cols>
    <col min="1" max="1" width="16.109375" customWidth="1"/>
    <col min="2" max="2" width="10.44140625" customWidth="1"/>
    <col min="3" max="3" width="21.6640625" customWidth="1"/>
    <col min="4" max="4" width="16.109375" customWidth="1"/>
    <col min="6" max="6" width="22.33203125" customWidth="1"/>
    <col min="14" max="14" width="10.44140625" customWidth="1"/>
    <col min="15" max="16" width="9.44140625" customWidth="1"/>
  </cols>
  <sheetData>
    <row r="1" spans="1:18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3</v>
      </c>
      <c r="H1" s="1">
        <v>2</v>
      </c>
      <c r="I1" s="1">
        <v>1</v>
      </c>
      <c r="J1" s="1">
        <v>0</v>
      </c>
      <c r="K1" s="1" t="s">
        <v>4</v>
      </c>
      <c r="L1" s="1" t="s">
        <v>4</v>
      </c>
      <c r="M1" s="1"/>
      <c r="N1" s="1"/>
      <c r="O1" s="1" t="s">
        <v>21</v>
      </c>
      <c r="P1" s="1" t="s">
        <v>20</v>
      </c>
      <c r="Q1" s="1" t="s">
        <v>6</v>
      </c>
      <c r="R1" s="1" t="s">
        <v>7</v>
      </c>
    </row>
    <row r="2" spans="1:18" x14ac:dyDescent="0.3">
      <c r="A2" s="4">
        <v>44471</v>
      </c>
      <c r="B2" s="2" t="s">
        <v>16</v>
      </c>
      <c r="C2" s="2" t="s">
        <v>22</v>
      </c>
      <c r="D2" s="2" t="s">
        <v>23</v>
      </c>
      <c r="E2" s="3" t="s">
        <v>9</v>
      </c>
      <c r="F2" s="2" t="s">
        <v>81</v>
      </c>
      <c r="G2" s="2"/>
      <c r="J2">
        <v>1</v>
      </c>
      <c r="K2">
        <v>28</v>
      </c>
      <c r="L2">
        <v>50</v>
      </c>
      <c r="N2" s="1" t="s">
        <v>10</v>
      </c>
      <c r="O2">
        <f>G32+H32</f>
        <v>12</v>
      </c>
      <c r="P2">
        <v>0</v>
      </c>
      <c r="Q2">
        <f>I32+J32</f>
        <v>13</v>
      </c>
      <c r="R2">
        <f>SUM(O2:Q2)</f>
        <v>25</v>
      </c>
    </row>
    <row r="3" spans="1:18" x14ac:dyDescent="0.3">
      <c r="A3" s="4">
        <v>44471</v>
      </c>
      <c r="B3" s="2" t="s">
        <v>16</v>
      </c>
      <c r="C3" s="2" t="s">
        <v>22</v>
      </c>
      <c r="D3" s="2" t="s">
        <v>82</v>
      </c>
      <c r="E3" s="3" t="s">
        <v>9</v>
      </c>
      <c r="F3" t="s">
        <v>83</v>
      </c>
      <c r="J3">
        <v>1</v>
      </c>
      <c r="K3">
        <v>32</v>
      </c>
      <c r="L3">
        <v>50</v>
      </c>
      <c r="N3" s="1" t="s">
        <v>4</v>
      </c>
      <c r="O3">
        <f>SUM(G2:G20)*3+SUM(H2:H20)*2+1*SUM(I2:I20)</f>
        <v>20</v>
      </c>
      <c r="Q3">
        <f>SUM(J2:J20)*2+1*SUM(I2:I20)</f>
        <v>18</v>
      </c>
      <c r="R3">
        <f>SUM(O3:Q3)</f>
        <v>38</v>
      </c>
    </row>
    <row r="4" spans="1:18" x14ac:dyDescent="0.3">
      <c r="A4" s="4">
        <v>44471</v>
      </c>
      <c r="B4" s="2" t="s">
        <v>16</v>
      </c>
      <c r="C4" s="2" t="s">
        <v>22</v>
      </c>
      <c r="D4" s="2" t="s">
        <v>84</v>
      </c>
      <c r="E4" s="3" t="s">
        <v>17</v>
      </c>
      <c r="F4" t="s">
        <v>85</v>
      </c>
      <c r="H4">
        <v>1</v>
      </c>
      <c r="K4">
        <v>50</v>
      </c>
      <c r="L4">
        <v>27</v>
      </c>
      <c r="N4" s="1" t="s">
        <v>13</v>
      </c>
      <c r="O4">
        <f>SUM(K2:K28)</f>
        <v>1217</v>
      </c>
      <c r="Q4">
        <f>SUM(L2:L28)</f>
        <v>1214</v>
      </c>
      <c r="R4">
        <f>SUM(O4:Q4)</f>
        <v>2431</v>
      </c>
    </row>
    <row r="5" spans="1:18" x14ac:dyDescent="0.3">
      <c r="A5" s="4">
        <v>44856</v>
      </c>
      <c r="B5" s="2" t="s">
        <v>8</v>
      </c>
      <c r="C5" s="2" t="s">
        <v>22</v>
      </c>
      <c r="D5" s="2" t="s">
        <v>45</v>
      </c>
      <c r="E5" s="2" t="s">
        <v>11</v>
      </c>
      <c r="F5" s="8" t="s">
        <v>86</v>
      </c>
      <c r="G5" s="8"/>
      <c r="H5">
        <v>1</v>
      </c>
      <c r="K5">
        <v>55</v>
      </c>
      <c r="L5">
        <v>52</v>
      </c>
    </row>
    <row r="6" spans="1:18" x14ac:dyDescent="0.3">
      <c r="A6" s="4">
        <v>44856</v>
      </c>
      <c r="B6" s="2" t="s">
        <v>8</v>
      </c>
      <c r="C6" s="2" t="s">
        <v>22</v>
      </c>
      <c r="D6" s="2" t="s">
        <v>87</v>
      </c>
      <c r="E6" s="2" t="s">
        <v>17</v>
      </c>
      <c r="F6" s="8" t="s">
        <v>88</v>
      </c>
      <c r="G6" s="8"/>
      <c r="H6">
        <v>1</v>
      </c>
      <c r="K6">
        <v>50</v>
      </c>
      <c r="L6">
        <v>27</v>
      </c>
    </row>
    <row r="7" spans="1:18" x14ac:dyDescent="0.3">
      <c r="A7" s="4">
        <v>44856</v>
      </c>
      <c r="B7" s="2" t="s">
        <v>8</v>
      </c>
      <c r="C7" s="2" t="s">
        <v>22</v>
      </c>
      <c r="D7" s="2" t="s">
        <v>23</v>
      </c>
      <c r="E7" s="2" t="s">
        <v>9</v>
      </c>
      <c r="F7" s="8" t="s">
        <v>89</v>
      </c>
      <c r="G7" s="8"/>
      <c r="J7">
        <v>1</v>
      </c>
      <c r="K7">
        <v>42</v>
      </c>
      <c r="L7">
        <v>51</v>
      </c>
    </row>
    <row r="8" spans="1:18" x14ac:dyDescent="0.3">
      <c r="A8" s="4">
        <v>44877</v>
      </c>
      <c r="B8" t="s">
        <v>8</v>
      </c>
      <c r="C8" t="s">
        <v>22</v>
      </c>
      <c r="D8" t="s">
        <v>18</v>
      </c>
      <c r="E8" t="s">
        <v>90</v>
      </c>
      <c r="F8" t="s">
        <v>91</v>
      </c>
      <c r="G8">
        <v>1</v>
      </c>
      <c r="K8">
        <v>75</v>
      </c>
      <c r="L8">
        <v>48</v>
      </c>
    </row>
    <row r="9" spans="1:18" x14ac:dyDescent="0.3">
      <c r="A9" s="4">
        <v>44877</v>
      </c>
      <c r="B9" t="s">
        <v>8</v>
      </c>
      <c r="C9" t="s">
        <v>22</v>
      </c>
      <c r="D9" t="s">
        <v>92</v>
      </c>
      <c r="E9" t="s">
        <v>90</v>
      </c>
      <c r="F9" t="s">
        <v>93</v>
      </c>
      <c r="G9">
        <v>1</v>
      </c>
      <c r="K9">
        <v>75</v>
      </c>
      <c r="L9">
        <v>65</v>
      </c>
    </row>
    <row r="10" spans="1:18" x14ac:dyDescent="0.3">
      <c r="A10" s="4">
        <v>44898</v>
      </c>
      <c r="B10" t="s">
        <v>8</v>
      </c>
      <c r="C10" t="s">
        <v>22</v>
      </c>
      <c r="D10" t="s">
        <v>12</v>
      </c>
      <c r="E10" t="s">
        <v>9</v>
      </c>
      <c r="F10" t="s">
        <v>94</v>
      </c>
      <c r="J10">
        <v>1</v>
      </c>
      <c r="K10">
        <v>21</v>
      </c>
      <c r="L10">
        <v>50</v>
      </c>
    </row>
    <row r="11" spans="1:18" x14ac:dyDescent="0.3">
      <c r="A11" s="4">
        <v>44898</v>
      </c>
      <c r="B11" t="s">
        <v>8</v>
      </c>
      <c r="C11" t="s">
        <v>22</v>
      </c>
      <c r="D11" t="s">
        <v>23</v>
      </c>
      <c r="E11" t="s">
        <v>9</v>
      </c>
      <c r="F11" t="s">
        <v>95</v>
      </c>
      <c r="J11">
        <v>1</v>
      </c>
      <c r="K11">
        <v>33</v>
      </c>
      <c r="L11">
        <v>50</v>
      </c>
    </row>
    <row r="12" spans="1:18" x14ac:dyDescent="0.3">
      <c r="A12" s="4">
        <v>44898</v>
      </c>
      <c r="B12" t="s">
        <v>8</v>
      </c>
      <c r="C12" t="s">
        <v>22</v>
      </c>
      <c r="D12" t="s">
        <v>96</v>
      </c>
      <c r="E12" t="s">
        <v>9</v>
      </c>
      <c r="F12" t="s">
        <v>97</v>
      </c>
      <c r="J12">
        <v>1</v>
      </c>
      <c r="K12">
        <v>30</v>
      </c>
      <c r="L12">
        <v>50</v>
      </c>
    </row>
    <row r="13" spans="1:18" x14ac:dyDescent="0.3">
      <c r="A13" s="5">
        <v>44934</v>
      </c>
      <c r="B13" t="s">
        <v>16</v>
      </c>
      <c r="C13" t="s">
        <v>22</v>
      </c>
      <c r="D13" t="s">
        <v>98</v>
      </c>
      <c r="E13" s="6" t="s">
        <v>11</v>
      </c>
      <c r="F13" t="s">
        <v>99</v>
      </c>
      <c r="H13">
        <v>1</v>
      </c>
      <c r="K13">
        <v>63</v>
      </c>
      <c r="L13">
        <v>56</v>
      </c>
    </row>
    <row r="14" spans="1:18" x14ac:dyDescent="0.3">
      <c r="A14" s="5">
        <v>44934</v>
      </c>
      <c r="B14" t="s">
        <v>16</v>
      </c>
      <c r="C14" t="s">
        <v>22</v>
      </c>
      <c r="D14" t="s">
        <v>100</v>
      </c>
      <c r="E14" t="s">
        <v>17</v>
      </c>
      <c r="F14" t="s">
        <v>101</v>
      </c>
      <c r="H14">
        <v>1</v>
      </c>
      <c r="K14">
        <v>52</v>
      </c>
      <c r="L14">
        <v>36</v>
      </c>
    </row>
    <row r="15" spans="1:18" x14ac:dyDescent="0.3">
      <c r="A15" s="5">
        <v>44934</v>
      </c>
      <c r="B15" t="s">
        <v>16</v>
      </c>
      <c r="C15" t="s">
        <v>22</v>
      </c>
      <c r="D15" t="s">
        <v>102</v>
      </c>
      <c r="E15" t="s">
        <v>9</v>
      </c>
      <c r="F15" t="s">
        <v>103</v>
      </c>
      <c r="J15">
        <v>1</v>
      </c>
      <c r="K15">
        <v>44</v>
      </c>
      <c r="L15">
        <v>50</v>
      </c>
    </row>
    <row r="16" spans="1:18" x14ac:dyDescent="0.3">
      <c r="A16" s="5">
        <v>44948</v>
      </c>
      <c r="B16" t="s">
        <v>8</v>
      </c>
      <c r="C16" t="s">
        <v>22</v>
      </c>
      <c r="D16" t="s">
        <v>98</v>
      </c>
      <c r="E16" t="s">
        <v>17</v>
      </c>
      <c r="F16" t="s">
        <v>40</v>
      </c>
      <c r="H16">
        <v>1</v>
      </c>
      <c r="K16">
        <v>50</v>
      </c>
      <c r="L16">
        <v>31</v>
      </c>
    </row>
    <row r="17" spans="1:12" x14ac:dyDescent="0.3">
      <c r="A17" s="5">
        <v>44948</v>
      </c>
      <c r="B17" t="s">
        <v>8</v>
      </c>
      <c r="C17" t="s">
        <v>22</v>
      </c>
      <c r="D17" t="s">
        <v>104</v>
      </c>
      <c r="E17" t="s">
        <v>9</v>
      </c>
      <c r="F17" t="s">
        <v>105</v>
      </c>
      <c r="J17">
        <v>1</v>
      </c>
      <c r="K17">
        <v>42</v>
      </c>
      <c r="L17">
        <v>50</v>
      </c>
    </row>
    <row r="18" spans="1:12" x14ac:dyDescent="0.3">
      <c r="A18" s="5">
        <v>44948</v>
      </c>
      <c r="B18" t="s">
        <v>8</v>
      </c>
      <c r="C18" t="s">
        <v>22</v>
      </c>
      <c r="D18" t="s">
        <v>100</v>
      </c>
      <c r="E18" t="s">
        <v>17</v>
      </c>
      <c r="F18" t="s">
        <v>37</v>
      </c>
      <c r="K18">
        <v>50</v>
      </c>
      <c r="L18">
        <v>32</v>
      </c>
    </row>
    <row r="19" spans="1:12" x14ac:dyDescent="0.3">
      <c r="A19" s="5">
        <v>44975</v>
      </c>
      <c r="B19" t="s">
        <v>8</v>
      </c>
      <c r="C19" t="s">
        <v>22</v>
      </c>
      <c r="D19" t="s">
        <v>102</v>
      </c>
      <c r="E19" t="s">
        <v>9</v>
      </c>
      <c r="F19" t="s">
        <v>67</v>
      </c>
      <c r="J19">
        <v>1</v>
      </c>
      <c r="K19">
        <v>43</v>
      </c>
      <c r="L19">
        <v>50</v>
      </c>
    </row>
    <row r="20" spans="1:12" x14ac:dyDescent="0.3">
      <c r="A20" s="5">
        <v>44975</v>
      </c>
      <c r="B20" t="s">
        <v>8</v>
      </c>
      <c r="C20" t="s">
        <v>22</v>
      </c>
      <c r="D20" t="s">
        <v>100</v>
      </c>
      <c r="E20" t="s">
        <v>17</v>
      </c>
      <c r="F20" t="s">
        <v>106</v>
      </c>
      <c r="H20">
        <v>1</v>
      </c>
      <c r="K20">
        <v>50</v>
      </c>
      <c r="L20">
        <v>42</v>
      </c>
    </row>
    <row r="21" spans="1:12" x14ac:dyDescent="0.3">
      <c r="A21" s="5">
        <v>44975</v>
      </c>
      <c r="B21" t="s">
        <v>8</v>
      </c>
      <c r="C21" t="s">
        <v>22</v>
      </c>
      <c r="D21" t="s">
        <v>107</v>
      </c>
      <c r="E21" t="s">
        <v>17</v>
      </c>
      <c r="F21" t="s">
        <v>108</v>
      </c>
      <c r="H21">
        <v>1</v>
      </c>
      <c r="K21">
        <v>50</v>
      </c>
      <c r="L21">
        <v>32</v>
      </c>
    </row>
    <row r="22" spans="1:12" x14ac:dyDescent="0.3">
      <c r="A22" s="5">
        <v>45004</v>
      </c>
      <c r="B22" t="s">
        <v>16</v>
      </c>
      <c r="C22" t="s">
        <v>22</v>
      </c>
      <c r="D22" t="s">
        <v>87</v>
      </c>
      <c r="E22" t="s">
        <v>17</v>
      </c>
      <c r="F22" t="s">
        <v>109</v>
      </c>
      <c r="H22">
        <v>1</v>
      </c>
      <c r="K22">
        <v>51</v>
      </c>
      <c r="L22">
        <v>42</v>
      </c>
    </row>
    <row r="23" spans="1:12" x14ac:dyDescent="0.3">
      <c r="A23" s="5">
        <v>45004</v>
      </c>
      <c r="B23" t="s">
        <v>16</v>
      </c>
      <c r="C23" t="s">
        <v>22</v>
      </c>
      <c r="D23" t="s">
        <v>110</v>
      </c>
      <c r="E23" t="s">
        <v>17</v>
      </c>
      <c r="F23" t="s">
        <v>111</v>
      </c>
      <c r="H23">
        <v>1</v>
      </c>
      <c r="K23">
        <v>50</v>
      </c>
      <c r="L23">
        <v>33</v>
      </c>
    </row>
    <row r="24" spans="1:12" x14ac:dyDescent="0.3">
      <c r="A24" s="5">
        <v>45004</v>
      </c>
      <c r="B24" t="s">
        <v>16</v>
      </c>
      <c r="C24" t="s">
        <v>22</v>
      </c>
      <c r="D24" t="s">
        <v>23</v>
      </c>
      <c r="E24" t="s">
        <v>9</v>
      </c>
      <c r="F24" t="s">
        <v>112</v>
      </c>
      <c r="J24">
        <v>1</v>
      </c>
      <c r="K24">
        <v>25</v>
      </c>
      <c r="L24">
        <v>50</v>
      </c>
    </row>
    <row r="25" spans="1:12" x14ac:dyDescent="0.3">
      <c r="A25" s="5">
        <v>45017</v>
      </c>
      <c r="B25" t="s">
        <v>8</v>
      </c>
      <c r="C25" t="s">
        <v>22</v>
      </c>
      <c r="D25" t="s">
        <v>113</v>
      </c>
      <c r="E25" s="3" t="s">
        <v>14</v>
      </c>
      <c r="F25" t="s">
        <v>114</v>
      </c>
      <c r="J25">
        <v>1</v>
      </c>
      <c r="K25">
        <v>45</v>
      </c>
      <c r="L25">
        <v>61</v>
      </c>
    </row>
    <row r="26" spans="1:12" x14ac:dyDescent="0.3">
      <c r="A26" s="5">
        <v>45017</v>
      </c>
      <c r="B26" t="s">
        <v>8</v>
      </c>
      <c r="C26" t="s">
        <v>22</v>
      </c>
      <c r="D26" t="s">
        <v>115</v>
      </c>
      <c r="E26" s="6" t="s">
        <v>14</v>
      </c>
      <c r="F26" t="s">
        <v>116</v>
      </c>
      <c r="J26">
        <v>1</v>
      </c>
      <c r="K26">
        <v>60</v>
      </c>
      <c r="L26">
        <v>62</v>
      </c>
    </row>
    <row r="27" spans="1:12" x14ac:dyDescent="0.3">
      <c r="A27" s="5">
        <v>45017</v>
      </c>
      <c r="B27" t="s">
        <v>8</v>
      </c>
      <c r="C27" t="s">
        <v>22</v>
      </c>
      <c r="D27" t="s">
        <v>102</v>
      </c>
      <c r="E27" s="6" t="s">
        <v>14</v>
      </c>
      <c r="F27" t="s">
        <v>117</v>
      </c>
      <c r="J27">
        <v>1</v>
      </c>
      <c r="K27">
        <v>51</v>
      </c>
      <c r="L27">
        <v>67</v>
      </c>
    </row>
    <row r="32" spans="1:12" x14ac:dyDescent="0.3">
      <c r="G32">
        <f>SUM(G2:G31)</f>
        <v>2</v>
      </c>
      <c r="H32">
        <f>SUM(H2:H31)</f>
        <v>10</v>
      </c>
      <c r="I32">
        <f>SUM(I2:I31)</f>
        <v>0</v>
      </c>
      <c r="J32">
        <f>SUM(J2:J31)</f>
        <v>13</v>
      </c>
      <c r="K32">
        <f>SUM(K2:K30)</f>
        <v>1217</v>
      </c>
      <c r="L32">
        <f>SUM(L2:L30)</f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B48A-4E11-4021-8C6F-A56D646022A2}">
  <dimension ref="A1:S49"/>
  <sheetViews>
    <sheetView workbookViewId="0">
      <selection activeCell="P2" sqref="P2"/>
    </sheetView>
  </sheetViews>
  <sheetFormatPr defaultRowHeight="14.4" x14ac:dyDescent="0.3"/>
  <cols>
    <col min="1" max="1" width="16.109375" customWidth="1"/>
    <col min="2" max="2" width="10.44140625" customWidth="1"/>
    <col min="3" max="4" width="8.88671875" customWidth="1"/>
    <col min="6" max="6" width="14.88671875" customWidth="1"/>
  </cols>
  <sheetData>
    <row r="1" spans="1:19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21</v>
      </c>
      <c r="O1" s="1" t="s">
        <v>20</v>
      </c>
      <c r="P1" s="1" t="s">
        <v>6</v>
      </c>
      <c r="Q1" s="1" t="s">
        <v>7</v>
      </c>
      <c r="R1" s="1" t="s">
        <v>6</v>
      </c>
      <c r="S1" s="1" t="s">
        <v>7</v>
      </c>
    </row>
    <row r="2" spans="1:19" x14ac:dyDescent="0.3">
      <c r="A2" s="4">
        <v>44471</v>
      </c>
      <c r="B2" s="2" t="s">
        <v>8</v>
      </c>
      <c r="C2" s="2" t="s">
        <v>22</v>
      </c>
      <c r="D2" s="2" t="s">
        <v>45</v>
      </c>
      <c r="E2" s="3" t="s">
        <v>9</v>
      </c>
      <c r="F2" s="2" t="s">
        <v>46</v>
      </c>
      <c r="I2">
        <v>1</v>
      </c>
      <c r="J2">
        <v>10</v>
      </c>
      <c r="K2">
        <v>50</v>
      </c>
      <c r="M2" s="1" t="s">
        <v>10</v>
      </c>
      <c r="N2">
        <f>SUM(G49:H49)</f>
        <v>8</v>
      </c>
      <c r="P2">
        <f>SUM(I49)</f>
        <v>16</v>
      </c>
      <c r="Q2">
        <f>SUM(N2:P2)</f>
        <v>24</v>
      </c>
      <c r="R2">
        <f>I32+J32</f>
        <v>0</v>
      </c>
      <c r="S2">
        <f>SUM(P2:R2)</f>
        <v>40</v>
      </c>
    </row>
    <row r="3" spans="1:19" x14ac:dyDescent="0.3">
      <c r="A3" s="4">
        <v>44471</v>
      </c>
      <c r="B3" s="2" t="s">
        <v>8</v>
      </c>
      <c r="C3" s="2" t="s">
        <v>22</v>
      </c>
      <c r="D3" s="2" t="s">
        <v>33</v>
      </c>
      <c r="E3" s="3" t="s">
        <v>17</v>
      </c>
      <c r="F3" t="s">
        <v>47</v>
      </c>
      <c r="G3">
        <v>1</v>
      </c>
      <c r="J3">
        <v>63</v>
      </c>
      <c r="K3">
        <v>57</v>
      </c>
      <c r="M3" s="1" t="s">
        <v>4</v>
      </c>
      <c r="N3">
        <f>SUM(G2:G31)*2+1*SUM(H2:H31)</f>
        <v>16</v>
      </c>
      <c r="P3">
        <f>SUM(I2:I31)*2+1*SUM(H2:H31)</f>
        <v>32</v>
      </c>
      <c r="Q3">
        <f>SUM(N3:P3)</f>
        <v>48</v>
      </c>
      <c r="R3">
        <f>SUM(J2:J30)*2+1*SUM(I2:I30)</f>
        <v>1916</v>
      </c>
      <c r="S3">
        <f>SUM(P3:R3)</f>
        <v>1996</v>
      </c>
    </row>
    <row r="4" spans="1:19" ht="28.8" x14ac:dyDescent="0.3">
      <c r="A4" s="4">
        <v>44471</v>
      </c>
      <c r="B4" s="2" t="s">
        <v>8</v>
      </c>
      <c r="C4" s="2" t="s">
        <v>22</v>
      </c>
      <c r="D4" s="2" t="s">
        <v>19</v>
      </c>
      <c r="E4" s="3" t="s">
        <v>9</v>
      </c>
      <c r="F4" t="s">
        <v>48</v>
      </c>
      <c r="I4">
        <v>1</v>
      </c>
      <c r="J4">
        <v>22</v>
      </c>
      <c r="K4">
        <v>50</v>
      </c>
      <c r="M4" s="1" t="s">
        <v>13</v>
      </c>
      <c r="N4">
        <f>SUM(J2:J31)</f>
        <v>950</v>
      </c>
      <c r="P4">
        <f>SUM(K2:K31)</f>
        <v>1149</v>
      </c>
      <c r="Q4">
        <f>SUM(N4:P4)</f>
        <v>2099</v>
      </c>
      <c r="R4">
        <f>SUM(L2:L28)</f>
        <v>0</v>
      </c>
      <c r="S4">
        <f>SUM(P4:R4)</f>
        <v>3248</v>
      </c>
    </row>
    <row r="5" spans="1:19" ht="28.8" x14ac:dyDescent="0.3">
      <c r="A5" s="5">
        <v>44492</v>
      </c>
      <c r="B5" s="2" t="s">
        <v>8</v>
      </c>
      <c r="C5" s="2" t="s">
        <v>22</v>
      </c>
      <c r="D5" s="2" t="s">
        <v>18</v>
      </c>
      <c r="E5" s="3" t="s">
        <v>14</v>
      </c>
      <c r="F5" s="2" t="s">
        <v>49</v>
      </c>
      <c r="I5">
        <v>1</v>
      </c>
      <c r="J5">
        <v>45</v>
      </c>
      <c r="K5">
        <v>63</v>
      </c>
    </row>
    <row r="6" spans="1:19" x14ac:dyDescent="0.3">
      <c r="A6" s="5">
        <v>44492</v>
      </c>
      <c r="B6" s="2" t="s">
        <v>8</v>
      </c>
      <c r="C6" s="2" t="s">
        <v>22</v>
      </c>
      <c r="D6" s="2" t="s">
        <v>50</v>
      </c>
      <c r="E6" s="3" t="s">
        <v>9</v>
      </c>
      <c r="F6" s="2" t="s">
        <v>51</v>
      </c>
      <c r="I6">
        <v>1</v>
      </c>
      <c r="J6">
        <v>29</v>
      </c>
      <c r="K6">
        <v>50</v>
      </c>
    </row>
    <row r="7" spans="1:19" ht="28.8" x14ac:dyDescent="0.3">
      <c r="A7" s="5">
        <v>44492</v>
      </c>
      <c r="B7" s="2" t="s">
        <v>8</v>
      </c>
      <c r="C7" s="2" t="s">
        <v>22</v>
      </c>
      <c r="D7" s="2" t="s">
        <v>52</v>
      </c>
      <c r="E7" s="3" t="s">
        <v>14</v>
      </c>
      <c r="F7" t="s">
        <v>53</v>
      </c>
      <c r="I7">
        <v>1</v>
      </c>
      <c r="J7">
        <v>49</v>
      </c>
      <c r="K7">
        <v>63</v>
      </c>
    </row>
    <row r="8" spans="1:19" x14ac:dyDescent="0.3">
      <c r="A8" s="5">
        <v>44513</v>
      </c>
      <c r="B8" s="2" t="s">
        <v>8</v>
      </c>
      <c r="C8" s="2" t="s">
        <v>22</v>
      </c>
      <c r="D8" s="2" t="s">
        <v>33</v>
      </c>
      <c r="E8" s="2" t="s">
        <v>9</v>
      </c>
      <c r="F8" t="s">
        <v>54</v>
      </c>
      <c r="I8">
        <v>1</v>
      </c>
      <c r="J8">
        <v>29</v>
      </c>
      <c r="K8">
        <v>40</v>
      </c>
    </row>
    <row r="9" spans="1:19" ht="28.8" x14ac:dyDescent="0.3">
      <c r="A9" s="5">
        <v>44513</v>
      </c>
      <c r="B9" s="2" t="s">
        <v>8</v>
      </c>
      <c r="C9" s="2" t="s">
        <v>22</v>
      </c>
      <c r="D9" s="2" t="s">
        <v>18</v>
      </c>
      <c r="E9" s="2" t="s">
        <v>9</v>
      </c>
      <c r="F9" t="s">
        <v>55</v>
      </c>
      <c r="I9">
        <v>1</v>
      </c>
      <c r="J9">
        <v>28</v>
      </c>
      <c r="K9">
        <v>50</v>
      </c>
    </row>
    <row r="10" spans="1:19" x14ac:dyDescent="0.3">
      <c r="A10" s="5">
        <v>44513</v>
      </c>
      <c r="B10" s="2" t="s">
        <v>8</v>
      </c>
      <c r="C10" s="2" t="s">
        <v>22</v>
      </c>
      <c r="D10" s="2" t="s">
        <v>56</v>
      </c>
      <c r="E10" s="3" t="s">
        <v>14</v>
      </c>
      <c r="F10" t="s">
        <v>57</v>
      </c>
      <c r="I10">
        <v>1</v>
      </c>
      <c r="J10">
        <v>50</v>
      </c>
      <c r="K10">
        <v>61</v>
      </c>
    </row>
    <row r="11" spans="1:19" x14ac:dyDescent="0.3">
      <c r="A11" s="4">
        <v>44534</v>
      </c>
      <c r="B11" s="2" t="s">
        <v>8</v>
      </c>
      <c r="C11" s="2" t="s">
        <v>22</v>
      </c>
      <c r="D11" s="2" t="s">
        <v>58</v>
      </c>
      <c r="E11" s="2" t="s">
        <v>17</v>
      </c>
      <c r="F11" s="2" t="s">
        <v>59</v>
      </c>
      <c r="G11">
        <v>1</v>
      </c>
      <c r="J11">
        <v>50</v>
      </c>
      <c r="K11">
        <v>24</v>
      </c>
    </row>
    <row r="12" spans="1:19" x14ac:dyDescent="0.3">
      <c r="A12" s="4">
        <v>44534</v>
      </c>
      <c r="B12" s="2" t="s">
        <v>8</v>
      </c>
      <c r="C12" s="2" t="s">
        <v>22</v>
      </c>
      <c r="D12" s="2" t="s">
        <v>60</v>
      </c>
      <c r="E12" s="7" t="s">
        <v>9</v>
      </c>
      <c r="F12" s="2" t="s">
        <v>61</v>
      </c>
      <c r="I12">
        <v>1</v>
      </c>
      <c r="J12">
        <v>38</v>
      </c>
      <c r="K12">
        <v>50</v>
      </c>
    </row>
    <row r="13" spans="1:19" x14ac:dyDescent="0.3">
      <c r="A13" s="4">
        <v>44534</v>
      </c>
      <c r="B13" s="2" t="s">
        <v>8</v>
      </c>
      <c r="C13" s="2" t="s">
        <v>22</v>
      </c>
      <c r="D13" s="2" t="s">
        <v>62</v>
      </c>
      <c r="E13" s="2" t="s">
        <v>17</v>
      </c>
      <c r="F13" s="2" t="s">
        <v>63</v>
      </c>
      <c r="G13">
        <v>1</v>
      </c>
      <c r="J13">
        <v>50</v>
      </c>
      <c r="K13">
        <v>36</v>
      </c>
    </row>
    <row r="14" spans="1:19" x14ac:dyDescent="0.3">
      <c r="A14" s="4">
        <v>44576</v>
      </c>
      <c r="B14" s="2" t="s">
        <v>8</v>
      </c>
      <c r="C14" s="2" t="s">
        <v>22</v>
      </c>
      <c r="D14" s="2" t="s">
        <v>15</v>
      </c>
      <c r="E14" s="7" t="s">
        <v>9</v>
      </c>
      <c r="F14" s="2" t="s">
        <v>64</v>
      </c>
      <c r="I14">
        <v>1</v>
      </c>
      <c r="J14">
        <v>28</v>
      </c>
      <c r="K14">
        <v>50</v>
      </c>
    </row>
    <row r="15" spans="1:19" ht="28.8" x14ac:dyDescent="0.3">
      <c r="A15" s="4">
        <v>44576</v>
      </c>
      <c r="B15" s="2" t="s">
        <v>8</v>
      </c>
      <c r="C15" s="2" t="s">
        <v>22</v>
      </c>
      <c r="D15" s="2" t="s">
        <v>65</v>
      </c>
      <c r="E15" s="2" t="s">
        <v>9</v>
      </c>
      <c r="F15" s="2" t="s">
        <v>66</v>
      </c>
      <c r="I15">
        <v>1</v>
      </c>
      <c r="J15">
        <v>24</v>
      </c>
      <c r="K15">
        <v>50</v>
      </c>
    </row>
    <row r="16" spans="1:19" ht="28.8" x14ac:dyDescent="0.3">
      <c r="A16" s="4">
        <v>44576</v>
      </c>
      <c r="B16" s="2" t="s">
        <v>8</v>
      </c>
      <c r="C16" s="2" t="s">
        <v>22</v>
      </c>
      <c r="D16" s="2" t="s">
        <v>56</v>
      </c>
      <c r="E16" s="2" t="s">
        <v>9</v>
      </c>
      <c r="F16" s="2" t="s">
        <v>67</v>
      </c>
      <c r="I16">
        <v>1</v>
      </c>
      <c r="J16">
        <v>43</v>
      </c>
      <c r="K16">
        <v>50</v>
      </c>
    </row>
    <row r="17" spans="1:11" ht="28.8" x14ac:dyDescent="0.3">
      <c r="A17" s="4">
        <v>44597</v>
      </c>
      <c r="B17" s="2" t="s">
        <v>8</v>
      </c>
      <c r="C17" s="2" t="s">
        <v>22</v>
      </c>
      <c r="D17" s="2" t="s">
        <v>68</v>
      </c>
      <c r="E17" s="7" t="s">
        <v>17</v>
      </c>
      <c r="F17" s="2" t="s">
        <v>69</v>
      </c>
      <c r="G17">
        <v>1</v>
      </c>
      <c r="J17">
        <v>50</v>
      </c>
      <c r="K17">
        <v>43</v>
      </c>
    </row>
    <row r="18" spans="1:11" ht="28.8" x14ac:dyDescent="0.3">
      <c r="A18" s="4">
        <v>44597</v>
      </c>
      <c r="B18" s="2" t="s">
        <v>8</v>
      </c>
      <c r="C18" s="2" t="s">
        <v>22</v>
      </c>
      <c r="D18" s="2" t="s">
        <v>56</v>
      </c>
      <c r="E18" s="2" t="s">
        <v>9</v>
      </c>
      <c r="F18" s="2" t="s">
        <v>70</v>
      </c>
      <c r="I18">
        <v>1</v>
      </c>
      <c r="J18">
        <v>37</v>
      </c>
      <c r="K18">
        <v>50</v>
      </c>
    </row>
    <row r="19" spans="1:11" ht="28.8" x14ac:dyDescent="0.3">
      <c r="A19" s="4">
        <v>44597</v>
      </c>
      <c r="B19" s="2" t="s">
        <v>8</v>
      </c>
      <c r="C19" s="2" t="s">
        <v>22</v>
      </c>
      <c r="D19" s="2" t="s">
        <v>71</v>
      </c>
      <c r="E19" s="2" t="s">
        <v>17</v>
      </c>
      <c r="F19" s="2" t="s">
        <v>69</v>
      </c>
      <c r="G19">
        <v>1</v>
      </c>
      <c r="J19">
        <v>50</v>
      </c>
      <c r="K19">
        <v>43</v>
      </c>
    </row>
    <row r="20" spans="1:11" ht="28.8" x14ac:dyDescent="0.3">
      <c r="A20" s="4">
        <v>44639</v>
      </c>
      <c r="B20" s="2" t="s">
        <v>8</v>
      </c>
      <c r="C20" s="2" t="s">
        <v>22</v>
      </c>
      <c r="D20" s="2" t="s">
        <v>71</v>
      </c>
      <c r="E20" s="3" t="s">
        <v>11</v>
      </c>
      <c r="F20" s="2" t="s">
        <v>72</v>
      </c>
      <c r="G20">
        <v>1</v>
      </c>
      <c r="J20">
        <v>58</v>
      </c>
      <c r="K20">
        <v>56</v>
      </c>
    </row>
    <row r="21" spans="1:11" ht="28.8" x14ac:dyDescent="0.3">
      <c r="A21" s="4">
        <v>44639</v>
      </c>
      <c r="B21" s="2" t="s">
        <v>8</v>
      </c>
      <c r="C21" s="2" t="s">
        <v>22</v>
      </c>
      <c r="D21" s="2" t="s">
        <v>73</v>
      </c>
      <c r="E21" s="2" t="s">
        <v>17</v>
      </c>
      <c r="F21" s="9" t="s">
        <v>74</v>
      </c>
      <c r="G21">
        <v>1</v>
      </c>
      <c r="J21">
        <v>50</v>
      </c>
      <c r="K21">
        <v>34</v>
      </c>
    </row>
    <row r="22" spans="1:11" ht="28.8" x14ac:dyDescent="0.3">
      <c r="A22" s="4">
        <v>44639</v>
      </c>
      <c r="B22" s="2" t="s">
        <v>8</v>
      </c>
      <c r="C22" s="2" t="s">
        <v>22</v>
      </c>
      <c r="D22" s="2" t="s">
        <v>15</v>
      </c>
      <c r="E22" s="2" t="s">
        <v>9</v>
      </c>
      <c r="F22" s="2" t="s">
        <v>75</v>
      </c>
      <c r="I22">
        <v>1</v>
      </c>
      <c r="J22">
        <v>26</v>
      </c>
      <c r="K22">
        <v>50</v>
      </c>
    </row>
    <row r="23" spans="1:11" ht="28.8" x14ac:dyDescent="0.3">
      <c r="A23" s="4">
        <v>44660</v>
      </c>
      <c r="B23" s="2" t="s">
        <v>8</v>
      </c>
      <c r="C23" s="2" t="s">
        <v>22</v>
      </c>
      <c r="D23" s="2" t="s">
        <v>12</v>
      </c>
      <c r="E23" s="2" t="s">
        <v>9</v>
      </c>
      <c r="F23" s="2" t="s">
        <v>76</v>
      </c>
      <c r="I23">
        <v>1</v>
      </c>
      <c r="J23">
        <v>32</v>
      </c>
      <c r="K23">
        <v>50</v>
      </c>
    </row>
    <row r="24" spans="1:11" ht="28.8" x14ac:dyDescent="0.3">
      <c r="A24" s="4">
        <v>44660</v>
      </c>
      <c r="B24" s="2" t="s">
        <v>8</v>
      </c>
      <c r="C24" s="2" t="s">
        <v>22</v>
      </c>
      <c r="D24" s="2" t="s">
        <v>77</v>
      </c>
      <c r="E24" s="2" t="s">
        <v>9</v>
      </c>
      <c r="F24" s="2" t="s">
        <v>78</v>
      </c>
      <c r="I24">
        <v>1</v>
      </c>
      <c r="J24">
        <v>39</v>
      </c>
      <c r="K24">
        <v>50</v>
      </c>
    </row>
    <row r="25" spans="1:11" ht="28.8" x14ac:dyDescent="0.3">
      <c r="A25" s="4">
        <v>44660</v>
      </c>
      <c r="B25" s="2" t="s">
        <v>8</v>
      </c>
      <c r="C25" s="2" t="s">
        <v>22</v>
      </c>
      <c r="D25" s="2" t="s">
        <v>79</v>
      </c>
      <c r="E25" s="7" t="s">
        <v>17</v>
      </c>
      <c r="F25" s="2" t="s">
        <v>80</v>
      </c>
      <c r="G25">
        <v>1</v>
      </c>
      <c r="J25">
        <v>50</v>
      </c>
      <c r="K25">
        <v>29</v>
      </c>
    </row>
    <row r="26" spans="1:11" x14ac:dyDescent="0.3">
      <c r="A26" s="4"/>
      <c r="B26" s="2"/>
      <c r="C26" s="2"/>
      <c r="D26" s="2"/>
      <c r="E26" s="2"/>
    </row>
    <row r="27" spans="1:11" x14ac:dyDescent="0.3">
      <c r="A27" s="4"/>
      <c r="B27" s="2"/>
      <c r="C27" s="2"/>
      <c r="D27" s="2"/>
      <c r="E27" s="2"/>
    </row>
    <row r="28" spans="1:11" x14ac:dyDescent="0.3">
      <c r="A28" s="4"/>
      <c r="B28" s="2"/>
      <c r="C28" s="2"/>
      <c r="D28" s="2"/>
      <c r="E28" s="2"/>
    </row>
    <row r="49" spans="7:11" x14ac:dyDescent="0.3">
      <c r="G49">
        <f>SUM(G2:G48)</f>
        <v>8</v>
      </c>
      <c r="H49">
        <f>SUM(H2:H48)</f>
        <v>0</v>
      </c>
      <c r="I49">
        <f>SUM(I2:I48)</f>
        <v>16</v>
      </c>
      <c r="J49">
        <f>SUM(J2:J47)</f>
        <v>950</v>
      </c>
      <c r="K49">
        <f>SUM(K2:K47)</f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 2021-2025</vt:lpstr>
      <vt:lpstr>C 2024-2025</vt:lpstr>
      <vt:lpstr>C 2023-2024</vt:lpstr>
      <vt:lpstr>C 2022-2023</vt:lpstr>
      <vt:lpstr>C 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2024-06-25T08:40:00Z</dcterms:created>
  <dcterms:modified xsi:type="dcterms:W3CDTF">2025-04-06T18:53:21Z</dcterms:modified>
</cp:coreProperties>
</file>