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_prog\iv\2023-2024\"/>
    </mc:Choice>
  </mc:AlternateContent>
  <xr:revisionPtr revIDLastSave="0" documentId="13_ncr:1_{2508CB8D-A682-4737-A53A-C12E2149C716}" xr6:coauthVersionLast="47" xr6:coauthVersionMax="47" xr10:uidLastSave="{00000000-0000-0000-0000-000000000000}"/>
  <bookViews>
    <workbookView xWindow="-108" yWindow="-108" windowWidth="23256" windowHeight="14016" tabRatio="880" xr2:uid="{CFC6D258-5D3C-46F8-BFEC-F3C271445404}"/>
  </bookViews>
  <sheets>
    <sheet name="D 2019-2024" sheetId="10" r:id="rId1"/>
    <sheet name="D-AM 2023-2024" sheetId="15" r:id="rId2"/>
    <sheet name="D-AM 2022-2023" sheetId="14" r:id="rId3"/>
    <sheet name="D-AM keltainen 2021-2022" sheetId="13" r:id="rId4"/>
    <sheet name="D-AM musta 2021-2022" sheetId="12" r:id="rId5"/>
    <sheet name="D-AM 2020-2021" sheetId="11" r:id="rId6"/>
    <sheet name="D-AM 2019-2020" sheetId="8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0" l="1"/>
  <c r="E7" i="10"/>
  <c r="D7" i="10"/>
  <c r="C7" i="10"/>
  <c r="F2" i="10"/>
  <c r="E2" i="10"/>
  <c r="J7" i="10" l="1"/>
  <c r="I7" i="10"/>
  <c r="H7" i="10"/>
  <c r="G7" i="10"/>
  <c r="J6" i="10"/>
  <c r="I6" i="10"/>
  <c r="H6" i="10"/>
  <c r="G6" i="10"/>
  <c r="F6" i="10"/>
  <c r="E6" i="10"/>
  <c r="D6" i="10"/>
  <c r="C6" i="10"/>
  <c r="J5" i="10"/>
  <c r="I5" i="10"/>
  <c r="H5" i="10"/>
  <c r="G5" i="10"/>
  <c r="F5" i="10"/>
  <c r="E5" i="10"/>
  <c r="D5" i="10"/>
  <c r="C5" i="10"/>
  <c r="J4" i="10"/>
  <c r="I4" i="10"/>
  <c r="H4" i="10"/>
  <c r="G4" i="10"/>
  <c r="F4" i="10"/>
  <c r="E4" i="10"/>
  <c r="D4" i="10"/>
  <c r="C4" i="10"/>
  <c r="J3" i="10"/>
  <c r="I3" i="10"/>
  <c r="H3" i="10"/>
  <c r="G3" i="10"/>
  <c r="F3" i="10"/>
  <c r="E3" i="10"/>
  <c r="D3" i="10"/>
  <c r="C3" i="10"/>
  <c r="J2" i="10"/>
  <c r="I2" i="10"/>
  <c r="H2" i="10"/>
  <c r="G2" i="10"/>
  <c r="F9" i="10"/>
  <c r="E9" i="10"/>
  <c r="D2" i="10"/>
  <c r="C2" i="10"/>
  <c r="C9" i="10" s="1"/>
  <c r="L32" i="15"/>
  <c r="K32" i="15"/>
  <c r="J32" i="15"/>
  <c r="I32" i="15"/>
  <c r="H32" i="15"/>
  <c r="G32" i="15"/>
  <c r="M13" i="15"/>
  <c r="M10" i="15"/>
  <c r="M7" i="15"/>
  <c r="Q4" i="15"/>
  <c r="O4" i="15"/>
  <c r="R4" i="15" s="1"/>
  <c r="M4" i="15"/>
  <c r="Q3" i="15"/>
  <c r="O3" i="15"/>
  <c r="R3" i="15" s="1"/>
  <c r="Q2" i="15"/>
  <c r="O2" i="15"/>
  <c r="R2" i="15" s="1"/>
  <c r="P2" i="11"/>
  <c r="P3" i="11"/>
  <c r="P4" i="11"/>
  <c r="K31" i="14"/>
  <c r="J31" i="14"/>
  <c r="I31" i="14"/>
  <c r="H31" i="14"/>
  <c r="G31" i="14"/>
  <c r="N2" i="14" s="1"/>
  <c r="Q2" i="14" s="1"/>
  <c r="P4" i="14"/>
  <c r="N4" i="14"/>
  <c r="Q4" i="14" s="1"/>
  <c r="P3" i="14"/>
  <c r="N3" i="14"/>
  <c r="Q3" i="14" s="1"/>
  <c r="O2" i="14"/>
  <c r="P2" i="14"/>
  <c r="P4" i="13"/>
  <c r="N4" i="13"/>
  <c r="Q4" i="13" s="1"/>
  <c r="P3" i="13"/>
  <c r="N3" i="13"/>
  <c r="Q3" i="13" s="1"/>
  <c r="O2" i="13"/>
  <c r="P2" i="13"/>
  <c r="N2" i="13"/>
  <c r="K48" i="12"/>
  <c r="J48" i="12"/>
  <c r="I48" i="12"/>
  <c r="H48" i="12"/>
  <c r="G48" i="12"/>
  <c r="P4" i="12"/>
  <c r="N4" i="12"/>
  <c r="Q4" i="12" s="1"/>
  <c r="P3" i="12"/>
  <c r="N3" i="12"/>
  <c r="Q3" i="12" s="1"/>
  <c r="O2" i="12"/>
  <c r="P2" i="12"/>
  <c r="N2" i="12"/>
  <c r="Q2" i="12" s="1"/>
  <c r="K49" i="11"/>
  <c r="J49" i="11"/>
  <c r="I49" i="11"/>
  <c r="H49" i="11"/>
  <c r="G49" i="11"/>
  <c r="N4" i="11"/>
  <c r="N3" i="11"/>
  <c r="Q3" i="11" s="1"/>
  <c r="O2" i="11"/>
  <c r="N2" i="11"/>
  <c r="Q2" i="11" s="1"/>
  <c r="P2" i="8"/>
  <c r="D9" i="10" l="1"/>
  <c r="G9" i="10"/>
  <c r="H9" i="10"/>
  <c r="I9" i="10"/>
  <c r="J9" i="10"/>
  <c r="Q2" i="13"/>
  <c r="Q4" i="11"/>
  <c r="K49" i="8"/>
  <c r="Q4" i="8" s="1"/>
  <c r="J49" i="8"/>
  <c r="O4" i="8" s="1"/>
  <c r="I49" i="8"/>
  <c r="H49" i="8"/>
  <c r="G49" i="8"/>
  <c r="O2" i="8"/>
  <c r="Q2" i="8" l="1"/>
  <c r="Q3" i="8"/>
  <c r="O3" i="8"/>
  <c r="R4" i="8"/>
  <c r="R2" i="8"/>
  <c r="R3" i="8" l="1"/>
</calcChain>
</file>

<file path=xl/sharedStrings.xml><?xml version="1.0" encoding="utf-8"?>
<sst xmlns="http://schemas.openxmlformats.org/spreadsheetml/2006/main" count="822" uniqueCount="238">
  <si>
    <t>päivä</t>
  </si>
  <si>
    <t>viikonpäivä</t>
  </si>
  <si>
    <t>Tulos</t>
  </si>
  <si>
    <t>Eräpisteet</t>
  </si>
  <si>
    <t>pisteet</t>
  </si>
  <si>
    <t>A-Volley</t>
  </si>
  <si>
    <t>Muut</t>
  </si>
  <si>
    <t>yhteensä</t>
  </si>
  <si>
    <t>La</t>
  </si>
  <si>
    <t>RaIsku</t>
  </si>
  <si>
    <t>0-2</t>
  </si>
  <si>
    <t>voitot</t>
  </si>
  <si>
    <t>2-1</t>
  </si>
  <si>
    <t>OrPo</t>
  </si>
  <si>
    <t>eräpisteet</t>
  </si>
  <si>
    <t>1-2</t>
  </si>
  <si>
    <t>NarPa</t>
  </si>
  <si>
    <t>Su</t>
  </si>
  <si>
    <t>2-0</t>
  </si>
  <si>
    <t>KoiKu</t>
  </si>
  <si>
    <t>YlöR</t>
  </si>
  <si>
    <t>VaLePa</t>
  </si>
  <si>
    <t>25-11,25-20</t>
  </si>
  <si>
    <t>VilTä White</t>
  </si>
  <si>
    <t>VilTä Red</t>
  </si>
  <si>
    <t>tasapeli</t>
  </si>
  <si>
    <t>1-1</t>
  </si>
  <si>
    <t>VaLePa punainen</t>
  </si>
  <si>
    <t>LPK kotkat</t>
  </si>
  <si>
    <t>17-25,22-25</t>
  </si>
  <si>
    <t>Lempo-Volley VALKOINEN</t>
  </si>
  <si>
    <t>I-V</t>
  </si>
  <si>
    <t>VaLePa Musta</t>
  </si>
  <si>
    <t>Isku-Veikot</t>
  </si>
  <si>
    <t>9-25, 17-25</t>
  </si>
  <si>
    <t>ValePa Valkoinen</t>
  </si>
  <si>
    <t>25-19, 25-20</t>
  </si>
  <si>
    <t>Lempo-Voley SININEN</t>
  </si>
  <si>
    <t>24-26, 25-15, 8-15</t>
  </si>
  <si>
    <t>Viesti Red</t>
  </si>
  <si>
    <t>kausi</t>
  </si>
  <si>
    <t>kaikki ottelut</t>
  </si>
  <si>
    <t>ottelut voitto</t>
  </si>
  <si>
    <t>ottelut tasapeli</t>
  </si>
  <si>
    <t>ottelut tappio</t>
  </si>
  <si>
    <t>pisteet muut</t>
  </si>
  <si>
    <t>eräpisteet muut</t>
  </si>
  <si>
    <t>sijoitus</t>
  </si>
  <si>
    <t>Lempo-Volley musta</t>
  </si>
  <si>
    <t>9-25-14-25</t>
  </si>
  <si>
    <t>KAJE Karhut</t>
  </si>
  <si>
    <t>25-9, 25-15</t>
  </si>
  <si>
    <t>VaLePa P08</t>
  </si>
  <si>
    <t>10-25, 17-25</t>
  </si>
  <si>
    <t>YlöR Mustat</t>
  </si>
  <si>
    <t>25-20, 25-23</t>
  </si>
  <si>
    <t>25-12-25-12</t>
  </si>
  <si>
    <t>KaJe Leijonat</t>
  </si>
  <si>
    <t>15-25,19-25</t>
  </si>
  <si>
    <t>LP Kang D Haukat</t>
  </si>
  <si>
    <t>25-11,25-18</t>
  </si>
  <si>
    <t>26-28,18-25</t>
  </si>
  <si>
    <t>YlöR Valkoinen</t>
  </si>
  <si>
    <t>25-19, 25-16</t>
  </si>
  <si>
    <t>25-17, 25-17</t>
  </si>
  <si>
    <t>OU DP</t>
  </si>
  <si>
    <t>25-9, 20-25, 12-15</t>
  </si>
  <si>
    <t>25-18, 25-23</t>
  </si>
  <si>
    <t>Jankko Valkoinen</t>
  </si>
  <si>
    <t>22-25, 25-15</t>
  </si>
  <si>
    <t>11-25, 15-25</t>
  </si>
  <si>
    <t>25-23,25-16</t>
  </si>
  <si>
    <t>KAJE Leinonat</t>
  </si>
  <si>
    <t>23-25, 25-23</t>
  </si>
  <si>
    <t>LP Kangasala</t>
  </si>
  <si>
    <t>Krive</t>
  </si>
  <si>
    <t>VaLePa valk</t>
  </si>
  <si>
    <t>VaLePa pun</t>
  </si>
  <si>
    <t>25-17, 25-23</t>
  </si>
  <si>
    <t>25-22,25-19</t>
  </si>
  <si>
    <t>OrPo Blue</t>
  </si>
  <si>
    <t>23-25, 23-25</t>
  </si>
  <si>
    <t>26-24, 23-25</t>
  </si>
  <si>
    <t>KAJE Leionat</t>
  </si>
  <si>
    <t>18-25, 13-25</t>
  </si>
  <si>
    <t>8-25,19-25</t>
  </si>
  <si>
    <t>27-25,25-15</t>
  </si>
  <si>
    <t>10-25, 18-25</t>
  </si>
  <si>
    <t>Lempo-Volley MUSTA</t>
  </si>
  <si>
    <t>25-14, 25-17</t>
  </si>
  <si>
    <t>Loimu Mustat</t>
  </si>
  <si>
    <t>14-25, 25-19</t>
  </si>
  <si>
    <t>OrPo White</t>
  </si>
  <si>
    <t>20-25, 19-25</t>
  </si>
  <si>
    <t>LP Kang punaiset</t>
  </si>
  <si>
    <t>25-7, 25-16</t>
  </si>
  <si>
    <t>LP Kang kotkat</t>
  </si>
  <si>
    <t>25-17, 25-5</t>
  </si>
  <si>
    <t>Loimu Oranssit</t>
  </si>
  <si>
    <t>25-16, 25-18</t>
  </si>
  <si>
    <t>Isku-Veikot Musta</t>
  </si>
  <si>
    <t>25-16, 22-25</t>
  </si>
  <si>
    <t>Pirkat Blue</t>
  </si>
  <si>
    <t>25-6, 25-18</t>
  </si>
  <si>
    <t>Pirkat White</t>
  </si>
  <si>
    <t>25-7, 25-15</t>
  </si>
  <si>
    <t>LPK Punaset</t>
  </si>
  <si>
    <t>25-18, 25-0</t>
  </si>
  <si>
    <t>Lempo-Volley sininen</t>
  </si>
  <si>
    <t>11-25,25-23,14-16</t>
  </si>
  <si>
    <t>Jankko09</t>
  </si>
  <si>
    <t>10-25,10-25</t>
  </si>
  <si>
    <t>14-25.15-25</t>
  </si>
  <si>
    <t>25-23, 20-25, 15-10</t>
  </si>
  <si>
    <t>20-25, 16-25</t>
  </si>
  <si>
    <t>25-19, 25-14</t>
  </si>
  <si>
    <t>13-25, 25-16, 8-15</t>
  </si>
  <si>
    <t>10-25, 7-25</t>
  </si>
  <si>
    <t>17-25,20-25</t>
  </si>
  <si>
    <t>19-25, 17-25</t>
  </si>
  <si>
    <t>25-15, 24-26</t>
  </si>
  <si>
    <t>25-14,25-11</t>
  </si>
  <si>
    <t>Viesti Blue</t>
  </si>
  <si>
    <t>Ypä Y</t>
  </si>
  <si>
    <t>25-10, 25-13</t>
  </si>
  <si>
    <t>25-19,25-19</t>
  </si>
  <si>
    <t>VaLepa punainen</t>
  </si>
  <si>
    <t>0-3</t>
  </si>
  <si>
    <t>19-25,23-25,8,25</t>
  </si>
  <si>
    <t>18-25,16-25,21-25</t>
  </si>
  <si>
    <t>13-25.14-25</t>
  </si>
  <si>
    <t>25-22, 13-25, 8-15</t>
  </si>
  <si>
    <t>25-21, 25-20</t>
  </si>
  <si>
    <t>25-15, 22-25,9-15</t>
  </si>
  <si>
    <t>16-25, 20-25</t>
  </si>
  <si>
    <t>25-21, 25-11</t>
  </si>
  <si>
    <t>15-25,15-25</t>
  </si>
  <si>
    <t>25-8,25-16</t>
  </si>
  <si>
    <t>25-23,25-23</t>
  </si>
  <si>
    <t>25-21,29-27</t>
  </si>
  <si>
    <t>16-25,16-25</t>
  </si>
  <si>
    <t>14-25,20-25</t>
  </si>
  <si>
    <t>22.2.2022</t>
  </si>
  <si>
    <t>Isku-Veikot Keltainen</t>
  </si>
  <si>
    <t>24-26,25-23</t>
  </si>
  <si>
    <t>OrPo Sininen</t>
  </si>
  <si>
    <t>16-25,17-25</t>
  </si>
  <si>
    <t>23-25,17-25</t>
  </si>
  <si>
    <t>11-25,24-25</t>
  </si>
  <si>
    <t>Lempo-Volley monsters</t>
  </si>
  <si>
    <t>23-25,20-25</t>
  </si>
  <si>
    <t>25-20,25-12</t>
  </si>
  <si>
    <t>25-17,17-25</t>
  </si>
  <si>
    <t>25-13,25-16</t>
  </si>
  <si>
    <t>24-26,19-25</t>
  </si>
  <si>
    <t>22-25,25-27</t>
  </si>
  <si>
    <t>25-22,25-22</t>
  </si>
  <si>
    <t>su</t>
  </si>
  <si>
    <t>25-23,25-19</t>
  </si>
  <si>
    <t>Lempo Monsters</t>
  </si>
  <si>
    <t>25-13,23-25</t>
  </si>
  <si>
    <t>25-12,16-25</t>
  </si>
  <si>
    <t>Lempo Mustat</t>
  </si>
  <si>
    <t>25-8,25-18</t>
  </si>
  <si>
    <t>25-14,25-9</t>
  </si>
  <si>
    <t>Lempo Valkoiset</t>
  </si>
  <si>
    <t>25-15,25-14</t>
  </si>
  <si>
    <t>Lempo Sininen</t>
  </si>
  <si>
    <t>24-26,26-28</t>
  </si>
  <si>
    <t>NarPa-10</t>
  </si>
  <si>
    <t>19-25-23-25</t>
  </si>
  <si>
    <t>YpäY</t>
  </si>
  <si>
    <t>22-25,12-25</t>
  </si>
  <si>
    <t>19-25,25-23,15-6</t>
  </si>
  <si>
    <t>25-19,25-7</t>
  </si>
  <si>
    <t>25-12,25-17</t>
  </si>
  <si>
    <t>25-21,25-14</t>
  </si>
  <si>
    <t>17-25,25-23,15-9</t>
  </si>
  <si>
    <t>NarPa-11</t>
  </si>
  <si>
    <t>25-16,25-22</t>
  </si>
  <si>
    <t>Jankko Mustat</t>
  </si>
  <si>
    <t>25-23,25-12</t>
  </si>
  <si>
    <t>Lempo Siniset</t>
  </si>
  <si>
    <t>25-22,16-25,13-15</t>
  </si>
  <si>
    <t>21-25,23-25</t>
  </si>
  <si>
    <t>25-23,25-22</t>
  </si>
  <si>
    <t>25-8,25-17</t>
  </si>
  <si>
    <t>25-18,25-11</t>
  </si>
  <si>
    <t>Viesti D-RED</t>
  </si>
  <si>
    <t>25-21,23-25,15-10</t>
  </si>
  <si>
    <t>25-14,25-20</t>
  </si>
  <si>
    <t>25-9,25-8</t>
  </si>
  <si>
    <t>25-19,25-17</t>
  </si>
  <si>
    <t>25-16,25-10</t>
  </si>
  <si>
    <t>25-11,25-14</t>
  </si>
  <si>
    <t xml:space="preserve">Lempo Sininen </t>
  </si>
  <si>
    <t>25-21,25-11</t>
  </si>
  <si>
    <t>25-21,19-25,15-7</t>
  </si>
  <si>
    <t>25-6,25-11</t>
  </si>
  <si>
    <t>25-18,25-14</t>
  </si>
  <si>
    <t>Jankko Musta</t>
  </si>
  <si>
    <t>25-14,25-12</t>
  </si>
  <si>
    <t>25-17,25-13</t>
  </si>
  <si>
    <t>Lempo Pyssyt</t>
  </si>
  <si>
    <t>25-18,25-9</t>
  </si>
  <si>
    <t>Lempo Tykit</t>
  </si>
  <si>
    <t>25-12,25-22</t>
  </si>
  <si>
    <t>Lempo Kanuunat</t>
  </si>
  <si>
    <t>25-9,25-12</t>
  </si>
  <si>
    <t>25-14-25-20</t>
  </si>
  <si>
    <t>25-20,25-20</t>
  </si>
  <si>
    <t>25-15,25-20</t>
  </si>
  <si>
    <t>25-14,25-18</t>
  </si>
  <si>
    <t>25-16,25-9</t>
  </si>
  <si>
    <t>25-10,25-22</t>
  </si>
  <si>
    <t>25-16-25-12</t>
  </si>
  <si>
    <t>22-25,27-25,14-16</t>
  </si>
  <si>
    <t>18-25,15-25</t>
  </si>
  <si>
    <t xml:space="preserve">Ypä Y </t>
  </si>
  <si>
    <t>25-17,25-11</t>
  </si>
  <si>
    <t>25-21,21-25,10-15</t>
  </si>
  <si>
    <t>21-16,25-14</t>
  </si>
  <si>
    <t>VaLePa valkoinen</t>
  </si>
  <si>
    <t>25-14,25-8</t>
  </si>
  <si>
    <t>25-18,25-13</t>
  </si>
  <si>
    <t>25-11,25-10</t>
  </si>
  <si>
    <t>25-16,20-25,10-15</t>
  </si>
  <si>
    <t>17-25,25-19,15-17</t>
  </si>
  <si>
    <t>22-25,25-18,10-15</t>
  </si>
  <si>
    <t>Seura</t>
  </si>
  <si>
    <t>pisteet I-V</t>
  </si>
  <si>
    <t>eräpisteet I-V</t>
  </si>
  <si>
    <t>2019-2020</t>
  </si>
  <si>
    <t>2020-2021</t>
  </si>
  <si>
    <t>2021-2022 keltainen AM</t>
  </si>
  <si>
    <t>2121-2022 musta AM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</si>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</sst>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.&quot;m&quot;.&quot;yyyy"/>
    <numFmt numFmtId="165" formatCode="d&quot;.&quot;m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5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165" fontId="0" fillId="0" borderId="0" xfId="0" applyNumberFormat="1" applyAlignment="1">
      <alignment vertical="center" wrapText="1"/>
    </xf>
    <xf numFmtId="49" fontId="1" fillId="0" borderId="0" xfId="0" applyNumberFormat="1" applyFon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own_prog\iv\2023-2024\2016-2024%20pelit.ods" TargetMode="External"/><Relationship Id="rId1" Type="http://schemas.openxmlformats.org/officeDocument/2006/relationships/externalLinkPath" Target="2016-2024%20pelit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l_years"/>
      <sheetName val="B-2023-2024"/>
      <sheetName val="C-2021-2024"/>
      <sheetName val="D-2019-2024"/>
      <sheetName val="E-2019-2022"/>
      <sheetName val="B_2023_2024"/>
      <sheetName val="C_2023_2024"/>
      <sheetName val="D_AM_2023_2024"/>
      <sheetName val="C_2022_2023"/>
      <sheetName val="D_AM_2022_2023"/>
      <sheetName val="C_2021_2022"/>
      <sheetName val="D_AM_2021_2022_keltainen"/>
      <sheetName val="D_AM_2021_2022_musta"/>
      <sheetName val="E-AM_2020_2021"/>
      <sheetName val="D-AM_2020_2021"/>
      <sheetName val="D-AM_2019_2020"/>
      <sheetName val="E-AM_keltainen_2019-2020"/>
      <sheetName val="E-tiikeri_2019_2020"/>
      <sheetName val="E-tiikeri_valkoinen_2018-2019"/>
      <sheetName val="E-AM_2018-2019"/>
      <sheetName val="E-tiikeri_sininen_2018-2019"/>
      <sheetName val="E-tiikeri_2017-2018"/>
      <sheetName val="E-tiikeri_2016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O3">
            <v>32</v>
          </cell>
          <cell r="P3">
            <v>14</v>
          </cell>
        </row>
        <row r="4">
          <cell r="O4">
            <v>1348</v>
          </cell>
          <cell r="P4">
            <v>905</v>
          </cell>
        </row>
      </sheetData>
      <sheetData sheetId="8"/>
      <sheetData sheetId="9">
        <row r="2">
          <cell r="N2">
            <v>23</v>
          </cell>
          <cell r="O2">
            <v>6</v>
          </cell>
          <cell r="P2">
            <v>0</v>
          </cell>
          <cell r="Q2">
            <v>29</v>
          </cell>
        </row>
        <row r="3">
          <cell r="N3">
            <v>28</v>
          </cell>
          <cell r="O3">
            <v>10</v>
          </cell>
        </row>
        <row r="4">
          <cell r="N4">
            <v>1451</v>
          </cell>
          <cell r="O4">
            <v>1109</v>
          </cell>
        </row>
      </sheetData>
      <sheetData sheetId="10"/>
      <sheetData sheetId="11">
        <row r="2">
          <cell r="N2">
            <v>4</v>
          </cell>
          <cell r="O2">
            <v>7</v>
          </cell>
          <cell r="P2">
            <v>4</v>
          </cell>
          <cell r="Q2">
            <v>15</v>
          </cell>
        </row>
        <row r="3">
          <cell r="N3">
            <v>12</v>
          </cell>
          <cell r="O3">
            <v>18</v>
          </cell>
        </row>
        <row r="4">
          <cell r="N4">
            <v>647</v>
          </cell>
          <cell r="O4">
            <v>666</v>
          </cell>
        </row>
      </sheetData>
      <sheetData sheetId="12">
        <row r="2">
          <cell r="N2">
            <v>14</v>
          </cell>
          <cell r="O2">
            <v>16</v>
          </cell>
          <cell r="P2">
            <v>2</v>
          </cell>
          <cell r="Q2">
            <v>32</v>
          </cell>
        </row>
        <row r="3">
          <cell r="N3">
            <v>30</v>
          </cell>
          <cell r="O3">
            <v>34</v>
          </cell>
        </row>
        <row r="4">
          <cell r="N4">
            <v>1486</v>
          </cell>
          <cell r="O4">
            <v>1524</v>
          </cell>
        </row>
      </sheetData>
      <sheetData sheetId="13"/>
      <sheetData sheetId="14">
        <row r="2">
          <cell r="N2">
            <v>4</v>
          </cell>
          <cell r="O2">
            <v>4</v>
          </cell>
          <cell r="P2">
            <v>1</v>
          </cell>
          <cell r="Q2">
            <v>9</v>
          </cell>
        </row>
        <row r="3">
          <cell r="N3">
            <v>9</v>
          </cell>
          <cell r="O3">
            <v>9</v>
          </cell>
        </row>
        <row r="4">
          <cell r="N4">
            <v>439</v>
          </cell>
          <cell r="O4">
            <v>399</v>
          </cell>
        </row>
      </sheetData>
      <sheetData sheetId="15">
        <row r="2">
          <cell r="O2">
            <v>13</v>
          </cell>
          <cell r="P2">
            <v>3</v>
          </cell>
          <cell r="Q2">
            <v>7</v>
          </cell>
          <cell r="R2">
            <v>23</v>
          </cell>
        </row>
        <row r="49">
          <cell r="G49">
            <v>13</v>
          </cell>
          <cell r="H49">
            <v>3</v>
          </cell>
          <cell r="I49">
            <v>7</v>
          </cell>
          <cell r="J49">
            <v>1015</v>
          </cell>
          <cell r="K49">
            <v>977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7001-218C-45B4-A8EB-DA7B4798BC50}">
  <dimension ref="A1:K9"/>
  <sheetViews>
    <sheetView tabSelected="1" workbookViewId="0">
      <selection activeCell="D21" sqref="D21"/>
    </sheetView>
  </sheetViews>
  <sheetFormatPr defaultRowHeight="14.4" x14ac:dyDescent="0.3"/>
  <cols>
    <col min="1" max="1" width="14.33203125" customWidth="1"/>
    <col min="2" max="6" width="22.88671875" customWidth="1"/>
    <col min="7" max="7" width="14.109375" customWidth="1"/>
    <col min="8" max="8" width="16.6640625" customWidth="1"/>
    <col min="9" max="9" width="18.5546875" customWidth="1"/>
    <col min="10" max="11" width="11.77734375" customWidth="1"/>
  </cols>
  <sheetData>
    <row r="1" spans="1:11" x14ac:dyDescent="0.3">
      <c r="A1" s="1" t="s">
        <v>229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230</v>
      </c>
      <c r="H1" s="1" t="s">
        <v>45</v>
      </c>
      <c r="I1" s="1" t="s">
        <v>231</v>
      </c>
      <c r="J1" s="1" t="s">
        <v>46</v>
      </c>
      <c r="K1" s="1" t="s">
        <v>47</v>
      </c>
    </row>
    <row r="2" spans="1:11" x14ac:dyDescent="0.3">
      <c r="A2" t="s">
        <v>33</v>
      </c>
      <c r="B2" t="s">
        <v>232</v>
      </c>
      <c r="C2">
        <f>'[1]D-AM_2019_2020'!R2</f>
        <v>23</v>
      </c>
      <c r="D2">
        <f>'[1]D-AM_2019_2020'!O2</f>
        <v>13</v>
      </c>
      <c r="E2">
        <f>'[1]D-AM_2019_2020'!P2</f>
        <v>3</v>
      </c>
      <c r="F2">
        <f>'[1]D-AM_2019_2020'!Q2</f>
        <v>7</v>
      </c>
      <c r="G2">
        <f>'[1]D-AM_2019_2020'!G49*2+'[1]D-AM_2019_2020'!H49</f>
        <v>29</v>
      </c>
      <c r="H2">
        <f>2*'[1]D-AM_2019_2020'!I49+'[1]D-AM_2019_2020'!H49</f>
        <v>17</v>
      </c>
      <c r="I2">
        <f>'[1]D-AM_2019_2020'!J49</f>
        <v>1015</v>
      </c>
      <c r="J2">
        <f>'[1]D-AM_2019_2020'!K49</f>
        <v>977</v>
      </c>
      <c r="K2">
        <v>16</v>
      </c>
    </row>
    <row r="3" spans="1:11" x14ac:dyDescent="0.3">
      <c r="A3" t="s">
        <v>33</v>
      </c>
      <c r="B3" t="s">
        <v>233</v>
      </c>
      <c r="C3">
        <f>'[1]D-AM_2020_2021'!Q2</f>
        <v>9</v>
      </c>
      <c r="D3">
        <f>'[1]D-AM_2020_2021'!N2</f>
        <v>4</v>
      </c>
      <c r="E3">
        <f>'[1]D-AM_2020_2021'!O2</f>
        <v>4</v>
      </c>
      <c r="F3">
        <f>'[1]D-AM_2020_2021'!P2</f>
        <v>1</v>
      </c>
      <c r="G3">
        <f>'[1]D-AM_2020_2021'!N3</f>
        <v>9</v>
      </c>
      <c r="H3">
        <f>'[1]D-AM_2020_2021'!O3</f>
        <v>9</v>
      </c>
      <c r="I3">
        <f>'[1]D-AM_2020_2021'!N4</f>
        <v>439</v>
      </c>
      <c r="J3">
        <f>'[1]D-AM_2020_2021'!O4</f>
        <v>399</v>
      </c>
    </row>
    <row r="4" spans="1:11" x14ac:dyDescent="0.3">
      <c r="A4" t="s">
        <v>33</v>
      </c>
      <c r="B4" t="s">
        <v>234</v>
      </c>
      <c r="C4">
        <f>[1]D_AM_2021_2022_keltainen!Q2</f>
        <v>15</v>
      </c>
      <c r="D4">
        <f>[1]D_AM_2021_2022_keltainen!N2</f>
        <v>4</v>
      </c>
      <c r="E4">
        <f>[1]D_AM_2021_2022_keltainen!P2</f>
        <v>4</v>
      </c>
      <c r="F4">
        <f>[1]D_AM_2021_2022_keltainen!O2</f>
        <v>7</v>
      </c>
      <c r="G4">
        <f>[1]D_AM_2021_2022_keltainen!N3</f>
        <v>12</v>
      </c>
      <c r="H4">
        <f>[1]D_AM_2021_2022_keltainen!O3</f>
        <v>18</v>
      </c>
      <c r="I4">
        <f>[1]D_AM_2021_2022_keltainen!N4</f>
        <v>647</v>
      </c>
      <c r="J4">
        <f>[1]D_AM_2021_2022_keltainen!O4</f>
        <v>666</v>
      </c>
      <c r="K4">
        <v>18</v>
      </c>
    </row>
    <row r="5" spans="1:11" x14ac:dyDescent="0.3">
      <c r="A5" t="s">
        <v>33</v>
      </c>
      <c r="B5" t="s">
        <v>235</v>
      </c>
      <c r="C5">
        <f>[1]D_AM_2021_2022_musta!Q2</f>
        <v>32</v>
      </c>
      <c r="D5">
        <f>[1]D_AM_2021_2022_musta!N2</f>
        <v>14</v>
      </c>
      <c r="E5">
        <f>[1]D_AM_2021_2022_musta!P2</f>
        <v>2</v>
      </c>
      <c r="F5">
        <f>[1]D_AM_2021_2022_musta!O2</f>
        <v>16</v>
      </c>
      <c r="G5">
        <f>[1]D_AM_2021_2022_musta!N3</f>
        <v>30</v>
      </c>
      <c r="H5">
        <f>[1]D_AM_2021_2022_musta!O3</f>
        <v>34</v>
      </c>
      <c r="I5">
        <f>[1]D_AM_2021_2022_musta!N4</f>
        <v>1486</v>
      </c>
      <c r="J5">
        <f>[1]D_AM_2021_2022_musta!O4</f>
        <v>1524</v>
      </c>
      <c r="K5">
        <v>4</v>
      </c>
    </row>
    <row r="6" spans="1:11" x14ac:dyDescent="0.3">
      <c r="A6" t="s">
        <v>33</v>
      </c>
      <c r="B6" t="s">
        <v>236</v>
      </c>
      <c r="C6">
        <f>[1]D_AM_2022_2023!Q2</f>
        <v>29</v>
      </c>
      <c r="D6">
        <f>[1]D_AM_2022_2023!N2</f>
        <v>23</v>
      </c>
      <c r="E6">
        <f>[1]D_AM_2022_2023!P2</f>
        <v>0</v>
      </c>
      <c r="F6">
        <f>[1]D_AM_2022_2023!O2</f>
        <v>6</v>
      </c>
      <c r="G6">
        <f>[1]D_AM_2022_2023!N3</f>
        <v>28</v>
      </c>
      <c r="H6">
        <f>[1]D_AM_2022_2023!O3</f>
        <v>10</v>
      </c>
      <c r="I6">
        <f>[1]D_AM_2022_2023!N4</f>
        <v>1451</v>
      </c>
      <c r="J6">
        <f>[1]D_AM_2022_2023!O4</f>
        <v>1109</v>
      </c>
      <c r="K6">
        <v>3</v>
      </c>
    </row>
    <row r="7" spans="1:11" x14ac:dyDescent="0.3">
      <c r="A7" t="s">
        <v>33</v>
      </c>
      <c r="B7" t="s">
        <v>237</v>
      </c>
      <c r="C7">
        <f>'D-AM 2023-2024'!R2</f>
        <v>29</v>
      </c>
      <c r="D7">
        <f>'D-AM 2023-2024'!O2</f>
        <v>22</v>
      </c>
      <c r="E7">
        <f>'D-AM 2023-2024'!P2</f>
        <v>0</v>
      </c>
      <c r="F7">
        <f>'D-AM 2023-2024'!Q2</f>
        <v>7</v>
      </c>
      <c r="G7">
        <f>[1]D_AM_2023_2024!O3</f>
        <v>32</v>
      </c>
      <c r="H7">
        <f>[1]D_AM_2023_2024!P3</f>
        <v>14</v>
      </c>
      <c r="I7">
        <f>[1]D_AM_2023_2024!O4</f>
        <v>1348</v>
      </c>
      <c r="J7">
        <f>[1]D_AM_2023_2024!P4</f>
        <v>905</v>
      </c>
    </row>
    <row r="9" spans="1:11" x14ac:dyDescent="0.3">
      <c r="B9" t="s">
        <v>7</v>
      </c>
      <c r="C9">
        <f t="shared" ref="C9:J9" si="0">SUM(C2:C7)</f>
        <v>137</v>
      </c>
      <c r="D9">
        <f t="shared" si="0"/>
        <v>80</v>
      </c>
      <c r="E9">
        <f t="shared" si="0"/>
        <v>13</v>
      </c>
      <c r="F9">
        <f t="shared" si="0"/>
        <v>44</v>
      </c>
      <c r="G9">
        <f t="shared" si="0"/>
        <v>140</v>
      </c>
      <c r="H9">
        <f t="shared" si="0"/>
        <v>102</v>
      </c>
      <c r="I9">
        <f t="shared" si="0"/>
        <v>6386</v>
      </c>
      <c r="J9">
        <f t="shared" si="0"/>
        <v>5580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B48A-4E11-4021-8C6F-A56D646022A2}">
  <dimension ref="A1:R32"/>
  <sheetViews>
    <sheetView workbookViewId="0">
      <selection activeCell="P3" sqref="P3"/>
    </sheetView>
  </sheetViews>
  <sheetFormatPr defaultRowHeight="14.4" x14ac:dyDescent="0.3"/>
  <cols>
    <col min="1" max="1" width="16.109375" customWidth="1"/>
    <col min="2" max="2" width="10.44140625" customWidth="1"/>
    <col min="3" max="3" width="21.6640625" customWidth="1"/>
    <col min="4" max="4" width="16.109375" customWidth="1"/>
    <col min="6" max="6" width="22.33203125" customWidth="1"/>
    <col min="14" max="14" width="10.44140625" customWidth="1"/>
    <col min="15" max="16" width="9.4414062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3</v>
      </c>
      <c r="H1" s="1">
        <v>2</v>
      </c>
      <c r="I1" s="1">
        <v>1</v>
      </c>
      <c r="J1" s="1">
        <v>0</v>
      </c>
      <c r="K1" s="1" t="s">
        <v>4</v>
      </c>
      <c r="L1" s="1" t="s">
        <v>4</v>
      </c>
      <c r="M1" s="1"/>
      <c r="N1" s="1"/>
      <c r="O1" s="1" t="s">
        <v>31</v>
      </c>
      <c r="P1" s="1" t="s">
        <v>25</v>
      </c>
      <c r="Q1" s="1" t="s">
        <v>6</v>
      </c>
      <c r="R1" s="1" t="s">
        <v>7</v>
      </c>
    </row>
    <row r="2" spans="1:18" x14ac:dyDescent="0.3">
      <c r="A2" s="4">
        <v>45199</v>
      </c>
      <c r="B2" s="2" t="s">
        <v>8</v>
      </c>
      <c r="C2" s="2" t="s">
        <v>33</v>
      </c>
      <c r="D2" s="2" t="s">
        <v>27</v>
      </c>
      <c r="E2" s="3" t="s">
        <v>18</v>
      </c>
      <c r="F2" s="2" t="s">
        <v>198</v>
      </c>
      <c r="G2" s="2"/>
      <c r="H2" s="2">
        <v>1</v>
      </c>
      <c r="K2">
        <v>50</v>
      </c>
      <c r="L2">
        <v>17</v>
      </c>
      <c r="N2" s="1" t="s">
        <v>11</v>
      </c>
      <c r="O2">
        <f>G32+H32</f>
        <v>22</v>
      </c>
      <c r="P2">
        <v>0</v>
      </c>
      <c r="Q2">
        <f>I32+J32</f>
        <v>7</v>
      </c>
      <c r="R2">
        <f>SUM(O2:Q2)</f>
        <v>29</v>
      </c>
    </row>
    <row r="3" spans="1:18" x14ac:dyDescent="0.3">
      <c r="A3" s="4">
        <v>45199</v>
      </c>
      <c r="B3" s="2" t="s">
        <v>8</v>
      </c>
      <c r="C3" s="2" t="s">
        <v>33</v>
      </c>
      <c r="D3" s="2" t="s">
        <v>16</v>
      </c>
      <c r="E3" s="3" t="s">
        <v>18</v>
      </c>
      <c r="F3" s="2" t="s">
        <v>199</v>
      </c>
      <c r="H3">
        <v>1</v>
      </c>
      <c r="K3">
        <v>50</v>
      </c>
      <c r="L3">
        <v>32</v>
      </c>
      <c r="N3" s="1" t="s">
        <v>4</v>
      </c>
      <c r="O3">
        <f>SUM(G2:G20)*3+SUM(H2:H20)*2+1*SUM(I2:I20)</f>
        <v>32</v>
      </c>
      <c r="Q3">
        <f>SUM(J2:J30)*2+1*SUM(I2:I30)</f>
        <v>14</v>
      </c>
      <c r="R3">
        <f>SUM(O3:Q3)</f>
        <v>46</v>
      </c>
    </row>
    <row r="4" spans="1:18" x14ac:dyDescent="0.3">
      <c r="A4" s="4">
        <v>45199</v>
      </c>
      <c r="B4" s="2" t="s">
        <v>8</v>
      </c>
      <c r="C4" s="2" t="s">
        <v>33</v>
      </c>
      <c r="D4" s="2" t="s">
        <v>200</v>
      </c>
      <c r="E4" s="3" t="s">
        <v>18</v>
      </c>
      <c r="F4" s="2" t="s">
        <v>201</v>
      </c>
      <c r="H4">
        <v>1</v>
      </c>
      <c r="K4">
        <v>50</v>
      </c>
      <c r="L4">
        <v>26</v>
      </c>
      <c r="M4">
        <f>SUM(L2:L4)</f>
        <v>75</v>
      </c>
      <c r="N4" s="1" t="s">
        <v>14</v>
      </c>
      <c r="O4">
        <f>SUM(K2:K28)</f>
        <v>1348</v>
      </c>
      <c r="Q4">
        <f>SUM(L2:L28)</f>
        <v>905</v>
      </c>
      <c r="R4">
        <f>SUM(O4:Q4)</f>
        <v>2253</v>
      </c>
    </row>
    <row r="5" spans="1:18" x14ac:dyDescent="0.3">
      <c r="A5" s="4">
        <v>45228</v>
      </c>
      <c r="B5" s="2" t="s">
        <v>17</v>
      </c>
      <c r="C5" s="2" t="s">
        <v>33</v>
      </c>
      <c r="D5" s="2" t="s">
        <v>16</v>
      </c>
      <c r="E5" s="2" t="s">
        <v>18</v>
      </c>
      <c r="F5" s="11" t="s">
        <v>202</v>
      </c>
      <c r="G5" s="11"/>
      <c r="H5">
        <v>1</v>
      </c>
      <c r="K5">
        <v>50</v>
      </c>
      <c r="L5">
        <v>30</v>
      </c>
    </row>
    <row r="6" spans="1:18" x14ac:dyDescent="0.3">
      <c r="A6" s="4">
        <v>45228</v>
      </c>
      <c r="B6" s="2" t="s">
        <v>17</v>
      </c>
      <c r="C6" s="2" t="s">
        <v>33</v>
      </c>
      <c r="D6" s="2" t="s">
        <v>203</v>
      </c>
      <c r="E6" s="2" t="s">
        <v>18</v>
      </c>
      <c r="F6" s="11" t="s">
        <v>204</v>
      </c>
      <c r="G6" s="11"/>
      <c r="H6">
        <v>1</v>
      </c>
      <c r="K6">
        <v>50</v>
      </c>
      <c r="L6">
        <v>27</v>
      </c>
    </row>
    <row r="7" spans="1:18" x14ac:dyDescent="0.3">
      <c r="A7" s="4">
        <v>45228</v>
      </c>
      <c r="B7" s="2" t="s">
        <v>17</v>
      </c>
      <c r="C7" s="2" t="s">
        <v>33</v>
      </c>
      <c r="D7" s="2" t="s">
        <v>205</v>
      </c>
      <c r="E7" s="2" t="s">
        <v>18</v>
      </c>
      <c r="F7" s="11" t="s">
        <v>206</v>
      </c>
      <c r="G7" s="11"/>
      <c r="H7">
        <v>1</v>
      </c>
      <c r="K7">
        <v>50</v>
      </c>
      <c r="L7">
        <v>24</v>
      </c>
      <c r="M7">
        <f>SUM(L5:L7)</f>
        <v>81</v>
      </c>
    </row>
    <row r="8" spans="1:18" x14ac:dyDescent="0.3">
      <c r="A8" s="4">
        <v>45248</v>
      </c>
      <c r="B8" s="2" t="s">
        <v>8</v>
      </c>
      <c r="C8" s="2" t="s">
        <v>33</v>
      </c>
      <c r="D8" s="2" t="s">
        <v>207</v>
      </c>
      <c r="E8" s="2" t="s">
        <v>18</v>
      </c>
      <c r="F8" s="11" t="s">
        <v>208</v>
      </c>
      <c r="H8">
        <v>1</v>
      </c>
      <c r="K8">
        <v>50</v>
      </c>
      <c r="L8">
        <v>21</v>
      </c>
    </row>
    <row r="9" spans="1:18" x14ac:dyDescent="0.3">
      <c r="A9" s="4">
        <v>45248</v>
      </c>
      <c r="B9" s="2" t="s">
        <v>8</v>
      </c>
      <c r="C9" s="2" t="s">
        <v>33</v>
      </c>
      <c r="D9" s="2" t="s">
        <v>16</v>
      </c>
      <c r="E9" s="2" t="s">
        <v>18</v>
      </c>
      <c r="F9" s="11" t="s">
        <v>209</v>
      </c>
      <c r="H9">
        <v>1</v>
      </c>
      <c r="K9">
        <v>50</v>
      </c>
      <c r="L9">
        <v>34</v>
      </c>
    </row>
    <row r="10" spans="1:18" x14ac:dyDescent="0.3">
      <c r="A10" s="4">
        <v>45248</v>
      </c>
      <c r="B10" s="2" t="s">
        <v>8</v>
      </c>
      <c r="C10" s="2" t="s">
        <v>33</v>
      </c>
      <c r="D10" s="2" t="s">
        <v>102</v>
      </c>
      <c r="E10" s="2" t="s">
        <v>18</v>
      </c>
      <c r="F10" s="11" t="s">
        <v>210</v>
      </c>
      <c r="H10">
        <v>1</v>
      </c>
      <c r="K10">
        <v>50</v>
      </c>
      <c r="L10">
        <v>40</v>
      </c>
      <c r="M10">
        <f>SUM(L8:L10)</f>
        <v>95</v>
      </c>
    </row>
    <row r="11" spans="1:18" x14ac:dyDescent="0.3">
      <c r="A11" s="4">
        <v>45269</v>
      </c>
      <c r="B11" s="2" t="s">
        <v>8</v>
      </c>
      <c r="C11" s="2" t="s">
        <v>33</v>
      </c>
      <c r="D11" s="2" t="s">
        <v>39</v>
      </c>
      <c r="E11" s="2" t="s">
        <v>18</v>
      </c>
      <c r="F11" s="11" t="s">
        <v>211</v>
      </c>
      <c r="H11">
        <v>1</v>
      </c>
      <c r="K11">
        <v>50</v>
      </c>
      <c r="L11">
        <v>35</v>
      </c>
    </row>
    <row r="12" spans="1:18" x14ac:dyDescent="0.3">
      <c r="A12" s="4">
        <v>45269</v>
      </c>
      <c r="B12" s="2" t="s">
        <v>8</v>
      </c>
      <c r="C12" s="2" t="s">
        <v>33</v>
      </c>
      <c r="D12" s="2" t="s">
        <v>205</v>
      </c>
      <c r="E12" s="2" t="s">
        <v>18</v>
      </c>
      <c r="F12" s="11" t="s">
        <v>212</v>
      </c>
      <c r="H12">
        <v>1</v>
      </c>
      <c r="K12">
        <v>50</v>
      </c>
      <c r="L12">
        <v>32</v>
      </c>
    </row>
    <row r="13" spans="1:18" x14ac:dyDescent="0.3">
      <c r="A13" s="4">
        <v>45269</v>
      </c>
      <c r="B13" s="2" t="s">
        <v>8</v>
      </c>
      <c r="C13" s="2" t="s">
        <v>33</v>
      </c>
      <c r="D13" s="2" t="s">
        <v>102</v>
      </c>
      <c r="E13" s="6" t="s">
        <v>18</v>
      </c>
      <c r="F13" s="11" t="s">
        <v>213</v>
      </c>
      <c r="H13">
        <v>1</v>
      </c>
      <c r="K13">
        <v>50</v>
      </c>
      <c r="L13">
        <v>25</v>
      </c>
      <c r="M13">
        <f>SUM(L11:L13)</f>
        <v>92</v>
      </c>
    </row>
    <row r="14" spans="1:18" x14ac:dyDescent="0.3">
      <c r="A14" s="5">
        <v>45304</v>
      </c>
      <c r="B14" s="2" t="s">
        <v>8</v>
      </c>
      <c r="C14" s="2" t="s">
        <v>33</v>
      </c>
      <c r="D14" s="2" t="s">
        <v>205</v>
      </c>
      <c r="E14" s="2" t="s">
        <v>18</v>
      </c>
      <c r="F14" s="11" t="s">
        <v>214</v>
      </c>
      <c r="H14">
        <v>1</v>
      </c>
      <c r="K14">
        <v>50</v>
      </c>
      <c r="L14">
        <v>32</v>
      </c>
    </row>
    <row r="15" spans="1:18" x14ac:dyDescent="0.3">
      <c r="A15" s="5">
        <v>45304</v>
      </c>
      <c r="B15" s="2" t="s">
        <v>8</v>
      </c>
      <c r="C15" s="2" t="s">
        <v>33</v>
      </c>
      <c r="D15" s="2" t="s">
        <v>16</v>
      </c>
      <c r="E15" s="2" t="s">
        <v>18</v>
      </c>
      <c r="F15" s="11" t="s">
        <v>60</v>
      </c>
      <c r="H15">
        <v>1</v>
      </c>
      <c r="K15">
        <v>50</v>
      </c>
      <c r="L15">
        <v>29</v>
      </c>
    </row>
    <row r="16" spans="1:18" x14ac:dyDescent="0.3">
      <c r="A16" s="5">
        <v>45304</v>
      </c>
      <c r="B16" s="2" t="s">
        <v>8</v>
      </c>
      <c r="C16" s="2" t="s">
        <v>33</v>
      </c>
      <c r="D16" s="2" t="s">
        <v>39</v>
      </c>
      <c r="E16" s="2" t="s">
        <v>18</v>
      </c>
      <c r="F16" s="11" t="s">
        <v>215</v>
      </c>
      <c r="H16">
        <v>1</v>
      </c>
      <c r="K16">
        <v>50</v>
      </c>
      <c r="L16">
        <v>28</v>
      </c>
    </row>
    <row r="17" spans="1:12" x14ac:dyDescent="0.3">
      <c r="A17" s="5">
        <v>45325</v>
      </c>
      <c r="B17" s="2" t="s">
        <v>8</v>
      </c>
      <c r="C17" s="2" t="s">
        <v>33</v>
      </c>
      <c r="D17" s="2" t="s">
        <v>207</v>
      </c>
      <c r="E17" s="6" t="s">
        <v>15</v>
      </c>
      <c r="F17" s="11" t="s">
        <v>216</v>
      </c>
      <c r="J17">
        <v>1</v>
      </c>
      <c r="K17">
        <v>61</v>
      </c>
      <c r="L17">
        <v>66</v>
      </c>
    </row>
    <row r="18" spans="1:12" x14ac:dyDescent="0.3">
      <c r="A18" s="5">
        <v>45325</v>
      </c>
      <c r="B18" s="2" t="s">
        <v>8</v>
      </c>
      <c r="C18" s="2" t="s">
        <v>33</v>
      </c>
      <c r="D18" s="2" t="s">
        <v>39</v>
      </c>
      <c r="E18" s="2" t="s">
        <v>10</v>
      </c>
      <c r="F18" s="11" t="s">
        <v>217</v>
      </c>
      <c r="J18">
        <v>1</v>
      </c>
      <c r="K18">
        <v>33</v>
      </c>
      <c r="L18">
        <v>50</v>
      </c>
    </row>
    <row r="19" spans="1:12" x14ac:dyDescent="0.3">
      <c r="A19" s="5">
        <v>45325</v>
      </c>
      <c r="B19" s="2" t="s">
        <v>8</v>
      </c>
      <c r="C19" s="2" t="s">
        <v>33</v>
      </c>
      <c r="D19" s="2" t="s">
        <v>16</v>
      </c>
      <c r="E19" s="2" t="s">
        <v>10</v>
      </c>
      <c r="F19" s="11" t="s">
        <v>150</v>
      </c>
      <c r="J19">
        <v>1</v>
      </c>
      <c r="K19">
        <v>43</v>
      </c>
      <c r="L19">
        <v>50</v>
      </c>
    </row>
    <row r="20" spans="1:12" x14ac:dyDescent="0.3">
      <c r="A20" s="5">
        <v>45360</v>
      </c>
      <c r="B20" s="2" t="s">
        <v>8</v>
      </c>
      <c r="C20" s="2" t="s">
        <v>33</v>
      </c>
      <c r="D20" s="2" t="s">
        <v>203</v>
      </c>
      <c r="E20" s="2" t="s">
        <v>18</v>
      </c>
      <c r="F20" s="11" t="s">
        <v>60</v>
      </c>
      <c r="H20">
        <v>1</v>
      </c>
      <c r="K20">
        <v>50</v>
      </c>
      <c r="L20">
        <v>29</v>
      </c>
    </row>
    <row r="21" spans="1:12" x14ac:dyDescent="0.3">
      <c r="A21" s="5">
        <v>45360</v>
      </c>
      <c r="B21" s="2" t="s">
        <v>8</v>
      </c>
      <c r="C21" s="2" t="s">
        <v>33</v>
      </c>
      <c r="D21" s="2" t="s">
        <v>218</v>
      </c>
      <c r="E21" s="2" t="s">
        <v>18</v>
      </c>
      <c r="F21" s="11" t="s">
        <v>60</v>
      </c>
      <c r="H21">
        <v>1</v>
      </c>
      <c r="K21">
        <v>50</v>
      </c>
      <c r="L21">
        <v>29</v>
      </c>
    </row>
    <row r="22" spans="1:12" x14ac:dyDescent="0.3">
      <c r="A22" s="5">
        <v>45360</v>
      </c>
      <c r="B22" s="2" t="s">
        <v>8</v>
      </c>
      <c r="C22" s="2" t="s">
        <v>33</v>
      </c>
      <c r="D22" s="2" t="s">
        <v>102</v>
      </c>
      <c r="E22" s="2" t="s">
        <v>18</v>
      </c>
      <c r="F22" s="11" t="s">
        <v>219</v>
      </c>
      <c r="H22">
        <v>1</v>
      </c>
      <c r="K22">
        <v>50</v>
      </c>
      <c r="L22">
        <v>28</v>
      </c>
    </row>
    <row r="23" spans="1:12" x14ac:dyDescent="0.3">
      <c r="A23" s="5">
        <v>45375</v>
      </c>
      <c r="B23" s="2" t="s">
        <v>17</v>
      </c>
      <c r="C23" s="2" t="s">
        <v>33</v>
      </c>
      <c r="D23" s="2" t="s">
        <v>104</v>
      </c>
      <c r="E23" s="6" t="s">
        <v>15</v>
      </c>
      <c r="F23" s="11" t="s">
        <v>220</v>
      </c>
      <c r="J23">
        <v>1</v>
      </c>
      <c r="K23">
        <v>56</v>
      </c>
      <c r="L23">
        <v>61</v>
      </c>
    </row>
    <row r="24" spans="1:12" x14ac:dyDescent="0.3">
      <c r="A24" s="5">
        <v>45375</v>
      </c>
      <c r="B24" s="2" t="s">
        <v>17</v>
      </c>
      <c r="C24" s="2" t="s">
        <v>33</v>
      </c>
      <c r="D24" s="2" t="s">
        <v>27</v>
      </c>
      <c r="E24" s="2" t="s">
        <v>18</v>
      </c>
      <c r="F24" s="11" t="s">
        <v>221</v>
      </c>
      <c r="H24">
        <v>1</v>
      </c>
      <c r="K24">
        <v>50</v>
      </c>
      <c r="L24">
        <v>30</v>
      </c>
    </row>
    <row r="25" spans="1:12" x14ac:dyDescent="0.3">
      <c r="A25" s="5">
        <v>45375</v>
      </c>
      <c r="B25" s="2" t="s">
        <v>17</v>
      </c>
      <c r="C25" s="2" t="s">
        <v>33</v>
      </c>
      <c r="D25" s="2" t="s">
        <v>222</v>
      </c>
      <c r="E25" s="3" t="s">
        <v>18</v>
      </c>
      <c r="F25" s="11" t="s">
        <v>223</v>
      </c>
      <c r="H25">
        <v>1</v>
      </c>
      <c r="K25">
        <v>50</v>
      </c>
      <c r="L25">
        <v>22</v>
      </c>
    </row>
    <row r="26" spans="1:12" x14ac:dyDescent="0.3">
      <c r="A26" s="5">
        <v>45395</v>
      </c>
      <c r="B26" s="2" t="s">
        <v>8</v>
      </c>
      <c r="C26" s="2" t="s">
        <v>33</v>
      </c>
      <c r="D26" s="2" t="s">
        <v>104</v>
      </c>
      <c r="E26" s="6" t="s">
        <v>18</v>
      </c>
      <c r="F26" s="11" t="s">
        <v>224</v>
      </c>
      <c r="H26">
        <v>1</v>
      </c>
      <c r="K26">
        <v>50</v>
      </c>
      <c r="L26">
        <v>31</v>
      </c>
    </row>
    <row r="27" spans="1:12" x14ac:dyDescent="0.3">
      <c r="A27" s="5">
        <v>45395</v>
      </c>
      <c r="B27" s="2" t="s">
        <v>8</v>
      </c>
      <c r="C27" s="2" t="s">
        <v>33</v>
      </c>
      <c r="D27" s="2" t="s">
        <v>27</v>
      </c>
      <c r="E27" s="6" t="s">
        <v>18</v>
      </c>
      <c r="F27" s="11" t="s">
        <v>225</v>
      </c>
      <c r="H27">
        <v>1</v>
      </c>
      <c r="K27">
        <v>50</v>
      </c>
      <c r="L27">
        <v>21</v>
      </c>
    </row>
    <row r="28" spans="1:12" x14ac:dyDescent="0.3">
      <c r="A28" s="5">
        <v>45395</v>
      </c>
      <c r="B28" s="2" t="s">
        <v>8</v>
      </c>
      <c r="C28" s="2" t="s">
        <v>33</v>
      </c>
      <c r="D28" s="2" t="s">
        <v>39</v>
      </c>
      <c r="E28" s="6" t="s">
        <v>15</v>
      </c>
      <c r="F28" s="11" t="s">
        <v>226</v>
      </c>
      <c r="J28">
        <v>1</v>
      </c>
      <c r="K28">
        <v>55</v>
      </c>
      <c r="L28">
        <v>56</v>
      </c>
    </row>
    <row r="29" spans="1:12" x14ac:dyDescent="0.3">
      <c r="A29" s="5">
        <v>45396</v>
      </c>
      <c r="B29" s="2" t="s">
        <v>17</v>
      </c>
      <c r="C29" s="2" t="s">
        <v>33</v>
      </c>
      <c r="D29" s="2" t="s">
        <v>104</v>
      </c>
      <c r="E29" s="6" t="s">
        <v>15</v>
      </c>
      <c r="F29" s="11" t="s">
        <v>227</v>
      </c>
      <c r="J29">
        <v>1</v>
      </c>
      <c r="K29">
        <v>57</v>
      </c>
      <c r="L29">
        <v>61</v>
      </c>
    </row>
    <row r="30" spans="1:12" x14ac:dyDescent="0.3">
      <c r="A30" s="5">
        <v>45396</v>
      </c>
      <c r="B30" s="2" t="s">
        <v>17</v>
      </c>
      <c r="C30" s="2" t="s">
        <v>33</v>
      </c>
      <c r="D30" s="2" t="s">
        <v>200</v>
      </c>
      <c r="E30" s="6" t="s">
        <v>15</v>
      </c>
      <c r="F30" s="11" t="s">
        <v>228</v>
      </c>
      <c r="J30">
        <v>1</v>
      </c>
      <c r="K30">
        <v>57</v>
      </c>
      <c r="L30">
        <v>58</v>
      </c>
    </row>
    <row r="32" spans="1:12" x14ac:dyDescent="0.3">
      <c r="G32">
        <f>SUM(G2:G31)</f>
        <v>0</v>
      </c>
      <c r="H32">
        <f>SUM(H2:H31)</f>
        <v>22</v>
      </c>
      <c r="I32">
        <f>SUM(I2:I31)</f>
        <v>0</v>
      </c>
      <c r="J32">
        <f>SUM(J2:J31)</f>
        <v>7</v>
      </c>
      <c r="K32">
        <f>SUM(K2:K30)</f>
        <v>1462</v>
      </c>
      <c r="L32">
        <f>SUM(L2:L30)</f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BC92-E2CB-4E14-88F8-B964572702EE}">
  <dimension ref="A1:Q31"/>
  <sheetViews>
    <sheetView workbookViewId="0">
      <selection activeCell="M17" sqref="M17"/>
    </sheetView>
  </sheetViews>
  <sheetFormatPr defaultRowHeight="14.4" x14ac:dyDescent="0.3"/>
  <cols>
    <col min="1" max="1" width="16.109375" customWidth="1"/>
    <col min="2" max="2" width="10.44140625" customWidth="1"/>
    <col min="3" max="3" width="12.21875" customWidth="1"/>
    <col min="4" max="4" width="16.33203125" customWidth="1"/>
    <col min="6" max="6" width="19.664062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31</v>
      </c>
      <c r="O1" s="1" t="s">
        <v>25</v>
      </c>
      <c r="P1" s="1" t="s">
        <v>6</v>
      </c>
      <c r="Q1" s="1" t="s">
        <v>7</v>
      </c>
    </row>
    <row r="2" spans="1:17" x14ac:dyDescent="0.3">
      <c r="A2" s="4">
        <v>44806</v>
      </c>
      <c r="B2" s="2" t="s">
        <v>17</v>
      </c>
      <c r="C2" s="2" t="s">
        <v>33</v>
      </c>
      <c r="D2" s="2" t="s">
        <v>162</v>
      </c>
      <c r="E2" s="3" t="s">
        <v>18</v>
      </c>
      <c r="F2" s="2" t="s">
        <v>163</v>
      </c>
      <c r="G2">
        <v>1</v>
      </c>
      <c r="J2">
        <v>50</v>
      </c>
      <c r="K2">
        <v>26</v>
      </c>
      <c r="M2" s="1" t="s">
        <v>11</v>
      </c>
      <c r="N2">
        <f>G31</f>
        <v>23</v>
      </c>
      <c r="O2">
        <f>H31</f>
        <v>0</v>
      </c>
      <c r="P2">
        <f>I31</f>
        <v>6</v>
      </c>
      <c r="Q2">
        <f>SUM(N2:P2)</f>
        <v>29</v>
      </c>
    </row>
    <row r="3" spans="1:17" x14ac:dyDescent="0.3">
      <c r="A3" s="4">
        <v>44806</v>
      </c>
      <c r="B3" s="2" t="s">
        <v>17</v>
      </c>
      <c r="C3" s="2" t="s">
        <v>33</v>
      </c>
      <c r="D3" s="2" t="s">
        <v>102</v>
      </c>
      <c r="E3" s="3" t="s">
        <v>18</v>
      </c>
      <c r="F3" t="s">
        <v>164</v>
      </c>
      <c r="G3">
        <v>1</v>
      </c>
      <c r="J3">
        <v>50</v>
      </c>
      <c r="K3">
        <v>23</v>
      </c>
      <c r="M3" s="1" t="s">
        <v>4</v>
      </c>
      <c r="N3">
        <f>SUM(G2:G20)*2+1*SUM(H2:H20)</f>
        <v>28</v>
      </c>
      <c r="P3">
        <f>SUM(I2:I20)*2+1*SUM(H2:H20)</f>
        <v>10</v>
      </c>
      <c r="Q3">
        <f>SUM(N3:P3)</f>
        <v>38</v>
      </c>
    </row>
    <row r="4" spans="1:17" x14ac:dyDescent="0.3">
      <c r="A4" s="4">
        <v>44806</v>
      </c>
      <c r="B4" s="2" t="s">
        <v>17</v>
      </c>
      <c r="C4" s="2" t="s">
        <v>33</v>
      </c>
      <c r="D4" s="2" t="s">
        <v>165</v>
      </c>
      <c r="E4" s="3" t="s">
        <v>18</v>
      </c>
      <c r="F4" t="s">
        <v>166</v>
      </c>
      <c r="G4">
        <v>1</v>
      </c>
      <c r="J4">
        <v>50</v>
      </c>
      <c r="K4">
        <v>29</v>
      </c>
      <c r="M4" s="1" t="s">
        <v>14</v>
      </c>
      <c r="N4">
        <f>SUM(J2:J30)</f>
        <v>1451</v>
      </c>
      <c r="P4">
        <f>SUM(K2:K30)</f>
        <v>1109</v>
      </c>
      <c r="Q4">
        <f>SUM(N4:P4)</f>
        <v>2560</v>
      </c>
    </row>
    <row r="5" spans="1:17" x14ac:dyDescent="0.3">
      <c r="A5" s="4">
        <v>44870</v>
      </c>
      <c r="B5" s="2" t="s">
        <v>8</v>
      </c>
      <c r="C5" s="2" t="s">
        <v>33</v>
      </c>
      <c r="D5" s="2" t="s">
        <v>167</v>
      </c>
      <c r="E5" s="2" t="s">
        <v>10</v>
      </c>
      <c r="F5" t="s">
        <v>168</v>
      </c>
      <c r="I5">
        <v>1</v>
      </c>
      <c r="J5">
        <v>50</v>
      </c>
      <c r="K5">
        <v>54</v>
      </c>
    </row>
    <row r="6" spans="1:17" x14ac:dyDescent="0.3">
      <c r="A6" s="4">
        <v>44870</v>
      </c>
      <c r="B6" s="2" t="s">
        <v>8</v>
      </c>
      <c r="C6" s="2" t="s">
        <v>33</v>
      </c>
      <c r="D6" s="2" t="s">
        <v>169</v>
      </c>
      <c r="E6" s="2" t="s">
        <v>10</v>
      </c>
      <c r="F6" t="s">
        <v>170</v>
      </c>
      <c r="I6">
        <v>1</v>
      </c>
      <c r="J6">
        <v>42</v>
      </c>
      <c r="K6">
        <v>50</v>
      </c>
    </row>
    <row r="7" spans="1:17" x14ac:dyDescent="0.3">
      <c r="A7" s="4">
        <v>44870</v>
      </c>
      <c r="B7" s="2" t="s">
        <v>8</v>
      </c>
      <c r="C7" s="2" t="s">
        <v>33</v>
      </c>
      <c r="D7" s="2" t="s">
        <v>171</v>
      </c>
      <c r="E7" s="2" t="s">
        <v>18</v>
      </c>
      <c r="F7" t="s">
        <v>22</v>
      </c>
      <c r="G7">
        <v>1</v>
      </c>
      <c r="J7">
        <v>50</v>
      </c>
      <c r="K7">
        <v>31</v>
      </c>
    </row>
    <row r="8" spans="1:17" x14ac:dyDescent="0.3">
      <c r="A8" s="4">
        <v>44884</v>
      </c>
      <c r="B8" t="s">
        <v>8</v>
      </c>
      <c r="C8" t="s">
        <v>33</v>
      </c>
      <c r="D8" t="s">
        <v>165</v>
      </c>
      <c r="E8" t="s">
        <v>18</v>
      </c>
      <c r="F8" t="s">
        <v>153</v>
      </c>
      <c r="G8">
        <v>1</v>
      </c>
      <c r="J8">
        <v>50</v>
      </c>
      <c r="K8">
        <v>29</v>
      </c>
    </row>
    <row r="9" spans="1:17" x14ac:dyDescent="0.3">
      <c r="A9" s="4">
        <v>44884</v>
      </c>
      <c r="B9" t="s">
        <v>8</v>
      </c>
      <c r="C9" t="s">
        <v>33</v>
      </c>
      <c r="D9" t="s">
        <v>21</v>
      </c>
      <c r="E9" t="s">
        <v>10</v>
      </c>
      <c r="F9" t="s">
        <v>172</v>
      </c>
      <c r="I9">
        <v>1</v>
      </c>
      <c r="J9">
        <v>34</v>
      </c>
      <c r="K9">
        <v>50</v>
      </c>
    </row>
    <row r="10" spans="1:17" x14ac:dyDescent="0.3">
      <c r="A10" s="4">
        <v>44884</v>
      </c>
      <c r="B10" t="s">
        <v>8</v>
      </c>
      <c r="C10" t="s">
        <v>33</v>
      </c>
      <c r="D10" t="s">
        <v>171</v>
      </c>
      <c r="E10" t="s">
        <v>12</v>
      </c>
      <c r="F10" t="s">
        <v>173</v>
      </c>
      <c r="G10">
        <v>1</v>
      </c>
      <c r="J10">
        <v>59</v>
      </c>
      <c r="K10">
        <v>54</v>
      </c>
    </row>
    <row r="11" spans="1:17" x14ac:dyDescent="0.3">
      <c r="A11" s="4">
        <v>44906</v>
      </c>
      <c r="B11" t="s">
        <v>17</v>
      </c>
      <c r="C11" t="s">
        <v>33</v>
      </c>
      <c r="D11" t="s">
        <v>169</v>
      </c>
      <c r="E11" t="s">
        <v>18</v>
      </c>
      <c r="F11" t="s">
        <v>174</v>
      </c>
      <c r="G11">
        <v>1</v>
      </c>
      <c r="J11">
        <v>50</v>
      </c>
      <c r="K11">
        <v>26</v>
      </c>
    </row>
    <row r="12" spans="1:17" x14ac:dyDescent="0.3">
      <c r="A12" s="4">
        <v>44906</v>
      </c>
      <c r="B12" t="s">
        <v>17</v>
      </c>
      <c r="C12" t="s">
        <v>33</v>
      </c>
      <c r="D12" t="s">
        <v>21</v>
      </c>
      <c r="E12" t="s">
        <v>18</v>
      </c>
      <c r="F12" t="s">
        <v>175</v>
      </c>
      <c r="G12">
        <v>1</v>
      </c>
      <c r="J12">
        <v>50</v>
      </c>
      <c r="K12">
        <v>29</v>
      </c>
    </row>
    <row r="13" spans="1:17" x14ac:dyDescent="0.3">
      <c r="A13" s="4">
        <v>44906</v>
      </c>
      <c r="B13" t="s">
        <v>17</v>
      </c>
      <c r="C13" t="s">
        <v>33</v>
      </c>
      <c r="D13" t="s">
        <v>167</v>
      </c>
      <c r="E13" t="s">
        <v>18</v>
      </c>
      <c r="F13" t="s">
        <v>176</v>
      </c>
      <c r="G13">
        <v>1</v>
      </c>
      <c r="J13">
        <v>50</v>
      </c>
      <c r="K13">
        <v>35</v>
      </c>
    </row>
    <row r="14" spans="1:17" x14ac:dyDescent="0.3">
      <c r="A14" s="5">
        <v>44948</v>
      </c>
      <c r="B14" t="s">
        <v>17</v>
      </c>
      <c r="C14" t="s">
        <v>33</v>
      </c>
      <c r="D14" t="s">
        <v>21</v>
      </c>
      <c r="E14" t="s">
        <v>12</v>
      </c>
      <c r="F14" t="s">
        <v>177</v>
      </c>
      <c r="G14">
        <v>1</v>
      </c>
      <c r="J14">
        <v>57</v>
      </c>
      <c r="K14">
        <v>58</v>
      </c>
    </row>
    <row r="15" spans="1:17" x14ac:dyDescent="0.3">
      <c r="A15" s="5">
        <v>44948</v>
      </c>
      <c r="B15" t="s">
        <v>17</v>
      </c>
      <c r="C15" t="s">
        <v>33</v>
      </c>
      <c r="D15" t="s">
        <v>178</v>
      </c>
      <c r="E15" t="s">
        <v>18</v>
      </c>
      <c r="F15" t="s">
        <v>179</v>
      </c>
      <c r="G15">
        <v>1</v>
      </c>
      <c r="J15">
        <v>50</v>
      </c>
      <c r="K15">
        <v>38</v>
      </c>
    </row>
    <row r="16" spans="1:17" x14ac:dyDescent="0.3">
      <c r="A16" s="5">
        <v>44948</v>
      </c>
      <c r="B16" t="s">
        <v>17</v>
      </c>
      <c r="C16" t="s">
        <v>33</v>
      </c>
      <c r="D16" t="s">
        <v>180</v>
      </c>
      <c r="E16" t="s">
        <v>18</v>
      </c>
      <c r="F16" t="s">
        <v>181</v>
      </c>
      <c r="G16">
        <v>1</v>
      </c>
      <c r="J16">
        <v>50</v>
      </c>
      <c r="K16">
        <v>35</v>
      </c>
    </row>
    <row r="17" spans="1:11" x14ac:dyDescent="0.3">
      <c r="A17" s="5">
        <v>44968</v>
      </c>
      <c r="B17" t="s">
        <v>8</v>
      </c>
      <c r="C17" t="s">
        <v>33</v>
      </c>
      <c r="D17" t="s">
        <v>182</v>
      </c>
      <c r="E17" s="6" t="s">
        <v>15</v>
      </c>
      <c r="F17" t="s">
        <v>183</v>
      </c>
      <c r="I17">
        <v>1</v>
      </c>
      <c r="J17">
        <v>54</v>
      </c>
      <c r="K17">
        <v>62</v>
      </c>
    </row>
    <row r="18" spans="1:11" x14ac:dyDescent="0.3">
      <c r="A18" s="5">
        <v>44968</v>
      </c>
      <c r="B18" t="s">
        <v>8</v>
      </c>
      <c r="C18" t="s">
        <v>33</v>
      </c>
      <c r="D18" t="s">
        <v>169</v>
      </c>
      <c r="E18" t="s">
        <v>10</v>
      </c>
      <c r="F18" t="s">
        <v>184</v>
      </c>
      <c r="I18">
        <v>1</v>
      </c>
      <c r="J18">
        <v>44</v>
      </c>
      <c r="K18">
        <v>50</v>
      </c>
    </row>
    <row r="19" spans="1:11" x14ac:dyDescent="0.3">
      <c r="A19" s="5">
        <v>44968</v>
      </c>
      <c r="B19" t="s">
        <v>8</v>
      </c>
      <c r="C19" t="s">
        <v>33</v>
      </c>
      <c r="D19" t="s">
        <v>21</v>
      </c>
      <c r="E19" t="s">
        <v>18</v>
      </c>
      <c r="F19" t="s">
        <v>185</v>
      </c>
      <c r="G19">
        <v>1</v>
      </c>
      <c r="J19">
        <v>50</v>
      </c>
      <c r="K19">
        <v>45</v>
      </c>
    </row>
    <row r="20" spans="1:11" x14ac:dyDescent="0.3">
      <c r="A20" s="5">
        <v>44996</v>
      </c>
      <c r="B20" t="s">
        <v>17</v>
      </c>
      <c r="C20" t="s">
        <v>33</v>
      </c>
      <c r="D20" t="s">
        <v>5</v>
      </c>
      <c r="E20" t="s">
        <v>18</v>
      </c>
      <c r="F20" t="s">
        <v>186</v>
      </c>
      <c r="G20">
        <v>1</v>
      </c>
      <c r="J20">
        <v>50</v>
      </c>
      <c r="K20">
        <v>25</v>
      </c>
    </row>
    <row r="21" spans="1:11" x14ac:dyDescent="0.3">
      <c r="A21" s="5">
        <v>44996</v>
      </c>
      <c r="B21" t="s">
        <v>17</v>
      </c>
      <c r="C21" t="s">
        <v>33</v>
      </c>
      <c r="D21" s="10" t="s">
        <v>182</v>
      </c>
      <c r="E21" t="s">
        <v>18</v>
      </c>
      <c r="F21" t="s">
        <v>187</v>
      </c>
      <c r="G21">
        <v>1</v>
      </c>
      <c r="J21">
        <v>50</v>
      </c>
      <c r="K21">
        <v>29</v>
      </c>
    </row>
    <row r="22" spans="1:11" x14ac:dyDescent="0.3">
      <c r="A22" s="5">
        <v>44996</v>
      </c>
      <c r="B22" t="s">
        <v>17</v>
      </c>
      <c r="C22" t="s">
        <v>33</v>
      </c>
      <c r="D22" t="s">
        <v>188</v>
      </c>
      <c r="E22" t="s">
        <v>12</v>
      </c>
      <c r="F22" t="s">
        <v>189</v>
      </c>
      <c r="G22">
        <v>1</v>
      </c>
      <c r="J22">
        <v>63</v>
      </c>
      <c r="K22">
        <v>56</v>
      </c>
    </row>
    <row r="23" spans="1:11" x14ac:dyDescent="0.3">
      <c r="A23" s="5">
        <v>45011</v>
      </c>
      <c r="B23" t="s">
        <v>17</v>
      </c>
      <c r="C23" t="s">
        <v>33</v>
      </c>
      <c r="D23" t="s">
        <v>165</v>
      </c>
      <c r="E23" t="s">
        <v>18</v>
      </c>
      <c r="F23" t="s">
        <v>190</v>
      </c>
      <c r="G23">
        <v>1</v>
      </c>
      <c r="J23">
        <v>50</v>
      </c>
      <c r="K23">
        <v>34</v>
      </c>
    </row>
    <row r="24" spans="1:11" x14ac:dyDescent="0.3">
      <c r="A24" s="5">
        <v>45011</v>
      </c>
      <c r="B24" t="s">
        <v>17</v>
      </c>
      <c r="C24" t="s">
        <v>33</v>
      </c>
      <c r="D24" t="s">
        <v>27</v>
      </c>
      <c r="E24" t="s">
        <v>18</v>
      </c>
      <c r="F24" t="s">
        <v>191</v>
      </c>
      <c r="G24">
        <v>1</v>
      </c>
      <c r="J24">
        <v>50</v>
      </c>
      <c r="K24">
        <v>17</v>
      </c>
    </row>
    <row r="25" spans="1:11" x14ac:dyDescent="0.3">
      <c r="A25" s="5">
        <v>45011</v>
      </c>
      <c r="B25" t="s">
        <v>17</v>
      </c>
      <c r="C25" t="s">
        <v>33</v>
      </c>
      <c r="D25" t="s">
        <v>104</v>
      </c>
      <c r="E25" t="s">
        <v>18</v>
      </c>
      <c r="F25" t="s">
        <v>192</v>
      </c>
      <c r="G25">
        <v>1</v>
      </c>
      <c r="J25">
        <v>50</v>
      </c>
      <c r="K25">
        <v>36</v>
      </c>
    </row>
    <row r="26" spans="1:11" x14ac:dyDescent="0.3">
      <c r="A26" s="5">
        <v>45404</v>
      </c>
      <c r="B26" t="s">
        <v>8</v>
      </c>
      <c r="C26" t="s">
        <v>33</v>
      </c>
      <c r="D26" t="s">
        <v>104</v>
      </c>
      <c r="E26" t="s">
        <v>18</v>
      </c>
      <c r="F26" t="s">
        <v>193</v>
      </c>
      <c r="G26">
        <v>1</v>
      </c>
      <c r="J26">
        <v>50</v>
      </c>
      <c r="K26">
        <v>26</v>
      </c>
    </row>
    <row r="27" spans="1:11" x14ac:dyDescent="0.3">
      <c r="A27" s="5">
        <v>45404</v>
      </c>
      <c r="B27" t="s">
        <v>8</v>
      </c>
      <c r="C27" t="s">
        <v>33</v>
      </c>
      <c r="D27" t="s">
        <v>178</v>
      </c>
      <c r="E27" t="s">
        <v>18</v>
      </c>
      <c r="F27" t="s">
        <v>194</v>
      </c>
      <c r="G27">
        <v>1</v>
      </c>
      <c r="J27">
        <v>50</v>
      </c>
      <c r="K27">
        <v>25</v>
      </c>
    </row>
    <row r="28" spans="1:11" x14ac:dyDescent="0.3">
      <c r="A28" s="5">
        <v>45405</v>
      </c>
      <c r="B28" t="s">
        <v>17</v>
      </c>
      <c r="C28" t="s">
        <v>33</v>
      </c>
      <c r="D28" t="s">
        <v>195</v>
      </c>
      <c r="E28" t="s">
        <v>18</v>
      </c>
      <c r="F28" t="s">
        <v>196</v>
      </c>
      <c r="G28">
        <v>1</v>
      </c>
      <c r="J28">
        <v>50</v>
      </c>
      <c r="K28">
        <v>36</v>
      </c>
    </row>
    <row r="29" spans="1:11" x14ac:dyDescent="0.3">
      <c r="A29" s="5">
        <v>45405</v>
      </c>
      <c r="B29" t="s">
        <v>17</v>
      </c>
      <c r="C29" t="s">
        <v>33</v>
      </c>
      <c r="D29" t="s">
        <v>169</v>
      </c>
      <c r="E29" t="s">
        <v>10</v>
      </c>
      <c r="F29" t="s">
        <v>29</v>
      </c>
      <c r="I29">
        <v>1</v>
      </c>
      <c r="J29">
        <v>39</v>
      </c>
      <c r="K29">
        <v>50</v>
      </c>
    </row>
    <row r="30" spans="1:11" x14ac:dyDescent="0.3">
      <c r="A30" s="5">
        <v>45405</v>
      </c>
      <c r="B30" t="s">
        <v>17</v>
      </c>
      <c r="C30" t="s">
        <v>33</v>
      </c>
      <c r="D30" t="s">
        <v>180</v>
      </c>
      <c r="E30" t="s">
        <v>12</v>
      </c>
      <c r="F30" t="s">
        <v>197</v>
      </c>
      <c r="G30">
        <v>1</v>
      </c>
      <c r="J30">
        <v>59</v>
      </c>
      <c r="K30">
        <v>51</v>
      </c>
    </row>
    <row r="31" spans="1:11" x14ac:dyDescent="0.3">
      <c r="G31">
        <f>SUM(G2:G30)</f>
        <v>23</v>
      </c>
      <c r="H31">
        <f>SUM(H2:H30)</f>
        <v>0</v>
      </c>
      <c r="I31">
        <f>SUM(I2:I30)</f>
        <v>6</v>
      </c>
      <c r="J31">
        <f>SUM(J2:J30)</f>
        <v>1451</v>
      </c>
      <c r="K31">
        <f>SUM(K2:K30)</f>
        <v>1109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B854-87D6-4951-82C1-395B1D0D87F7}">
  <dimension ref="A1:Q16"/>
  <sheetViews>
    <sheetView workbookViewId="0">
      <selection activeCell="O1" sqref="O1:O1048576"/>
    </sheetView>
  </sheetViews>
  <sheetFormatPr defaultRowHeight="14.4" x14ac:dyDescent="0.3"/>
  <cols>
    <col min="4" max="4" width="16.109375" customWidth="1"/>
    <col min="5" max="5" width="14.5546875" customWidth="1"/>
    <col min="6" max="6" width="12.886718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31</v>
      </c>
      <c r="O1" s="1" t="s">
        <v>25</v>
      </c>
      <c r="P1" s="1" t="s">
        <v>6</v>
      </c>
      <c r="Q1" s="1" t="s">
        <v>7</v>
      </c>
    </row>
    <row r="2" spans="1:17" ht="43.2" x14ac:dyDescent="0.3">
      <c r="A2" s="4" t="s">
        <v>142</v>
      </c>
      <c r="B2" s="2" t="s">
        <v>8</v>
      </c>
      <c r="C2" s="2" t="s">
        <v>143</v>
      </c>
      <c r="D2" s="2" t="s">
        <v>20</v>
      </c>
      <c r="E2" s="3" t="s">
        <v>26</v>
      </c>
      <c r="F2" s="2" t="s">
        <v>144</v>
      </c>
      <c r="H2">
        <v>1</v>
      </c>
      <c r="J2">
        <v>49</v>
      </c>
      <c r="K2">
        <v>49</v>
      </c>
      <c r="M2" s="1" t="s">
        <v>11</v>
      </c>
      <c r="N2">
        <f>SUM(G2:G16)</f>
        <v>4</v>
      </c>
      <c r="O2">
        <f>SUM(H2:H16)</f>
        <v>4</v>
      </c>
      <c r="P2">
        <f>SUM(I2:I16)</f>
        <v>7</v>
      </c>
      <c r="Q2">
        <f>SUM(N2:P2)</f>
        <v>15</v>
      </c>
    </row>
    <row r="3" spans="1:17" ht="43.2" x14ac:dyDescent="0.3">
      <c r="A3" s="4" t="s">
        <v>142</v>
      </c>
      <c r="B3" s="2" t="s">
        <v>8</v>
      </c>
      <c r="C3" s="2" t="s">
        <v>143</v>
      </c>
      <c r="D3" s="2" t="s">
        <v>145</v>
      </c>
      <c r="E3" s="3" t="s">
        <v>10</v>
      </c>
      <c r="F3" t="s">
        <v>146</v>
      </c>
      <c r="I3">
        <v>1</v>
      </c>
      <c r="J3">
        <v>33</v>
      </c>
      <c r="K3">
        <v>50</v>
      </c>
      <c r="M3" s="1" t="s">
        <v>4</v>
      </c>
      <c r="N3">
        <f>SUM(G2:G20)*2+1*SUM(H2:H20)</f>
        <v>12</v>
      </c>
      <c r="P3">
        <f>SUM(I2:I20)*2+1*SUM(H2:H20)</f>
        <v>18</v>
      </c>
      <c r="Q3">
        <f>SUM(N3:P3)</f>
        <v>30</v>
      </c>
    </row>
    <row r="4" spans="1:17" ht="43.2" x14ac:dyDescent="0.3">
      <c r="A4" s="4" t="s">
        <v>142</v>
      </c>
      <c r="B4" s="2" t="s">
        <v>8</v>
      </c>
      <c r="C4" s="2" t="s">
        <v>143</v>
      </c>
      <c r="D4" t="s">
        <v>28</v>
      </c>
      <c r="E4" t="s">
        <v>10</v>
      </c>
      <c r="F4" t="s">
        <v>147</v>
      </c>
      <c r="I4">
        <v>1</v>
      </c>
      <c r="J4">
        <v>40</v>
      </c>
      <c r="K4">
        <v>50</v>
      </c>
      <c r="M4" s="1" t="s">
        <v>14</v>
      </c>
      <c r="N4">
        <f>SUM(J2:J24)</f>
        <v>647</v>
      </c>
      <c r="P4">
        <f>SUM(K2:K21)</f>
        <v>666</v>
      </c>
      <c r="Q4">
        <f>SUM(N4:P4)</f>
        <v>1313</v>
      </c>
    </row>
    <row r="5" spans="1:17" ht="43.2" x14ac:dyDescent="0.3">
      <c r="A5" s="4" t="s">
        <v>142</v>
      </c>
      <c r="B5" s="2" t="s">
        <v>8</v>
      </c>
      <c r="C5" s="2" t="s">
        <v>143</v>
      </c>
      <c r="D5" t="s">
        <v>48</v>
      </c>
      <c r="E5" t="s">
        <v>10</v>
      </c>
      <c r="F5" t="s">
        <v>148</v>
      </c>
      <c r="I5">
        <v>1</v>
      </c>
      <c r="J5">
        <v>34</v>
      </c>
      <c r="K5">
        <v>50</v>
      </c>
    </row>
    <row r="6" spans="1:17" ht="43.2" x14ac:dyDescent="0.3">
      <c r="A6" s="4">
        <v>44632</v>
      </c>
      <c r="B6" s="2" t="s">
        <v>8</v>
      </c>
      <c r="C6" s="2" t="s">
        <v>143</v>
      </c>
      <c r="D6" t="s">
        <v>149</v>
      </c>
      <c r="E6" t="s">
        <v>10</v>
      </c>
      <c r="F6" t="s">
        <v>150</v>
      </c>
      <c r="I6">
        <v>1</v>
      </c>
      <c r="J6">
        <v>43</v>
      </c>
      <c r="K6">
        <v>50</v>
      </c>
    </row>
    <row r="7" spans="1:17" ht="43.2" x14ac:dyDescent="0.3">
      <c r="A7" s="4">
        <v>44632</v>
      </c>
      <c r="B7" s="2" t="s">
        <v>8</v>
      </c>
      <c r="C7" s="2" t="s">
        <v>143</v>
      </c>
      <c r="D7" t="s">
        <v>102</v>
      </c>
      <c r="E7" t="s">
        <v>18</v>
      </c>
      <c r="F7" t="s">
        <v>151</v>
      </c>
      <c r="G7">
        <v>1</v>
      </c>
      <c r="J7">
        <v>50</v>
      </c>
      <c r="K7">
        <v>32</v>
      </c>
    </row>
    <row r="8" spans="1:17" ht="43.2" x14ac:dyDescent="0.3">
      <c r="A8" s="4">
        <v>44632</v>
      </c>
      <c r="B8" s="2" t="s">
        <v>8</v>
      </c>
      <c r="C8" s="2" t="s">
        <v>143</v>
      </c>
      <c r="D8" t="s">
        <v>27</v>
      </c>
      <c r="E8" t="s">
        <v>10</v>
      </c>
      <c r="F8" t="s">
        <v>85</v>
      </c>
      <c r="I8">
        <v>1</v>
      </c>
      <c r="J8">
        <v>27</v>
      </c>
      <c r="K8">
        <v>50</v>
      </c>
    </row>
    <row r="9" spans="1:17" ht="43.2" x14ac:dyDescent="0.3">
      <c r="A9" s="4">
        <v>44653</v>
      </c>
      <c r="B9" s="2" t="s">
        <v>8</v>
      </c>
      <c r="C9" s="2" t="s">
        <v>143</v>
      </c>
      <c r="D9" t="s">
        <v>28</v>
      </c>
      <c r="E9" s="6" t="s">
        <v>26</v>
      </c>
      <c r="F9" t="s">
        <v>152</v>
      </c>
      <c r="H9">
        <v>1</v>
      </c>
      <c r="J9">
        <v>42</v>
      </c>
      <c r="K9">
        <v>42</v>
      </c>
    </row>
    <row r="10" spans="1:17" ht="43.2" x14ac:dyDescent="0.3">
      <c r="A10" s="4">
        <v>44653</v>
      </c>
      <c r="B10" s="2" t="s">
        <v>8</v>
      </c>
      <c r="C10" s="2" t="s">
        <v>143</v>
      </c>
      <c r="D10" t="s">
        <v>145</v>
      </c>
      <c r="E10" s="6" t="s">
        <v>18</v>
      </c>
      <c r="F10" t="s">
        <v>153</v>
      </c>
      <c r="G10">
        <v>1</v>
      </c>
      <c r="J10">
        <v>50</v>
      </c>
      <c r="K10">
        <v>29</v>
      </c>
    </row>
    <row r="11" spans="1:17" ht="43.2" x14ac:dyDescent="0.3">
      <c r="A11" s="4">
        <v>44653</v>
      </c>
      <c r="B11" s="2" t="s">
        <v>8</v>
      </c>
      <c r="C11" s="2" t="s">
        <v>143</v>
      </c>
      <c r="D11" t="s">
        <v>48</v>
      </c>
      <c r="E11" s="6" t="s">
        <v>10</v>
      </c>
      <c r="F11" t="s">
        <v>154</v>
      </c>
      <c r="I11">
        <v>1</v>
      </c>
      <c r="J11">
        <v>43</v>
      </c>
      <c r="K11">
        <v>51</v>
      </c>
    </row>
    <row r="12" spans="1:17" ht="43.2" x14ac:dyDescent="0.3">
      <c r="A12" s="4">
        <v>44653</v>
      </c>
      <c r="B12" s="2" t="s">
        <v>8</v>
      </c>
      <c r="C12" s="2" t="s">
        <v>143</v>
      </c>
      <c r="D12" t="s">
        <v>20</v>
      </c>
      <c r="E12" s="6" t="s">
        <v>10</v>
      </c>
      <c r="F12" t="s">
        <v>155</v>
      </c>
      <c r="I12">
        <v>1</v>
      </c>
      <c r="J12">
        <v>47</v>
      </c>
      <c r="K12">
        <v>52</v>
      </c>
    </row>
    <row r="13" spans="1:17" ht="43.2" x14ac:dyDescent="0.3">
      <c r="A13" s="4">
        <v>44675</v>
      </c>
      <c r="B13" s="2" t="s">
        <v>17</v>
      </c>
      <c r="C13" s="2" t="s">
        <v>143</v>
      </c>
      <c r="D13" t="s">
        <v>20</v>
      </c>
      <c r="E13" s="6" t="s">
        <v>18</v>
      </c>
      <c r="F13" t="s">
        <v>156</v>
      </c>
      <c r="G13">
        <v>1</v>
      </c>
      <c r="J13">
        <v>50</v>
      </c>
      <c r="K13">
        <v>44</v>
      </c>
    </row>
    <row r="14" spans="1:17" ht="43.2" x14ac:dyDescent="0.3">
      <c r="A14" s="4">
        <v>44675</v>
      </c>
      <c r="B14" s="2" t="s">
        <v>157</v>
      </c>
      <c r="C14" s="2" t="s">
        <v>143</v>
      </c>
      <c r="D14" t="s">
        <v>102</v>
      </c>
      <c r="E14" s="6" t="s">
        <v>18</v>
      </c>
      <c r="F14" t="s">
        <v>158</v>
      </c>
      <c r="G14">
        <v>1</v>
      </c>
      <c r="J14">
        <v>50</v>
      </c>
      <c r="K14">
        <v>42</v>
      </c>
    </row>
    <row r="15" spans="1:17" ht="43.2" x14ac:dyDescent="0.3">
      <c r="A15" s="4">
        <v>44675</v>
      </c>
      <c r="B15" s="2" t="s">
        <v>17</v>
      </c>
      <c r="C15" s="2" t="s">
        <v>143</v>
      </c>
      <c r="D15" t="s">
        <v>159</v>
      </c>
      <c r="E15" s="6" t="s">
        <v>26</v>
      </c>
      <c r="F15" t="s">
        <v>160</v>
      </c>
      <c r="H15">
        <v>1</v>
      </c>
      <c r="J15">
        <v>48</v>
      </c>
      <c r="K15">
        <v>38</v>
      </c>
    </row>
    <row r="16" spans="1:17" ht="43.2" x14ac:dyDescent="0.3">
      <c r="A16" s="4">
        <v>44675</v>
      </c>
      <c r="B16" s="2" t="s">
        <v>17</v>
      </c>
      <c r="C16" s="2" t="s">
        <v>143</v>
      </c>
      <c r="D16" t="s">
        <v>145</v>
      </c>
      <c r="E16" s="6" t="s">
        <v>26</v>
      </c>
      <c r="F16" t="s">
        <v>161</v>
      </c>
      <c r="H16">
        <v>1</v>
      </c>
      <c r="J16">
        <v>41</v>
      </c>
      <c r="K16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70B2-EDA4-4F30-9516-F0D1B4359639}">
  <dimension ref="A1:Q48"/>
  <sheetViews>
    <sheetView workbookViewId="0">
      <selection activeCell="O6" sqref="O6"/>
    </sheetView>
  </sheetViews>
  <sheetFormatPr defaultRowHeight="14.4" x14ac:dyDescent="0.3"/>
  <cols>
    <col min="1" max="1" width="16.109375" customWidth="1"/>
    <col min="2" max="2" width="10.44140625" customWidth="1"/>
    <col min="5" max="5" width="8.88671875" style="6"/>
    <col min="6" max="6" width="18.44140625" customWidth="1"/>
  </cols>
  <sheetData>
    <row r="1" spans="1:17" x14ac:dyDescent="0.3">
      <c r="A1" s="1" t="s">
        <v>0</v>
      </c>
      <c r="B1" s="1" t="s">
        <v>1</v>
      </c>
      <c r="C1" s="1"/>
      <c r="D1" s="1"/>
      <c r="E1" s="8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31</v>
      </c>
      <c r="O1" s="1" t="s">
        <v>25</v>
      </c>
      <c r="P1" s="1" t="s">
        <v>6</v>
      </c>
      <c r="Q1" s="1" t="s">
        <v>7</v>
      </c>
    </row>
    <row r="2" spans="1:17" ht="43.2" x14ac:dyDescent="0.3">
      <c r="A2" s="4">
        <v>44464</v>
      </c>
      <c r="B2" s="2" t="s">
        <v>8</v>
      </c>
      <c r="C2" s="2" t="s">
        <v>100</v>
      </c>
      <c r="D2" s="2" t="s">
        <v>13</v>
      </c>
      <c r="E2" s="3" t="s">
        <v>26</v>
      </c>
      <c r="F2" s="2" t="s">
        <v>101</v>
      </c>
      <c r="H2">
        <v>1</v>
      </c>
      <c r="J2">
        <v>47</v>
      </c>
      <c r="K2">
        <v>41</v>
      </c>
      <c r="M2" s="1" t="s">
        <v>11</v>
      </c>
      <c r="N2">
        <f>G48</f>
        <v>14</v>
      </c>
      <c r="O2">
        <f>H48</f>
        <v>2</v>
      </c>
      <c r="P2">
        <f>I48</f>
        <v>16</v>
      </c>
      <c r="Q2">
        <f>SUM(N2:P2)</f>
        <v>32</v>
      </c>
    </row>
    <row r="3" spans="1:17" ht="43.2" x14ac:dyDescent="0.3">
      <c r="A3" s="4">
        <v>44464</v>
      </c>
      <c r="B3" s="2" t="s">
        <v>8</v>
      </c>
      <c r="C3" s="2" t="s">
        <v>100</v>
      </c>
      <c r="D3" s="2" t="s">
        <v>102</v>
      </c>
      <c r="E3" s="3" t="s">
        <v>18</v>
      </c>
      <c r="F3" t="s">
        <v>103</v>
      </c>
      <c r="G3">
        <v>1</v>
      </c>
      <c r="J3">
        <v>50</v>
      </c>
      <c r="K3">
        <v>24</v>
      </c>
      <c r="M3" s="1" t="s">
        <v>4</v>
      </c>
      <c r="N3">
        <f>SUM(G2:G40)*2+1*SUM(H2:H40)</f>
        <v>30</v>
      </c>
      <c r="P3">
        <f>SUM(I2:I40)*2+1*SUM(H2:H40)</f>
        <v>34</v>
      </c>
      <c r="Q3">
        <f>SUM(N3:P3)</f>
        <v>64</v>
      </c>
    </row>
    <row r="4" spans="1:17" ht="43.2" x14ac:dyDescent="0.3">
      <c r="A4" s="4">
        <v>44464</v>
      </c>
      <c r="B4" s="2" t="s">
        <v>8</v>
      </c>
      <c r="C4" s="2" t="s">
        <v>100</v>
      </c>
      <c r="D4" s="2" t="s">
        <v>104</v>
      </c>
      <c r="E4" s="3" t="s">
        <v>18</v>
      </c>
      <c r="F4" t="s">
        <v>105</v>
      </c>
      <c r="G4">
        <v>1</v>
      </c>
      <c r="J4">
        <v>50</v>
      </c>
      <c r="K4">
        <v>22</v>
      </c>
      <c r="M4" s="1" t="s">
        <v>14</v>
      </c>
      <c r="N4">
        <f>SUM(J2:J40)</f>
        <v>1486</v>
      </c>
      <c r="P4">
        <f>SUM(K2:K40)</f>
        <v>1524</v>
      </c>
      <c r="Q4">
        <f>SUM(N4:P4)</f>
        <v>3010</v>
      </c>
    </row>
    <row r="5" spans="1:17" ht="43.2" x14ac:dyDescent="0.3">
      <c r="A5" s="5">
        <v>44464</v>
      </c>
      <c r="B5" s="2" t="s">
        <v>8</v>
      </c>
      <c r="C5" s="2" t="s">
        <v>100</v>
      </c>
      <c r="D5" s="2" t="s">
        <v>106</v>
      </c>
      <c r="E5" s="3" t="s">
        <v>18</v>
      </c>
      <c r="F5" t="s">
        <v>107</v>
      </c>
      <c r="G5">
        <v>1</v>
      </c>
      <c r="J5">
        <v>50</v>
      </c>
      <c r="K5">
        <v>18</v>
      </c>
    </row>
    <row r="6" spans="1:17" ht="43.2" x14ac:dyDescent="0.3">
      <c r="A6" s="5">
        <v>44479</v>
      </c>
      <c r="B6" s="2" t="s">
        <v>17</v>
      </c>
      <c r="C6" s="2" t="s">
        <v>100</v>
      </c>
      <c r="D6" s="2" t="s">
        <v>108</v>
      </c>
      <c r="E6" s="3" t="s">
        <v>15</v>
      </c>
      <c r="F6" t="s">
        <v>109</v>
      </c>
      <c r="I6">
        <v>1</v>
      </c>
      <c r="J6">
        <v>50</v>
      </c>
      <c r="K6">
        <v>64</v>
      </c>
    </row>
    <row r="7" spans="1:17" ht="43.2" x14ac:dyDescent="0.3">
      <c r="A7" s="5">
        <v>44479</v>
      </c>
      <c r="B7" s="2" t="s">
        <v>17</v>
      </c>
      <c r="C7" s="2" t="s">
        <v>100</v>
      </c>
      <c r="D7" s="2" t="s">
        <v>110</v>
      </c>
      <c r="E7" s="3" t="s">
        <v>10</v>
      </c>
      <c r="F7" s="2" t="s">
        <v>111</v>
      </c>
      <c r="I7">
        <v>1</v>
      </c>
      <c r="J7">
        <v>20</v>
      </c>
      <c r="K7">
        <v>50</v>
      </c>
    </row>
    <row r="8" spans="1:17" ht="43.2" x14ac:dyDescent="0.3">
      <c r="A8" s="5">
        <v>44479</v>
      </c>
      <c r="B8" s="2" t="s">
        <v>17</v>
      </c>
      <c r="C8" s="2" t="s">
        <v>100</v>
      </c>
      <c r="D8" s="2" t="s">
        <v>39</v>
      </c>
      <c r="E8" s="3" t="s">
        <v>10</v>
      </c>
      <c r="F8" s="2" t="s">
        <v>112</v>
      </c>
      <c r="I8">
        <v>1</v>
      </c>
      <c r="J8">
        <v>29</v>
      </c>
      <c r="K8">
        <v>50</v>
      </c>
    </row>
    <row r="9" spans="1:17" ht="43.2" x14ac:dyDescent="0.3">
      <c r="A9" s="4">
        <v>44500</v>
      </c>
      <c r="B9" s="2" t="s">
        <v>17</v>
      </c>
      <c r="C9" s="2" t="s">
        <v>100</v>
      </c>
      <c r="D9" s="2" t="s">
        <v>108</v>
      </c>
      <c r="E9" s="3" t="s">
        <v>12</v>
      </c>
      <c r="F9" t="s">
        <v>113</v>
      </c>
      <c r="G9">
        <v>1</v>
      </c>
      <c r="J9">
        <v>60</v>
      </c>
      <c r="K9">
        <v>56</v>
      </c>
    </row>
    <row r="10" spans="1:17" ht="43.2" x14ac:dyDescent="0.3">
      <c r="A10" s="4">
        <v>44500</v>
      </c>
      <c r="B10" s="2" t="s">
        <v>17</v>
      </c>
      <c r="C10" s="2" t="s">
        <v>100</v>
      </c>
      <c r="D10" s="2" t="s">
        <v>32</v>
      </c>
      <c r="E10" s="3" t="s">
        <v>10</v>
      </c>
      <c r="F10" t="s">
        <v>114</v>
      </c>
      <c r="I10">
        <v>1</v>
      </c>
      <c r="J10">
        <v>36</v>
      </c>
      <c r="K10">
        <v>50</v>
      </c>
    </row>
    <row r="11" spans="1:17" ht="43.2" x14ac:dyDescent="0.3">
      <c r="A11" s="4">
        <v>44500</v>
      </c>
      <c r="B11" s="2" t="s">
        <v>17</v>
      </c>
      <c r="C11" s="2" t="s">
        <v>100</v>
      </c>
      <c r="D11" s="2" t="s">
        <v>16</v>
      </c>
      <c r="E11" s="3" t="s">
        <v>18</v>
      </c>
      <c r="F11" t="s">
        <v>115</v>
      </c>
      <c r="G11">
        <v>1</v>
      </c>
      <c r="J11">
        <v>50</v>
      </c>
      <c r="K11">
        <v>33</v>
      </c>
    </row>
    <row r="12" spans="1:17" ht="43.2" x14ac:dyDescent="0.3">
      <c r="A12" s="4">
        <v>44520</v>
      </c>
      <c r="B12" s="2" t="s">
        <v>8</v>
      </c>
      <c r="C12" s="2" t="s">
        <v>100</v>
      </c>
      <c r="D12" s="2" t="s">
        <v>13</v>
      </c>
      <c r="E12" s="3" t="s">
        <v>15</v>
      </c>
      <c r="F12" t="s">
        <v>116</v>
      </c>
      <c r="I12">
        <v>1</v>
      </c>
      <c r="J12">
        <v>46</v>
      </c>
      <c r="K12">
        <v>56</v>
      </c>
    </row>
    <row r="13" spans="1:17" ht="43.2" x14ac:dyDescent="0.3">
      <c r="A13" s="4">
        <v>44520</v>
      </c>
      <c r="B13" s="2" t="s">
        <v>8</v>
      </c>
      <c r="C13" s="2" t="s">
        <v>100</v>
      </c>
      <c r="D13" s="2" t="s">
        <v>110</v>
      </c>
      <c r="E13" s="3" t="s">
        <v>10</v>
      </c>
      <c r="F13" t="s">
        <v>117</v>
      </c>
      <c r="I13">
        <v>1</v>
      </c>
      <c r="J13">
        <v>17</v>
      </c>
      <c r="K13">
        <v>50</v>
      </c>
    </row>
    <row r="14" spans="1:17" ht="43.2" x14ac:dyDescent="0.3">
      <c r="A14" s="4">
        <v>44520</v>
      </c>
      <c r="B14" s="2" t="s">
        <v>8</v>
      </c>
      <c r="C14" s="2" t="s">
        <v>100</v>
      </c>
      <c r="D14" s="2" t="s">
        <v>32</v>
      </c>
      <c r="E14" s="3" t="s">
        <v>10</v>
      </c>
      <c r="F14" s="2" t="s">
        <v>118</v>
      </c>
      <c r="I14">
        <v>1</v>
      </c>
      <c r="J14">
        <v>37</v>
      </c>
      <c r="K14">
        <v>50</v>
      </c>
    </row>
    <row r="15" spans="1:17" ht="43.2" x14ac:dyDescent="0.3">
      <c r="A15" s="4">
        <v>44542</v>
      </c>
      <c r="B15" s="2" t="s">
        <v>17</v>
      </c>
      <c r="C15" s="2" t="s">
        <v>100</v>
      </c>
      <c r="D15" s="2" t="s">
        <v>32</v>
      </c>
      <c r="E15" s="3" t="s">
        <v>10</v>
      </c>
      <c r="F15" s="2" t="s">
        <v>119</v>
      </c>
      <c r="I15">
        <v>1</v>
      </c>
      <c r="J15">
        <v>36</v>
      </c>
      <c r="K15">
        <v>50</v>
      </c>
    </row>
    <row r="16" spans="1:17" ht="43.2" x14ac:dyDescent="0.3">
      <c r="A16" s="4">
        <v>44542</v>
      </c>
      <c r="B16" s="2" t="s">
        <v>17</v>
      </c>
      <c r="C16" s="2" t="s">
        <v>100</v>
      </c>
      <c r="D16" s="2" t="s">
        <v>106</v>
      </c>
      <c r="E16" s="3" t="s">
        <v>26</v>
      </c>
      <c r="F16" s="2" t="s">
        <v>120</v>
      </c>
      <c r="H16">
        <v>1</v>
      </c>
      <c r="J16">
        <v>49</v>
      </c>
      <c r="K16">
        <v>41</v>
      </c>
    </row>
    <row r="17" spans="1:11" ht="43.2" x14ac:dyDescent="0.3">
      <c r="A17" s="4">
        <v>44542</v>
      </c>
      <c r="B17" s="2" t="s">
        <v>17</v>
      </c>
      <c r="C17" s="2" t="s">
        <v>100</v>
      </c>
      <c r="D17" s="2" t="s">
        <v>16</v>
      </c>
      <c r="E17" s="3" t="s">
        <v>18</v>
      </c>
      <c r="F17" s="2" t="s">
        <v>121</v>
      </c>
      <c r="G17">
        <v>1</v>
      </c>
      <c r="J17">
        <v>50</v>
      </c>
      <c r="K17">
        <v>25</v>
      </c>
    </row>
    <row r="18" spans="1:11" ht="43.2" x14ac:dyDescent="0.3">
      <c r="A18" s="4">
        <v>44542</v>
      </c>
      <c r="B18" s="2" t="s">
        <v>17</v>
      </c>
      <c r="C18" s="2" t="s">
        <v>100</v>
      </c>
      <c r="D18" s="2" t="s">
        <v>122</v>
      </c>
      <c r="E18" s="3" t="s">
        <v>10</v>
      </c>
      <c r="F18" s="2" t="s">
        <v>29</v>
      </c>
      <c r="I18">
        <v>1</v>
      </c>
      <c r="J18">
        <v>39</v>
      </c>
      <c r="K18">
        <v>50</v>
      </c>
    </row>
    <row r="19" spans="1:11" ht="43.2" x14ac:dyDescent="0.3">
      <c r="A19" s="4">
        <v>44583</v>
      </c>
      <c r="B19" s="2" t="s">
        <v>8</v>
      </c>
      <c r="C19" s="2" t="s">
        <v>100</v>
      </c>
      <c r="D19" s="2" t="s">
        <v>123</v>
      </c>
      <c r="E19" s="3" t="s">
        <v>18</v>
      </c>
      <c r="F19" t="s">
        <v>124</v>
      </c>
      <c r="G19">
        <v>1</v>
      </c>
      <c r="J19">
        <v>50</v>
      </c>
      <c r="K19">
        <v>23</v>
      </c>
    </row>
    <row r="20" spans="1:11" ht="43.2" x14ac:dyDescent="0.3">
      <c r="A20" s="4">
        <v>44583</v>
      </c>
      <c r="B20" s="2" t="s">
        <v>8</v>
      </c>
      <c r="C20" s="2" t="s">
        <v>100</v>
      </c>
      <c r="D20" s="2" t="s">
        <v>122</v>
      </c>
      <c r="E20" s="3" t="s">
        <v>18</v>
      </c>
      <c r="F20" t="s">
        <v>125</v>
      </c>
      <c r="G20">
        <v>1</v>
      </c>
      <c r="J20">
        <v>50</v>
      </c>
      <c r="K20">
        <v>38</v>
      </c>
    </row>
    <row r="21" spans="1:11" ht="43.2" x14ac:dyDescent="0.3">
      <c r="A21" s="4">
        <v>44583</v>
      </c>
      <c r="B21" s="2" t="s">
        <v>8</v>
      </c>
      <c r="C21" s="2" t="s">
        <v>100</v>
      </c>
      <c r="D21" s="2" t="s">
        <v>126</v>
      </c>
      <c r="E21" s="3" t="s">
        <v>18</v>
      </c>
      <c r="F21" s="2" t="s">
        <v>121</v>
      </c>
      <c r="G21">
        <v>1</v>
      </c>
      <c r="J21">
        <v>50</v>
      </c>
      <c r="K21">
        <v>25</v>
      </c>
    </row>
    <row r="22" spans="1:11" ht="43.2" x14ac:dyDescent="0.3">
      <c r="A22" s="4">
        <v>44604</v>
      </c>
      <c r="B22" s="2" t="s">
        <v>8</v>
      </c>
      <c r="C22" s="2" t="s">
        <v>100</v>
      </c>
      <c r="D22" s="2" t="s">
        <v>110</v>
      </c>
      <c r="E22" s="3" t="s">
        <v>127</v>
      </c>
      <c r="F22" s="2" t="s">
        <v>128</v>
      </c>
      <c r="I22">
        <v>0</v>
      </c>
      <c r="J22">
        <v>50</v>
      </c>
      <c r="K22">
        <v>75</v>
      </c>
    </row>
    <row r="23" spans="1:11" ht="43.2" x14ac:dyDescent="0.3">
      <c r="A23" s="4">
        <v>44604</v>
      </c>
      <c r="B23" s="2" t="s">
        <v>8</v>
      </c>
      <c r="C23" s="2" t="s">
        <v>100</v>
      </c>
      <c r="D23" s="2" t="s">
        <v>39</v>
      </c>
      <c r="E23" s="3" t="s">
        <v>127</v>
      </c>
      <c r="F23" s="2" t="s">
        <v>129</v>
      </c>
      <c r="I23">
        <v>1</v>
      </c>
      <c r="J23">
        <v>55</v>
      </c>
      <c r="K23">
        <v>75</v>
      </c>
    </row>
    <row r="24" spans="1:11" ht="43.2" x14ac:dyDescent="0.3">
      <c r="A24" s="4">
        <v>44632</v>
      </c>
      <c r="B24" s="2" t="s">
        <v>8</v>
      </c>
      <c r="C24" s="2" t="s">
        <v>100</v>
      </c>
      <c r="D24" s="2" t="s">
        <v>110</v>
      </c>
      <c r="E24" s="3" t="s">
        <v>10</v>
      </c>
      <c r="F24" s="9" t="s">
        <v>130</v>
      </c>
      <c r="I24">
        <v>1</v>
      </c>
      <c r="J24">
        <v>27</v>
      </c>
      <c r="K24">
        <v>50</v>
      </c>
    </row>
    <row r="25" spans="1:11" ht="43.2" x14ac:dyDescent="0.3">
      <c r="A25" s="4">
        <v>44632</v>
      </c>
      <c r="B25" s="2" t="s">
        <v>8</v>
      </c>
      <c r="C25" s="2" t="s">
        <v>100</v>
      </c>
      <c r="D25" s="2" t="s">
        <v>39</v>
      </c>
      <c r="E25" s="3" t="s">
        <v>15</v>
      </c>
      <c r="F25" s="2" t="s">
        <v>131</v>
      </c>
      <c r="I25">
        <v>1</v>
      </c>
      <c r="J25">
        <v>46</v>
      </c>
      <c r="K25">
        <v>62</v>
      </c>
    </row>
    <row r="26" spans="1:11" ht="43.2" x14ac:dyDescent="0.3">
      <c r="A26" s="4">
        <v>44632</v>
      </c>
      <c r="B26" s="2" t="s">
        <v>8</v>
      </c>
      <c r="C26" s="2" t="s">
        <v>100</v>
      </c>
      <c r="D26" s="2" t="s">
        <v>32</v>
      </c>
      <c r="E26" s="3" t="s">
        <v>18</v>
      </c>
      <c r="F26" s="9" t="s">
        <v>132</v>
      </c>
      <c r="G26">
        <v>1</v>
      </c>
      <c r="J26">
        <v>50</v>
      </c>
      <c r="K26">
        <v>41</v>
      </c>
    </row>
    <row r="27" spans="1:11" ht="43.2" x14ac:dyDescent="0.3">
      <c r="A27" s="4">
        <v>44654</v>
      </c>
      <c r="B27" s="2" t="s">
        <v>17</v>
      </c>
      <c r="C27" s="2" t="s">
        <v>100</v>
      </c>
      <c r="D27" s="2" t="s">
        <v>13</v>
      </c>
      <c r="E27" s="3" t="s">
        <v>15</v>
      </c>
      <c r="F27" s="9" t="s">
        <v>133</v>
      </c>
      <c r="G27">
        <v>0</v>
      </c>
      <c r="I27">
        <v>1</v>
      </c>
      <c r="J27">
        <v>56</v>
      </c>
      <c r="K27">
        <v>55</v>
      </c>
    </row>
    <row r="28" spans="1:11" ht="43.2" x14ac:dyDescent="0.3">
      <c r="A28" s="4">
        <v>44654</v>
      </c>
      <c r="B28" s="2" t="s">
        <v>17</v>
      </c>
      <c r="C28" s="2" t="s">
        <v>100</v>
      </c>
      <c r="D28" s="2" t="s">
        <v>39</v>
      </c>
      <c r="E28" s="6" t="s">
        <v>10</v>
      </c>
      <c r="F28" s="9" t="s">
        <v>134</v>
      </c>
      <c r="I28">
        <v>0</v>
      </c>
      <c r="J28">
        <v>36</v>
      </c>
      <c r="K28">
        <v>50</v>
      </c>
    </row>
    <row r="29" spans="1:11" ht="43.2" x14ac:dyDescent="0.3">
      <c r="A29" s="4">
        <v>44654</v>
      </c>
      <c r="B29" s="2" t="s">
        <v>17</v>
      </c>
      <c r="C29" s="2" t="s">
        <v>100</v>
      </c>
      <c r="D29" s="2" t="s">
        <v>104</v>
      </c>
      <c r="E29" s="6" t="s">
        <v>18</v>
      </c>
      <c r="F29" s="9" t="s">
        <v>135</v>
      </c>
      <c r="G29">
        <v>1</v>
      </c>
      <c r="J29">
        <v>50</v>
      </c>
      <c r="K29">
        <v>32</v>
      </c>
    </row>
    <row r="30" spans="1:11" ht="43.2" x14ac:dyDescent="0.3">
      <c r="A30" s="4">
        <v>44674</v>
      </c>
      <c r="B30" s="2" t="s">
        <v>8</v>
      </c>
      <c r="C30" s="2" t="s">
        <v>100</v>
      </c>
      <c r="D30" s="2" t="s">
        <v>110</v>
      </c>
      <c r="E30" s="6" t="s">
        <v>10</v>
      </c>
      <c r="F30" s="9" t="s">
        <v>136</v>
      </c>
      <c r="I30">
        <v>1</v>
      </c>
      <c r="J30">
        <v>30</v>
      </c>
      <c r="K30">
        <v>50</v>
      </c>
    </row>
    <row r="31" spans="1:11" ht="43.2" x14ac:dyDescent="0.3">
      <c r="A31" s="4">
        <v>44674</v>
      </c>
      <c r="B31" s="2" t="s">
        <v>8</v>
      </c>
      <c r="C31" s="2" t="s">
        <v>100</v>
      </c>
      <c r="D31" s="2" t="s">
        <v>106</v>
      </c>
      <c r="E31" s="6" t="s">
        <v>18</v>
      </c>
      <c r="F31" s="9" t="s">
        <v>137</v>
      </c>
      <c r="G31">
        <v>1</v>
      </c>
      <c r="J31">
        <v>50</v>
      </c>
      <c r="K31">
        <v>24</v>
      </c>
    </row>
    <row r="32" spans="1:11" ht="43.2" x14ac:dyDescent="0.3">
      <c r="A32" s="4">
        <v>44674</v>
      </c>
      <c r="B32" s="2" t="s">
        <v>8</v>
      </c>
      <c r="C32" s="2" t="s">
        <v>100</v>
      </c>
      <c r="D32" s="2" t="s">
        <v>13</v>
      </c>
      <c r="E32" s="6" t="s">
        <v>18</v>
      </c>
      <c r="F32" s="9" t="s">
        <v>138</v>
      </c>
      <c r="G32">
        <v>1</v>
      </c>
      <c r="J32">
        <v>50</v>
      </c>
      <c r="K32">
        <v>46</v>
      </c>
    </row>
    <row r="33" spans="1:11" ht="43.2" x14ac:dyDescent="0.3">
      <c r="A33" s="4">
        <v>44675</v>
      </c>
      <c r="B33" s="2" t="s">
        <v>17</v>
      </c>
      <c r="C33" s="2" t="s">
        <v>100</v>
      </c>
      <c r="D33" s="2" t="s">
        <v>108</v>
      </c>
      <c r="E33" s="6" t="s">
        <v>18</v>
      </c>
      <c r="F33" s="9" t="s">
        <v>139</v>
      </c>
      <c r="G33">
        <v>1</v>
      </c>
      <c r="J33">
        <v>54</v>
      </c>
      <c r="K33">
        <v>48</v>
      </c>
    </row>
    <row r="34" spans="1:11" ht="43.2" x14ac:dyDescent="0.3">
      <c r="A34" s="4">
        <v>44675</v>
      </c>
      <c r="B34" s="2" t="s">
        <v>17</v>
      </c>
      <c r="C34" s="2" t="s">
        <v>100</v>
      </c>
      <c r="D34" s="2" t="s">
        <v>39</v>
      </c>
      <c r="E34" s="6" t="s">
        <v>10</v>
      </c>
      <c r="F34" s="9" t="s">
        <v>140</v>
      </c>
      <c r="I34">
        <v>1</v>
      </c>
      <c r="J34">
        <v>32</v>
      </c>
      <c r="K34">
        <v>50</v>
      </c>
    </row>
    <row r="35" spans="1:11" ht="43.2" x14ac:dyDescent="0.3">
      <c r="A35" s="4">
        <v>44675</v>
      </c>
      <c r="B35" s="2" t="s">
        <v>17</v>
      </c>
      <c r="C35" s="2" t="s">
        <v>100</v>
      </c>
      <c r="D35" s="2" t="s">
        <v>13</v>
      </c>
      <c r="E35" s="6" t="s">
        <v>10</v>
      </c>
      <c r="F35" s="9" t="s">
        <v>141</v>
      </c>
      <c r="I35">
        <v>1</v>
      </c>
      <c r="J35">
        <v>34</v>
      </c>
      <c r="K35">
        <v>50</v>
      </c>
    </row>
    <row r="48" spans="1:11" x14ac:dyDescent="0.3">
      <c r="G48">
        <f>SUM(G2:G47)</f>
        <v>14</v>
      </c>
      <c r="H48">
        <f>SUM(H2:H47)</f>
        <v>2</v>
      </c>
      <c r="I48">
        <f>SUM(I2:I47)</f>
        <v>16</v>
      </c>
      <c r="J48">
        <f>SUM(J2:J46)</f>
        <v>1486</v>
      </c>
      <c r="K48">
        <f>SUM(K2:K46)</f>
        <v>1524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A22C-8AA6-4A10-B1B5-D4A1133AE718}">
  <dimension ref="A1:Q49"/>
  <sheetViews>
    <sheetView workbookViewId="0">
      <selection activeCell="P8" sqref="P8"/>
    </sheetView>
  </sheetViews>
  <sheetFormatPr defaultRowHeight="14.4" x14ac:dyDescent="0.3"/>
  <cols>
    <col min="1" max="1" width="16.109375" customWidth="1"/>
    <col min="2" max="2" width="10.44140625" customWidth="1"/>
    <col min="3" max="3" width="12.88671875" customWidth="1"/>
    <col min="4" max="4" width="12.33203125" customWidth="1"/>
    <col min="6" max="6" width="14.88671875" customWidth="1"/>
  </cols>
  <sheetData>
    <row r="1" spans="1:17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L1" s="1"/>
      <c r="M1" s="1"/>
      <c r="N1" s="1" t="s">
        <v>31</v>
      </c>
      <c r="O1" s="1" t="s">
        <v>25</v>
      </c>
      <c r="P1" s="1" t="s">
        <v>6</v>
      </c>
      <c r="Q1" s="1" t="s">
        <v>7</v>
      </c>
    </row>
    <row r="2" spans="1:17" ht="28.8" x14ac:dyDescent="0.3">
      <c r="A2" s="4">
        <v>44100</v>
      </c>
      <c r="B2" s="2" t="s">
        <v>8</v>
      </c>
      <c r="C2" s="2" t="s">
        <v>33</v>
      </c>
      <c r="D2" s="2" t="s">
        <v>30</v>
      </c>
      <c r="E2" s="2" t="s">
        <v>10</v>
      </c>
      <c r="F2" s="2" t="s">
        <v>34</v>
      </c>
      <c r="I2">
        <v>1</v>
      </c>
      <c r="J2">
        <v>26</v>
      </c>
      <c r="K2">
        <v>50</v>
      </c>
      <c r="M2" s="1" t="s">
        <v>11</v>
      </c>
      <c r="N2">
        <f>SUM(G2:G11)</f>
        <v>4</v>
      </c>
      <c r="O2">
        <f>SUM(H2:H11)</f>
        <v>1</v>
      </c>
      <c r="P2">
        <f>SUM(I2:I11)</f>
        <v>4</v>
      </c>
      <c r="Q2">
        <f>SUM(N2:P2)</f>
        <v>9</v>
      </c>
    </row>
    <row r="3" spans="1:17" ht="28.8" x14ac:dyDescent="0.3">
      <c r="A3" s="4">
        <v>44100</v>
      </c>
      <c r="B3" s="2" t="s">
        <v>8</v>
      </c>
      <c r="C3" s="2" t="s">
        <v>33</v>
      </c>
      <c r="D3" s="2" t="s">
        <v>35</v>
      </c>
      <c r="E3" s="2" t="s">
        <v>18</v>
      </c>
      <c r="F3" s="2" t="s">
        <v>36</v>
      </c>
      <c r="G3">
        <v>1</v>
      </c>
      <c r="J3">
        <v>50</v>
      </c>
      <c r="K3">
        <v>39</v>
      </c>
      <c r="M3" s="1" t="s">
        <v>4</v>
      </c>
      <c r="N3">
        <f>SUM(G2:G21)*2+1*SUM(H2:H21)</f>
        <v>9</v>
      </c>
      <c r="P3">
        <f>SUM(I2:I21)*2+1*SUM(H2:H21)</f>
        <v>9</v>
      </c>
      <c r="Q3">
        <f>SUM(N3:P3)</f>
        <v>18</v>
      </c>
    </row>
    <row r="4" spans="1:17" ht="28.8" x14ac:dyDescent="0.3">
      <c r="A4" s="4">
        <v>44100</v>
      </c>
      <c r="B4" s="2" t="s">
        <v>8</v>
      </c>
      <c r="C4" s="2" t="s">
        <v>33</v>
      </c>
      <c r="D4" s="2" t="s">
        <v>37</v>
      </c>
      <c r="E4" s="3" t="s">
        <v>15</v>
      </c>
      <c r="F4" t="s">
        <v>38</v>
      </c>
      <c r="I4">
        <v>1</v>
      </c>
      <c r="J4">
        <v>57</v>
      </c>
      <c r="K4">
        <v>56</v>
      </c>
      <c r="M4" s="1" t="s">
        <v>14</v>
      </c>
      <c r="N4">
        <f>SUM(J2:J25)</f>
        <v>439</v>
      </c>
      <c r="P4">
        <f>SUM(K2:K22)</f>
        <v>399</v>
      </c>
      <c r="Q4">
        <f>SUM(N4:P4)</f>
        <v>838</v>
      </c>
    </row>
    <row r="5" spans="1:17" x14ac:dyDescent="0.3">
      <c r="A5" s="4">
        <v>44136</v>
      </c>
      <c r="B5" s="2" t="s">
        <v>8</v>
      </c>
      <c r="C5" s="2" t="s">
        <v>33</v>
      </c>
      <c r="D5" s="2" t="s">
        <v>19</v>
      </c>
      <c r="E5" s="2" t="s">
        <v>10</v>
      </c>
      <c r="F5" t="s">
        <v>87</v>
      </c>
      <c r="I5">
        <v>1</v>
      </c>
      <c r="J5">
        <v>28</v>
      </c>
      <c r="K5">
        <v>50</v>
      </c>
    </row>
    <row r="6" spans="1:17" ht="28.8" x14ac:dyDescent="0.3">
      <c r="A6" s="4">
        <v>44136</v>
      </c>
      <c r="B6" s="2" t="s">
        <v>8</v>
      </c>
      <c r="C6" s="2" t="s">
        <v>33</v>
      </c>
      <c r="D6" s="2" t="s">
        <v>88</v>
      </c>
      <c r="E6" s="2" t="s">
        <v>18</v>
      </c>
      <c r="F6" t="s">
        <v>89</v>
      </c>
      <c r="G6">
        <v>1</v>
      </c>
      <c r="J6">
        <v>50</v>
      </c>
      <c r="K6">
        <v>31</v>
      </c>
    </row>
    <row r="7" spans="1:17" x14ac:dyDescent="0.3">
      <c r="A7" s="4">
        <v>44136</v>
      </c>
      <c r="B7" s="2" t="s">
        <v>8</v>
      </c>
      <c r="C7" s="2" t="s">
        <v>33</v>
      </c>
      <c r="D7" s="2" t="s">
        <v>90</v>
      </c>
      <c r="E7" s="3" t="s">
        <v>26</v>
      </c>
      <c r="F7" t="s">
        <v>91</v>
      </c>
      <c r="H7">
        <v>1</v>
      </c>
      <c r="J7">
        <v>39</v>
      </c>
      <c r="K7">
        <v>44</v>
      </c>
    </row>
    <row r="8" spans="1:17" x14ac:dyDescent="0.3">
      <c r="A8" s="4">
        <v>44136</v>
      </c>
      <c r="B8" s="2" t="s">
        <v>8</v>
      </c>
      <c r="C8" s="2" t="s">
        <v>33</v>
      </c>
      <c r="D8" s="2" t="s">
        <v>92</v>
      </c>
      <c r="E8" s="2" t="s">
        <v>10</v>
      </c>
      <c r="F8" t="s">
        <v>93</v>
      </c>
      <c r="I8">
        <v>1</v>
      </c>
      <c r="J8">
        <v>39</v>
      </c>
      <c r="K8">
        <v>50</v>
      </c>
    </row>
    <row r="9" spans="1:17" ht="28.8" x14ac:dyDescent="0.3">
      <c r="A9" s="4">
        <v>44157</v>
      </c>
      <c r="B9" s="2" t="s">
        <v>17</v>
      </c>
      <c r="C9" s="2" t="s">
        <v>33</v>
      </c>
      <c r="D9" s="2" t="s">
        <v>94</v>
      </c>
      <c r="E9" s="2" t="s">
        <v>18</v>
      </c>
      <c r="F9" t="s">
        <v>95</v>
      </c>
      <c r="G9">
        <v>1</v>
      </c>
      <c r="J9">
        <v>50</v>
      </c>
      <c r="K9">
        <v>23</v>
      </c>
    </row>
    <row r="10" spans="1:17" ht="28.8" x14ac:dyDescent="0.3">
      <c r="A10" s="4">
        <v>44157</v>
      </c>
      <c r="B10" s="2" t="s">
        <v>17</v>
      </c>
      <c r="C10" s="2" t="s">
        <v>33</v>
      </c>
      <c r="D10" s="2" t="s">
        <v>96</v>
      </c>
      <c r="E10" s="2" t="s">
        <v>18</v>
      </c>
      <c r="F10" t="s">
        <v>97</v>
      </c>
      <c r="G10">
        <v>1</v>
      </c>
      <c r="J10">
        <v>50</v>
      </c>
      <c r="K10">
        <v>22</v>
      </c>
    </row>
    <row r="11" spans="1:17" ht="28.8" x14ac:dyDescent="0.3">
      <c r="A11" s="4">
        <v>44157</v>
      </c>
      <c r="B11" s="2" t="s">
        <v>17</v>
      </c>
      <c r="C11" s="2" t="s">
        <v>33</v>
      </c>
      <c r="D11" s="2" t="s">
        <v>98</v>
      </c>
      <c r="E11" s="2" t="s">
        <v>18</v>
      </c>
      <c r="F11" t="s">
        <v>99</v>
      </c>
      <c r="J11">
        <v>50</v>
      </c>
      <c r="K11">
        <v>34</v>
      </c>
    </row>
    <row r="12" spans="1:17" x14ac:dyDescent="0.3">
      <c r="A12" s="4"/>
      <c r="B12" s="2"/>
      <c r="C12" s="2"/>
      <c r="D12" s="2"/>
      <c r="E12" s="7"/>
      <c r="F12" s="2"/>
    </row>
    <row r="13" spans="1:17" x14ac:dyDescent="0.3">
      <c r="A13" s="4"/>
      <c r="B13" s="2"/>
      <c r="C13" s="2"/>
      <c r="D13" s="2"/>
      <c r="E13" s="2"/>
      <c r="F13" s="2"/>
    </row>
    <row r="14" spans="1:17" x14ac:dyDescent="0.3">
      <c r="A14" s="4"/>
      <c r="B14" s="2"/>
      <c r="C14" s="2"/>
      <c r="D14" s="2"/>
      <c r="E14" s="7"/>
      <c r="F14" s="2"/>
    </row>
    <row r="15" spans="1:17" x14ac:dyDescent="0.3">
      <c r="A15" s="4"/>
      <c r="B15" s="2"/>
      <c r="C15" s="2"/>
      <c r="D15" s="2"/>
      <c r="E15" s="2"/>
      <c r="F15" s="2"/>
    </row>
    <row r="16" spans="1:17" x14ac:dyDescent="0.3">
      <c r="A16" s="4"/>
      <c r="B16" s="2"/>
      <c r="C16" s="2"/>
      <c r="D16" s="2"/>
      <c r="E16" s="2"/>
      <c r="F16" s="2"/>
    </row>
    <row r="17" spans="1:6" x14ac:dyDescent="0.3">
      <c r="A17" s="4"/>
      <c r="B17" s="2"/>
      <c r="C17" s="2"/>
      <c r="D17" s="2"/>
      <c r="E17" s="7"/>
      <c r="F17" s="2"/>
    </row>
    <row r="18" spans="1:6" x14ac:dyDescent="0.3">
      <c r="A18" s="4"/>
      <c r="B18" s="2"/>
      <c r="C18" s="2"/>
      <c r="D18" s="2"/>
      <c r="E18" s="2"/>
      <c r="F18" s="2"/>
    </row>
    <row r="19" spans="1:6" x14ac:dyDescent="0.3">
      <c r="A19" s="4"/>
      <c r="B19" s="2"/>
      <c r="C19" s="2"/>
      <c r="D19" s="2"/>
      <c r="E19" s="2"/>
      <c r="F19" s="2"/>
    </row>
    <row r="20" spans="1:6" x14ac:dyDescent="0.3">
      <c r="A20" s="4"/>
      <c r="B20" s="2"/>
      <c r="C20" s="2"/>
      <c r="D20" s="2"/>
      <c r="E20" s="2"/>
      <c r="F20" s="2"/>
    </row>
    <row r="21" spans="1:6" x14ac:dyDescent="0.3">
      <c r="A21" s="4"/>
      <c r="B21" s="2"/>
      <c r="C21" s="2"/>
      <c r="D21" s="2"/>
      <c r="E21" s="2"/>
      <c r="F21" s="2"/>
    </row>
    <row r="22" spans="1:6" x14ac:dyDescent="0.3">
      <c r="A22" s="4"/>
      <c r="B22" s="2"/>
      <c r="C22" s="2"/>
      <c r="D22" s="2"/>
      <c r="E22" s="2"/>
      <c r="F22" s="2"/>
    </row>
    <row r="23" spans="1:6" x14ac:dyDescent="0.3">
      <c r="A23" s="4"/>
      <c r="B23" s="2"/>
      <c r="C23" s="2"/>
      <c r="D23" s="2"/>
      <c r="E23" s="2"/>
      <c r="F23" s="2"/>
    </row>
    <row r="24" spans="1:6" x14ac:dyDescent="0.3">
      <c r="A24" s="4"/>
      <c r="B24" s="2"/>
      <c r="C24" s="2"/>
      <c r="D24" s="2"/>
      <c r="E24" s="2"/>
      <c r="F24" s="2"/>
    </row>
    <row r="25" spans="1:6" x14ac:dyDescent="0.3">
      <c r="A25" s="4"/>
      <c r="B25" s="2"/>
      <c r="C25" s="2"/>
      <c r="D25" s="2"/>
      <c r="E25" s="7"/>
      <c r="F25" s="2"/>
    </row>
    <row r="26" spans="1:6" x14ac:dyDescent="0.3">
      <c r="A26" s="4"/>
      <c r="B26" s="2"/>
      <c r="C26" s="2"/>
      <c r="D26" s="2"/>
      <c r="E26" s="2"/>
    </row>
    <row r="27" spans="1:6" x14ac:dyDescent="0.3">
      <c r="A27" s="4"/>
      <c r="B27" s="2"/>
      <c r="C27" s="2"/>
      <c r="D27" s="2"/>
      <c r="E27" s="2"/>
    </row>
    <row r="28" spans="1:6" x14ac:dyDescent="0.3">
      <c r="A28" s="4"/>
      <c r="B28" s="2"/>
      <c r="C28" s="2"/>
      <c r="D28" s="2"/>
      <c r="E28" s="2"/>
    </row>
    <row r="49" spans="7:11" x14ac:dyDescent="0.3">
      <c r="G49">
        <f>SUM(G2:G48)</f>
        <v>4</v>
      </c>
      <c r="H49">
        <f>SUM(H2:H48)</f>
        <v>1</v>
      </c>
      <c r="I49">
        <f>SUM(I2:I48)</f>
        <v>4</v>
      </c>
      <c r="J49">
        <f>SUM(J2:J47)</f>
        <v>439</v>
      </c>
      <c r="K49">
        <f>SUM(K2:K47)</f>
        <v>399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A441-2FE5-49B2-BE4A-FC0E0FF48E84}">
  <dimension ref="A1:R49"/>
  <sheetViews>
    <sheetView workbookViewId="0">
      <selection activeCell="O3" sqref="O3"/>
    </sheetView>
  </sheetViews>
  <sheetFormatPr defaultRowHeight="14.4" x14ac:dyDescent="0.3"/>
  <cols>
    <col min="1" max="1" width="16.109375" customWidth="1"/>
    <col min="6" max="6" width="13.44140625" customWidth="1"/>
    <col min="17" max="17" width="12.21875" customWidth="1"/>
  </cols>
  <sheetData>
    <row r="1" spans="1:18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>
        <v>2</v>
      </c>
      <c r="H1" s="1">
        <v>1</v>
      </c>
      <c r="I1" s="1">
        <v>0</v>
      </c>
      <c r="J1" s="1" t="s">
        <v>4</v>
      </c>
      <c r="K1" s="1" t="s">
        <v>4</v>
      </c>
      <c r="N1" s="1"/>
      <c r="O1" s="1" t="s">
        <v>31</v>
      </c>
      <c r="P1" s="1" t="s">
        <v>25</v>
      </c>
      <c r="Q1" s="1" t="s">
        <v>6</v>
      </c>
      <c r="R1" s="1" t="s">
        <v>7</v>
      </c>
    </row>
    <row r="2" spans="1:18" ht="43.2" x14ac:dyDescent="0.3">
      <c r="A2" s="4">
        <v>43729</v>
      </c>
      <c r="B2" s="2" t="s">
        <v>8</v>
      </c>
      <c r="C2" s="2" t="s">
        <v>33</v>
      </c>
      <c r="D2" s="2" t="s">
        <v>48</v>
      </c>
      <c r="E2" s="2" t="s">
        <v>10</v>
      </c>
      <c r="F2" s="2" t="s">
        <v>49</v>
      </c>
      <c r="I2">
        <v>1</v>
      </c>
      <c r="J2">
        <v>23</v>
      </c>
      <c r="K2">
        <v>50</v>
      </c>
      <c r="N2" s="1" t="s">
        <v>11</v>
      </c>
      <c r="O2">
        <f>G49</f>
        <v>13</v>
      </c>
      <c r="P2">
        <f>SUM(H2:H28)</f>
        <v>3</v>
      </c>
      <c r="Q2">
        <f>I49</f>
        <v>7</v>
      </c>
      <c r="R2">
        <f>SUM(O2:Q2)</f>
        <v>23</v>
      </c>
    </row>
    <row r="3" spans="1:18" ht="28.8" x14ac:dyDescent="0.3">
      <c r="A3" s="4">
        <v>43729</v>
      </c>
      <c r="B3" s="2" t="s">
        <v>8</v>
      </c>
      <c r="C3" s="2" t="s">
        <v>33</v>
      </c>
      <c r="D3" s="2" t="s">
        <v>50</v>
      </c>
      <c r="E3" s="2" t="s">
        <v>18</v>
      </c>
      <c r="F3" s="2" t="s">
        <v>51</v>
      </c>
      <c r="G3">
        <v>1</v>
      </c>
      <c r="J3">
        <v>50</v>
      </c>
      <c r="K3">
        <v>24</v>
      </c>
      <c r="N3" s="1" t="s">
        <v>4</v>
      </c>
      <c r="O3">
        <f>2*G49+H49</f>
        <v>29</v>
      </c>
      <c r="Q3">
        <f>2*I49+H49</f>
        <v>17</v>
      </c>
      <c r="R3">
        <f>SUM(O3:Q3)</f>
        <v>46</v>
      </c>
    </row>
    <row r="4" spans="1:18" ht="28.8" x14ac:dyDescent="0.3">
      <c r="A4" s="4">
        <v>43729</v>
      </c>
      <c r="B4" s="2" t="s">
        <v>8</v>
      </c>
      <c r="C4" s="2" t="s">
        <v>33</v>
      </c>
      <c r="D4" s="2" t="s">
        <v>52</v>
      </c>
      <c r="E4" s="2" t="s">
        <v>10</v>
      </c>
      <c r="F4" s="2" t="s">
        <v>53</v>
      </c>
      <c r="I4">
        <v>1</v>
      </c>
      <c r="J4">
        <v>27</v>
      </c>
      <c r="K4">
        <v>50</v>
      </c>
      <c r="N4" s="1" t="s">
        <v>14</v>
      </c>
      <c r="O4">
        <f>J49</f>
        <v>1015</v>
      </c>
      <c r="Q4">
        <f>K49</f>
        <v>977</v>
      </c>
      <c r="R4">
        <f>SUM(O4:Q4)</f>
        <v>1992</v>
      </c>
    </row>
    <row r="5" spans="1:18" ht="28.8" x14ac:dyDescent="0.3">
      <c r="A5" s="4">
        <v>43750</v>
      </c>
      <c r="B5" s="2" t="s">
        <v>8</v>
      </c>
      <c r="C5" s="2" t="s">
        <v>33</v>
      </c>
      <c r="D5" s="2" t="s">
        <v>54</v>
      </c>
      <c r="E5" s="2" t="s">
        <v>18</v>
      </c>
      <c r="F5" s="2" t="s">
        <v>55</v>
      </c>
      <c r="G5">
        <v>1</v>
      </c>
      <c r="J5">
        <v>50</v>
      </c>
      <c r="K5">
        <v>43</v>
      </c>
    </row>
    <row r="6" spans="1:18" ht="28.8" x14ac:dyDescent="0.3">
      <c r="A6" s="4">
        <v>43750</v>
      </c>
      <c r="B6" s="2" t="s">
        <v>8</v>
      </c>
      <c r="C6" s="2" t="s">
        <v>33</v>
      </c>
      <c r="D6" s="2" t="s">
        <v>50</v>
      </c>
      <c r="E6" s="2" t="s">
        <v>18</v>
      </c>
      <c r="F6" s="2" t="s">
        <v>56</v>
      </c>
      <c r="G6">
        <v>1</v>
      </c>
      <c r="J6">
        <v>50</v>
      </c>
      <c r="K6">
        <v>24</v>
      </c>
    </row>
    <row r="7" spans="1:18" ht="28.8" x14ac:dyDescent="0.3">
      <c r="A7" s="4">
        <v>43750</v>
      </c>
      <c r="B7" s="2" t="s">
        <v>8</v>
      </c>
      <c r="C7" s="2" t="s">
        <v>33</v>
      </c>
      <c r="D7" s="2" t="s">
        <v>57</v>
      </c>
      <c r="E7" s="2" t="s">
        <v>10</v>
      </c>
      <c r="F7" s="2" t="s">
        <v>58</v>
      </c>
      <c r="I7">
        <v>1</v>
      </c>
      <c r="J7">
        <v>34</v>
      </c>
      <c r="K7">
        <v>50</v>
      </c>
    </row>
    <row r="8" spans="1:18" ht="28.8" x14ac:dyDescent="0.3">
      <c r="A8" s="4">
        <v>43771</v>
      </c>
      <c r="B8" s="2" t="s">
        <v>8</v>
      </c>
      <c r="C8" s="2" t="s">
        <v>33</v>
      </c>
      <c r="D8" s="2" t="s">
        <v>59</v>
      </c>
      <c r="E8" s="2" t="s">
        <v>18</v>
      </c>
      <c r="F8" s="2" t="s">
        <v>60</v>
      </c>
      <c r="G8">
        <v>1</v>
      </c>
      <c r="J8">
        <v>50</v>
      </c>
      <c r="K8">
        <v>29</v>
      </c>
    </row>
    <row r="9" spans="1:18" ht="28.8" x14ac:dyDescent="0.3">
      <c r="A9" s="4">
        <v>43771</v>
      </c>
      <c r="B9" s="2" t="s">
        <v>8</v>
      </c>
      <c r="C9" s="2" t="s">
        <v>33</v>
      </c>
      <c r="D9" s="2" t="s">
        <v>54</v>
      </c>
      <c r="E9" s="2" t="s">
        <v>10</v>
      </c>
      <c r="F9" s="2" t="s">
        <v>61</v>
      </c>
      <c r="I9">
        <v>1</v>
      </c>
      <c r="J9">
        <v>44</v>
      </c>
      <c r="K9">
        <v>53</v>
      </c>
    </row>
    <row r="10" spans="1:18" ht="43.2" x14ac:dyDescent="0.3">
      <c r="A10" s="4">
        <v>43771</v>
      </c>
      <c r="B10" s="2" t="s">
        <v>8</v>
      </c>
      <c r="C10" s="2" t="s">
        <v>33</v>
      </c>
      <c r="D10" s="2" t="s">
        <v>62</v>
      </c>
      <c r="E10" s="2" t="s">
        <v>18</v>
      </c>
      <c r="F10" s="2" t="s">
        <v>63</v>
      </c>
      <c r="G10">
        <v>1</v>
      </c>
      <c r="J10">
        <v>50</v>
      </c>
      <c r="K10">
        <v>35</v>
      </c>
    </row>
    <row r="11" spans="1:18" ht="28.8" x14ac:dyDescent="0.3">
      <c r="A11" s="4">
        <v>43793</v>
      </c>
      <c r="B11" s="2" t="s">
        <v>17</v>
      </c>
      <c r="C11" s="2" t="s">
        <v>33</v>
      </c>
      <c r="D11" s="2" t="s">
        <v>50</v>
      </c>
      <c r="E11" s="2" t="s">
        <v>18</v>
      </c>
      <c r="F11" s="2" t="s">
        <v>64</v>
      </c>
      <c r="G11">
        <v>1</v>
      </c>
      <c r="J11">
        <v>50</v>
      </c>
      <c r="K11">
        <v>34</v>
      </c>
    </row>
    <row r="12" spans="1:18" ht="28.8" x14ac:dyDescent="0.3">
      <c r="A12" s="4">
        <v>43793</v>
      </c>
      <c r="B12" s="2" t="s">
        <v>17</v>
      </c>
      <c r="C12" s="2" t="s">
        <v>33</v>
      </c>
      <c r="D12" s="2" t="s">
        <v>65</v>
      </c>
      <c r="E12" s="2" t="s">
        <v>12</v>
      </c>
      <c r="F12" s="2" t="s">
        <v>66</v>
      </c>
      <c r="G12">
        <v>1</v>
      </c>
      <c r="J12">
        <v>57</v>
      </c>
      <c r="K12">
        <v>49</v>
      </c>
    </row>
    <row r="13" spans="1:18" ht="28.8" x14ac:dyDescent="0.3">
      <c r="A13" s="4">
        <v>43793</v>
      </c>
      <c r="B13" s="2" t="s">
        <v>17</v>
      </c>
      <c r="C13" s="2" t="s">
        <v>33</v>
      </c>
      <c r="D13" s="2" t="s">
        <v>19</v>
      </c>
      <c r="E13" s="2" t="s">
        <v>18</v>
      </c>
      <c r="F13" s="2" t="s">
        <v>67</v>
      </c>
      <c r="G13">
        <v>1</v>
      </c>
      <c r="J13">
        <v>50</v>
      </c>
      <c r="K13">
        <v>41</v>
      </c>
    </row>
    <row r="14" spans="1:18" ht="43.2" x14ac:dyDescent="0.3">
      <c r="A14" s="4">
        <v>43813</v>
      </c>
      <c r="B14" s="2" t="s">
        <v>8</v>
      </c>
      <c r="C14" s="2" t="s">
        <v>33</v>
      </c>
      <c r="D14" s="2" t="s">
        <v>68</v>
      </c>
      <c r="E14" s="7" t="s">
        <v>26</v>
      </c>
      <c r="F14" s="2" t="s">
        <v>69</v>
      </c>
      <c r="H14">
        <v>1</v>
      </c>
      <c r="J14">
        <v>47</v>
      </c>
      <c r="K14">
        <v>40</v>
      </c>
    </row>
    <row r="15" spans="1:18" ht="28.8" x14ac:dyDescent="0.3">
      <c r="A15" s="4">
        <v>43813</v>
      </c>
      <c r="B15" s="2" t="s">
        <v>8</v>
      </c>
      <c r="C15" s="2" t="s">
        <v>33</v>
      </c>
      <c r="D15" s="2" t="s">
        <v>24</v>
      </c>
      <c r="E15" s="2" t="s">
        <v>10</v>
      </c>
      <c r="F15" s="2" t="s">
        <v>70</v>
      </c>
      <c r="I15">
        <v>1</v>
      </c>
      <c r="J15">
        <v>26</v>
      </c>
      <c r="K15">
        <v>50</v>
      </c>
    </row>
    <row r="16" spans="1:18" ht="28.8" x14ac:dyDescent="0.3">
      <c r="A16" s="4">
        <v>43813</v>
      </c>
      <c r="B16" s="2" t="s">
        <v>8</v>
      </c>
      <c r="C16" s="2" t="s">
        <v>33</v>
      </c>
      <c r="D16" s="2" t="s">
        <v>54</v>
      </c>
      <c r="E16" s="2" t="s">
        <v>18</v>
      </c>
      <c r="F16" s="2" t="s">
        <v>71</v>
      </c>
      <c r="G16">
        <v>1</v>
      </c>
      <c r="J16">
        <v>50</v>
      </c>
      <c r="K16">
        <v>39</v>
      </c>
    </row>
    <row r="17" spans="1:11" ht="28.8" x14ac:dyDescent="0.3">
      <c r="A17" s="4">
        <v>43813</v>
      </c>
      <c r="B17" s="2" t="s">
        <v>8</v>
      </c>
      <c r="C17" s="2" t="s">
        <v>33</v>
      </c>
      <c r="D17" s="2" t="s">
        <v>72</v>
      </c>
      <c r="E17" s="7" t="s">
        <v>26</v>
      </c>
      <c r="F17" s="2" t="s">
        <v>73</v>
      </c>
      <c r="H17">
        <v>1</v>
      </c>
      <c r="J17">
        <v>48</v>
      </c>
      <c r="K17">
        <v>48</v>
      </c>
    </row>
    <row r="18" spans="1:11" ht="43.2" x14ac:dyDescent="0.3">
      <c r="A18" s="4">
        <v>43835</v>
      </c>
      <c r="B18" s="2" t="s">
        <v>17</v>
      </c>
      <c r="C18" s="2" t="s">
        <v>33</v>
      </c>
      <c r="D18" s="2" t="s">
        <v>74</v>
      </c>
      <c r="E18" s="2" t="s">
        <v>10</v>
      </c>
      <c r="F18" s="2"/>
    </row>
    <row r="19" spans="1:11" ht="28.8" x14ac:dyDescent="0.3">
      <c r="A19" s="4">
        <v>43835</v>
      </c>
      <c r="B19" s="2" t="s">
        <v>17</v>
      </c>
      <c r="C19" s="2" t="s">
        <v>75</v>
      </c>
      <c r="D19" s="2" t="s">
        <v>33</v>
      </c>
      <c r="E19" s="2" t="s">
        <v>18</v>
      </c>
      <c r="F19" s="2"/>
    </row>
    <row r="20" spans="1:11" ht="28.8" x14ac:dyDescent="0.3">
      <c r="A20" s="4">
        <v>43835</v>
      </c>
      <c r="B20" s="2" t="s">
        <v>17</v>
      </c>
      <c r="C20" s="2" t="s">
        <v>33</v>
      </c>
      <c r="D20" s="2" t="s">
        <v>76</v>
      </c>
      <c r="E20" s="2" t="s">
        <v>10</v>
      </c>
      <c r="F20" s="2"/>
    </row>
    <row r="21" spans="1:11" ht="28.8" x14ac:dyDescent="0.3">
      <c r="A21" s="4">
        <v>43835</v>
      </c>
      <c r="B21" s="2" t="s">
        <v>17</v>
      </c>
      <c r="C21" s="2" t="s">
        <v>77</v>
      </c>
      <c r="D21" s="2" t="s">
        <v>33</v>
      </c>
      <c r="E21" s="2" t="s">
        <v>18</v>
      </c>
      <c r="F21" s="2"/>
    </row>
    <row r="22" spans="1:11" ht="28.8" x14ac:dyDescent="0.3">
      <c r="A22" s="4">
        <v>43869</v>
      </c>
      <c r="B22" s="2" t="s">
        <v>8</v>
      </c>
      <c r="C22" s="2" t="s">
        <v>33</v>
      </c>
      <c r="D22" s="2" t="s">
        <v>59</v>
      </c>
      <c r="E22" s="2" t="s">
        <v>18</v>
      </c>
      <c r="F22" s="2" t="s">
        <v>78</v>
      </c>
      <c r="G22">
        <v>1</v>
      </c>
      <c r="J22">
        <v>50</v>
      </c>
      <c r="K22">
        <v>40</v>
      </c>
    </row>
    <row r="23" spans="1:11" ht="28.8" x14ac:dyDescent="0.3">
      <c r="A23" s="4">
        <v>43869</v>
      </c>
      <c r="B23" s="2" t="s">
        <v>8</v>
      </c>
      <c r="C23" s="2" t="s">
        <v>33</v>
      </c>
      <c r="D23" s="2" t="s">
        <v>23</v>
      </c>
      <c r="E23" s="2" t="s">
        <v>18</v>
      </c>
      <c r="F23" s="2" t="s">
        <v>79</v>
      </c>
      <c r="G23">
        <v>1</v>
      </c>
      <c r="J23">
        <v>50</v>
      </c>
      <c r="K23">
        <v>41</v>
      </c>
    </row>
    <row r="24" spans="1:11" ht="28.8" x14ac:dyDescent="0.3">
      <c r="A24" s="4">
        <v>43869</v>
      </c>
      <c r="B24" s="2" t="s">
        <v>8</v>
      </c>
      <c r="C24" s="2" t="s">
        <v>80</v>
      </c>
      <c r="D24" s="2" t="s">
        <v>33</v>
      </c>
      <c r="E24" s="2" t="s">
        <v>10</v>
      </c>
      <c r="F24" s="2" t="s">
        <v>81</v>
      </c>
      <c r="G24">
        <v>1</v>
      </c>
      <c r="J24">
        <v>50</v>
      </c>
      <c r="K24">
        <v>46</v>
      </c>
    </row>
    <row r="25" spans="1:11" ht="28.8" x14ac:dyDescent="0.3">
      <c r="A25" s="4">
        <v>43869</v>
      </c>
      <c r="B25" s="2" t="s">
        <v>8</v>
      </c>
      <c r="C25" s="2" t="s">
        <v>33</v>
      </c>
      <c r="D25" s="2" t="s">
        <v>54</v>
      </c>
      <c r="E25" s="7" t="s">
        <v>18</v>
      </c>
      <c r="F25" s="2" t="s">
        <v>82</v>
      </c>
      <c r="H25">
        <v>1</v>
      </c>
      <c r="J25">
        <v>49</v>
      </c>
      <c r="K25">
        <v>49</v>
      </c>
    </row>
    <row r="26" spans="1:11" ht="28.8" x14ac:dyDescent="0.3">
      <c r="A26" s="4">
        <v>43897</v>
      </c>
      <c r="B26" s="2" t="s">
        <v>8</v>
      </c>
      <c r="C26" s="2" t="s">
        <v>33</v>
      </c>
      <c r="D26" s="2" t="s">
        <v>83</v>
      </c>
      <c r="E26" s="2" t="s">
        <v>10</v>
      </c>
      <c r="F26" t="s">
        <v>84</v>
      </c>
      <c r="I26">
        <v>1</v>
      </c>
      <c r="J26">
        <v>31</v>
      </c>
      <c r="K26">
        <v>50</v>
      </c>
    </row>
    <row r="27" spans="1:11" ht="28.8" x14ac:dyDescent="0.3">
      <c r="A27" s="4">
        <v>43897</v>
      </c>
      <c r="B27" s="2" t="s">
        <v>8</v>
      </c>
      <c r="C27" s="2" t="s">
        <v>33</v>
      </c>
      <c r="D27" s="2" t="s">
        <v>9</v>
      </c>
      <c r="E27" s="2" t="s">
        <v>10</v>
      </c>
      <c r="F27" t="s">
        <v>85</v>
      </c>
      <c r="I27">
        <v>1</v>
      </c>
      <c r="J27">
        <v>27</v>
      </c>
      <c r="K27">
        <v>50</v>
      </c>
    </row>
    <row r="28" spans="1:11" ht="28.8" x14ac:dyDescent="0.3">
      <c r="A28" s="4">
        <v>43897</v>
      </c>
      <c r="B28" s="2" t="s">
        <v>8</v>
      </c>
      <c r="C28" s="2" t="s">
        <v>33</v>
      </c>
      <c r="D28" s="2" t="s">
        <v>24</v>
      </c>
      <c r="E28" s="2" t="s">
        <v>18</v>
      </c>
      <c r="F28" t="s">
        <v>86</v>
      </c>
      <c r="G28">
        <v>1</v>
      </c>
      <c r="J28">
        <v>52</v>
      </c>
      <c r="K28">
        <v>42</v>
      </c>
    </row>
    <row r="49" spans="7:11" x14ac:dyDescent="0.3">
      <c r="G49">
        <f>SUM(G2:G28)</f>
        <v>13</v>
      </c>
      <c r="H49">
        <f>SUM(H2:H28)</f>
        <v>3</v>
      </c>
      <c r="I49">
        <f>SUM(I2:I28)</f>
        <v>7</v>
      </c>
      <c r="J49">
        <f>SUM(J2:J47)</f>
        <v>1015</v>
      </c>
      <c r="K49">
        <f>SUM(K2:K47)</f>
        <v>977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 2019-2024</vt:lpstr>
      <vt:lpstr>D-AM 2023-2024</vt:lpstr>
      <vt:lpstr>D-AM 2022-2023</vt:lpstr>
      <vt:lpstr>D-AM keltainen 2021-2022</vt:lpstr>
      <vt:lpstr>D-AM musta 2021-2022</vt:lpstr>
      <vt:lpstr>D-AM 2020-2021</vt:lpstr>
      <vt:lpstr>D-AM 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Katoperä</dc:creator>
  <cp:lastModifiedBy>Janne Katoperä</cp:lastModifiedBy>
  <dcterms:created xsi:type="dcterms:W3CDTF">2024-06-25T08:40:00Z</dcterms:created>
  <dcterms:modified xsi:type="dcterms:W3CDTF">2024-07-01T08:48:23Z</dcterms:modified>
</cp:coreProperties>
</file>