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own_prog\iv\"/>
    </mc:Choice>
  </mc:AlternateContent>
  <xr:revisionPtr revIDLastSave="0" documentId="13_ncr:1_{18F3C31E-2B1F-427E-9998-C8AC4C0A43B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l" sheetId="4" r:id="rId1"/>
    <sheet name="U18_2025" sheetId="6" r:id="rId2"/>
    <sheet name="U16_2025" sheetId="5" r:id="rId3"/>
    <sheet name="U16_2024" sheetId="3" r:id="rId4"/>
    <sheet name="U16_2023" sheetId="2" r:id="rId5"/>
    <sheet name="U14_202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C6" i="4"/>
  <c r="R2" i="5"/>
  <c r="H5" i="4" s="1"/>
  <c r="Q2" i="5"/>
  <c r="M31" i="5"/>
  <c r="R3" i="5" s="1"/>
  <c r="J5" i="4" s="1"/>
  <c r="L31" i="5"/>
  <c r="I31" i="5"/>
  <c r="D5" i="4" s="1"/>
  <c r="J31" i="5"/>
  <c r="E5" i="4" s="1"/>
  <c r="E12" i="4" s="1"/>
  <c r="K31" i="5"/>
  <c r="Q3" i="5"/>
  <c r="J6" i="4"/>
  <c r="R2" i="6"/>
  <c r="H6" i="4"/>
  <c r="G6" i="4"/>
  <c r="I6" i="4"/>
  <c r="E6" i="4"/>
  <c r="D6" i="4"/>
  <c r="R3" i="6"/>
  <c r="Q3" i="6"/>
  <c r="S3" i="6" s="1"/>
  <c r="N23" i="6"/>
  <c r="M23" i="6"/>
  <c r="L23" i="6"/>
  <c r="K23" i="6"/>
  <c r="J23" i="6"/>
  <c r="I23" i="6"/>
  <c r="Q2" i="6"/>
  <c r="F5" i="4"/>
  <c r="R3" i="3"/>
  <c r="Q3" i="3"/>
  <c r="E4" i="4"/>
  <c r="M23" i="3"/>
  <c r="L23" i="3"/>
  <c r="K23" i="3"/>
  <c r="F4" i="4" s="1"/>
  <c r="J23" i="3"/>
  <c r="I23" i="3"/>
  <c r="D4" i="4" s="1"/>
  <c r="J3" i="4"/>
  <c r="I3" i="4"/>
  <c r="H3" i="4"/>
  <c r="G3" i="4"/>
  <c r="F3" i="4"/>
  <c r="E3" i="4"/>
  <c r="D3" i="4"/>
  <c r="C3" i="4"/>
  <c r="M16" i="2"/>
  <c r="L16" i="2"/>
  <c r="K16" i="2"/>
  <c r="J16" i="2"/>
  <c r="I16" i="2"/>
  <c r="C2" i="4"/>
  <c r="F2" i="4"/>
  <c r="E2" i="4"/>
  <c r="M18" i="1"/>
  <c r="L18" i="1"/>
  <c r="K18" i="1"/>
  <c r="J18" i="1"/>
  <c r="I18" i="1"/>
  <c r="D2" i="4"/>
  <c r="J2" i="4"/>
  <c r="I2" i="4"/>
  <c r="H2" i="4"/>
  <c r="G2" i="4"/>
  <c r="Q2" i="3"/>
  <c r="G4" i="4" s="1"/>
  <c r="R2" i="3"/>
  <c r="H4" i="4" s="1"/>
  <c r="Q3" i="2"/>
  <c r="R3" i="2" s="1"/>
  <c r="P3" i="2"/>
  <c r="Q2" i="2"/>
  <c r="P2" i="2"/>
  <c r="R2" i="2"/>
  <c r="P2" i="1"/>
  <c r="Q3" i="1"/>
  <c r="R3" i="1" s="1"/>
  <c r="P3" i="1"/>
  <c r="Q2" i="1"/>
  <c r="R2" i="1"/>
  <c r="S2" i="6" l="1"/>
  <c r="S3" i="5"/>
  <c r="S2" i="5"/>
  <c r="G5" i="4"/>
  <c r="G12" i="4" s="1"/>
  <c r="C5" i="4"/>
  <c r="H12" i="4"/>
  <c r="I5" i="4"/>
  <c r="D12" i="4"/>
  <c r="J4" i="4"/>
  <c r="J12" i="4" s="1"/>
  <c r="S3" i="3"/>
  <c r="I4" i="4"/>
  <c r="I12" i="4" s="1"/>
  <c r="F12" i="4"/>
  <c r="C4" i="4"/>
  <c r="S2" i="3"/>
  <c r="C12" i="4" l="1"/>
</calcChain>
</file>

<file path=xl/sharedStrings.xml><?xml version="1.0" encoding="utf-8"?>
<sst xmlns="http://schemas.openxmlformats.org/spreadsheetml/2006/main" count="547" uniqueCount="164">
  <si>
    <t>sarja</t>
  </si>
  <si>
    <t>päivä</t>
  </si>
  <si>
    <t>viikonpäivä</t>
  </si>
  <si>
    <t>Paikkakunta</t>
  </si>
  <si>
    <t>Sarja</t>
  </si>
  <si>
    <t>Tulos</t>
  </si>
  <si>
    <t>Eräpisteet</t>
  </si>
  <si>
    <t>pisteet</t>
  </si>
  <si>
    <t>U14</t>
  </si>
  <si>
    <t>Ke</t>
  </si>
  <si>
    <t>Tampere</t>
  </si>
  <si>
    <t>Paloniemi/
Katoperä</t>
  </si>
  <si>
    <t>Lind/
Peippo</t>
  </si>
  <si>
    <t>2-1</t>
  </si>
  <si>
    <t>21-18,18-21,15-11</t>
  </si>
  <si>
    <t>Esko/Kerman</t>
  </si>
  <si>
    <t>0-2</t>
  </si>
  <si>
    <t>13-21,18-21</t>
  </si>
  <si>
    <t>Kuusipalo/Isid</t>
  </si>
  <si>
    <t>2-0</t>
  </si>
  <si>
    <t>21-5,21-4</t>
  </si>
  <si>
    <t>Mattila/Laurila</t>
  </si>
  <si>
    <t>21-12,21-8</t>
  </si>
  <si>
    <t>Vesanen/Rainio</t>
  </si>
  <si>
    <t>17-21,21-19,15-10</t>
  </si>
  <si>
    <t>10-21,14-21</t>
  </si>
  <si>
    <t>Su</t>
  </si>
  <si>
    <t>Eura</t>
  </si>
  <si>
    <t>Laukkanen/Sieppi</t>
  </si>
  <si>
    <t>21-3,21-11</t>
  </si>
  <si>
    <t>21-7,21-8</t>
  </si>
  <si>
    <t>21-18,21-14</t>
  </si>
  <si>
    <t>Virkunen/Schreibmaier</t>
  </si>
  <si>
    <t>21-7,21-2</t>
  </si>
  <si>
    <t>21-7,21-14</t>
  </si>
  <si>
    <t>1-2</t>
  </si>
  <si>
    <t>17-21,21-16,13-15</t>
  </si>
  <si>
    <t>U16</t>
  </si>
  <si>
    <t>Pe</t>
  </si>
  <si>
    <t>Jyväskylä</t>
  </si>
  <si>
    <t>Viljamaa/Kuikka</t>
  </si>
  <si>
    <t>8-21,12-21</t>
  </si>
  <si>
    <t>Katoperä/
Huttunen</t>
  </si>
  <si>
    <t>Poikonen/Saloranta</t>
  </si>
  <si>
    <t>16-21,8-21</t>
  </si>
  <si>
    <t>Nevala/Hietanen</t>
  </si>
  <si>
    <t>1-1</t>
  </si>
  <si>
    <t>21-14,19-21</t>
  </si>
  <si>
    <t>Ruusumaa/Kanerva</t>
  </si>
  <si>
    <t>14-21,21-17</t>
  </si>
  <si>
    <t>Harmanen/Kuronen</t>
  </si>
  <si>
    <t>18-21,21-18,4-15</t>
  </si>
  <si>
    <t>Helsinki</t>
  </si>
  <si>
    <t>Roininen/Peräsalo</t>
  </si>
  <si>
    <t>12-21,9-21</t>
  </si>
  <si>
    <t>Marttila/Välimäki</t>
  </si>
  <si>
    <t>10-21,5-21</t>
  </si>
  <si>
    <t>Salmi/Lietsala</t>
  </si>
  <si>
    <t>21-14,21-19</t>
  </si>
  <si>
    <t>Nevala/Virtanen</t>
  </si>
  <si>
    <t>17-21,12-21</t>
  </si>
  <si>
    <t>La</t>
  </si>
  <si>
    <t>Vaasa</t>
  </si>
  <si>
    <t>Ahonen/Järvi-Laturi</t>
  </si>
  <si>
    <t>4-21,10-21</t>
  </si>
  <si>
    <t>Välimäki/Roininen</t>
  </si>
  <si>
    <t>7-21,14-21</t>
  </si>
  <si>
    <t>Kuokkanen/Hiitti</t>
  </si>
  <si>
    <t>10-21,13-21</t>
  </si>
  <si>
    <t>Vantaa</t>
  </si>
  <si>
    <t>Katoperä/Sieppi</t>
  </si>
  <si>
    <t>Mattila/Talvia</t>
  </si>
  <si>
    <t>15-21,16-21</t>
  </si>
  <si>
    <t>Oivanen/Holm</t>
  </si>
  <si>
    <t>8-21,13-21</t>
  </si>
  <si>
    <t>13-21,13-21</t>
  </si>
  <si>
    <t>Katoperä
Paloniemi</t>
  </si>
  <si>
    <t>Muut</t>
  </si>
  <si>
    <t>yhteensä</t>
  </si>
  <si>
    <t>eräpisteet</t>
  </si>
  <si>
    <t>Katoperä/
Sieppi</t>
  </si>
  <si>
    <t>kaudet</t>
  </si>
  <si>
    <t>kaikki ottelut</t>
  </si>
  <si>
    <t>ottelut voitto</t>
  </si>
  <si>
    <t>ottelut tasapeli</t>
  </si>
  <si>
    <t>ottelut tappio</t>
  </si>
  <si>
    <t>pisteet omat</t>
  </si>
  <si>
    <t>pisteet muut</t>
  </si>
  <si>
    <t>eräpisteet omat</t>
  </si>
  <si>
    <t>eräpisteet muut</t>
  </si>
  <si>
    <t>Pöyhönen/Peltonen</t>
  </si>
  <si>
    <t>15-21,18-21</t>
  </si>
  <si>
    <t>Kerman/Nykänen</t>
  </si>
  <si>
    <t>Nieminen/Rapeli</t>
  </si>
  <si>
    <t>21-18,17-21,12-15</t>
  </si>
  <si>
    <t>7-21,5-21</t>
  </si>
  <si>
    <t>Ti</t>
  </si>
  <si>
    <t>Riponiemi/Laine</t>
  </si>
  <si>
    <t>17-21,14-21</t>
  </si>
  <si>
    <t>Heimala/Peltonen</t>
  </si>
  <si>
    <t>11-21,21-23</t>
  </si>
  <si>
    <t>Huhta/Kumpulainen</t>
  </si>
  <si>
    <t>4-21,8-21</t>
  </si>
  <si>
    <t>22-20,21-15</t>
  </si>
  <si>
    <t>Rainio/Vesanen</t>
  </si>
  <si>
    <t>14-21,15-21</t>
  </si>
  <si>
    <t>Katoperä/Paloniemi</t>
  </si>
  <si>
    <t>Luoto/Hakamäki</t>
  </si>
  <si>
    <t>21-6,21,3</t>
  </si>
  <si>
    <t>18-21,21-17,13-15</t>
  </si>
  <si>
    <t>Oivanen/Nurminen</t>
  </si>
  <si>
    <t>14-21, 17-21</t>
  </si>
  <si>
    <t>To</t>
  </si>
  <si>
    <t>Temisevä/Ylitalo</t>
  </si>
  <si>
    <t>21-3,21-6</t>
  </si>
  <si>
    <t>Rainio/Välimäki</t>
  </si>
  <si>
    <t>17-21,18-21</t>
  </si>
  <si>
    <t>Jokinen/Mäenpää</t>
  </si>
  <si>
    <t>21-13,21-13</t>
  </si>
  <si>
    <t>Peltonen/Parkkisenniemi</t>
  </si>
  <si>
    <t>8-21,15-21</t>
  </si>
  <si>
    <t>Hanko</t>
  </si>
  <si>
    <t>Uusitalo/Peippo</t>
  </si>
  <si>
    <t>15-21,14-21</t>
  </si>
  <si>
    <t>Hakala/Peippo</t>
  </si>
  <si>
    <t>21-10,21-16</t>
  </si>
  <si>
    <t>Rajala/Tuunainen</t>
  </si>
  <si>
    <t>21-18,28-26</t>
  </si>
  <si>
    <t>Heimala/Lehiö</t>
  </si>
  <si>
    <t>16-21,20-22</t>
  </si>
  <si>
    <t>Katoperä/Antola</t>
  </si>
  <si>
    <t>Välimäki/Vuorentausta</t>
  </si>
  <si>
    <t>Antikainen/Puttonen</t>
  </si>
  <si>
    <t>21-14,21-13</t>
  </si>
  <si>
    <t>8-21,14-21</t>
  </si>
  <si>
    <t>21-16,21-16</t>
  </si>
  <si>
    <t>Sieppi/Syri</t>
  </si>
  <si>
    <t>Nurmi/Keränen</t>
  </si>
  <si>
    <t>Kerman/Peltonen</t>
  </si>
  <si>
    <t>21-12,21-9</t>
  </si>
  <si>
    <t>14-21,16-21</t>
  </si>
  <si>
    <t>18-21,8-21</t>
  </si>
  <si>
    <t>U18</t>
  </si>
  <si>
    <t>Katoperä/
Paloniemi/Antola</t>
  </si>
  <si>
    <t>Katoperä/
Katoperä</t>
  </si>
  <si>
    <t>Katoperä/Katoperä</t>
  </si>
  <si>
    <t>sijoitus</t>
  </si>
  <si>
    <t>Piispanen/Vilokkinen</t>
  </si>
  <si>
    <t>17-21,17-21</t>
  </si>
  <si>
    <t>Ruuska/Nauha</t>
  </si>
  <si>
    <t>7-21,10-21</t>
  </si>
  <si>
    <t>Heikkilä/Kaustinen</t>
  </si>
  <si>
    <t>10-21,11-21</t>
  </si>
  <si>
    <t>Turku</t>
  </si>
  <si>
    <t>Antila/Tuunainen</t>
  </si>
  <si>
    <t>Rapeli/Vilenius</t>
  </si>
  <si>
    <t>12-21,18-21</t>
  </si>
  <si>
    <t>12-21,19-21</t>
  </si>
  <si>
    <t>14-21,20-22</t>
  </si>
  <si>
    <t>21-18.21-19</t>
  </si>
  <si>
    <t>Heimala/Kerman</t>
  </si>
  <si>
    <t>Hakamäki/Luoto</t>
  </si>
  <si>
    <t>21-4,21-8</t>
  </si>
  <si>
    <t>Peippo/Uusitalo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</si>
</sst>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&quot;m&quot;.&quot;yyyy"/>
    <numFmt numFmtId="165" formatCode="d&quot;.&quot;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212529"/>
      <name val="Ubuntu"/>
      <family val="2"/>
    </font>
    <font>
      <sz val="10"/>
      <color rgb="FF000000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9A0-13B7-4FA6-8975-E321E6508099}">
  <dimension ref="A1:K12"/>
  <sheetViews>
    <sheetView tabSelected="1" workbookViewId="0">
      <selection activeCell="H7" sqref="H7"/>
    </sheetView>
  </sheetViews>
  <sheetFormatPr defaultRowHeight="14.4" x14ac:dyDescent="0.3"/>
  <cols>
    <col min="4" max="4" width="14.88671875" customWidth="1"/>
    <col min="5" max="5" width="11.21875" customWidth="1"/>
    <col min="7" max="7" width="13.44140625" customWidth="1"/>
    <col min="8" max="8" width="13.77734375" customWidth="1"/>
  </cols>
  <sheetData>
    <row r="1" spans="1:11" x14ac:dyDescent="0.3">
      <c r="A1" s="1" t="s">
        <v>4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/>
    </row>
    <row r="2" spans="1:11" x14ac:dyDescent="0.3">
      <c r="A2" t="s">
        <v>8</v>
      </c>
      <c r="B2">
        <v>2023</v>
      </c>
      <c r="C2">
        <f>SUM(D2:F2)</f>
        <v>12</v>
      </c>
      <c r="D2">
        <f>U14_2023!I18</f>
        <v>9</v>
      </c>
      <c r="E2">
        <f>U14_2023!J18</f>
        <v>0</v>
      </c>
      <c r="F2">
        <f>U14_2023!K18</f>
        <v>3</v>
      </c>
      <c r="G2">
        <f>U14_2023!P2</f>
        <v>27</v>
      </c>
      <c r="H2">
        <f>U14_2023!Q2</f>
        <v>9</v>
      </c>
      <c r="I2">
        <f>U14_2023!P3</f>
        <v>507</v>
      </c>
      <c r="J2">
        <f>U14_2023!Q3</f>
        <v>356</v>
      </c>
    </row>
    <row r="3" spans="1:11" x14ac:dyDescent="0.3">
      <c r="A3" t="s">
        <v>37</v>
      </c>
      <c r="B3">
        <v>2023</v>
      </c>
      <c r="C3">
        <f>SUM(D3:F3)</f>
        <v>12</v>
      </c>
      <c r="D3">
        <f>U16_2023!I16</f>
        <v>1</v>
      </c>
      <c r="E3">
        <f>U16_2023!J16</f>
        <v>2</v>
      </c>
      <c r="F3">
        <f>U16_2023!K16</f>
        <v>9</v>
      </c>
      <c r="G3">
        <f>U16_2023!P2</f>
        <v>5</v>
      </c>
      <c r="H3">
        <f>U16_2023!Q2</f>
        <v>29</v>
      </c>
      <c r="I3">
        <f>U16_2023!P3</f>
        <v>327</v>
      </c>
      <c r="J3">
        <f>U16_2023!Q3</f>
        <v>496</v>
      </c>
    </row>
    <row r="4" spans="1:11" x14ac:dyDescent="0.3">
      <c r="A4" t="s">
        <v>37</v>
      </c>
      <c r="B4">
        <v>2024</v>
      </c>
      <c r="C4">
        <f>SUM(D4:F4)</f>
        <v>12</v>
      </c>
      <c r="D4">
        <f>U16_2024!I23</f>
        <v>1</v>
      </c>
      <c r="E4">
        <f>U16_2024!J23</f>
        <v>0</v>
      </c>
      <c r="F4">
        <f>U16_2024!K23</f>
        <v>11</v>
      </c>
      <c r="G4">
        <f>U16_2024!Q2</f>
        <v>3</v>
      </c>
      <c r="H4">
        <f>U16_2024!R2</f>
        <v>33</v>
      </c>
      <c r="I4">
        <f>U16_2024!Q3</f>
        <v>344</v>
      </c>
      <c r="J4">
        <f>U16_2024!R3</f>
        <v>509</v>
      </c>
    </row>
    <row r="5" spans="1:11" x14ac:dyDescent="0.3">
      <c r="A5" t="s">
        <v>37</v>
      </c>
      <c r="B5">
        <v>2025</v>
      </c>
      <c r="C5">
        <f>SUM(D5:F5)</f>
        <v>24</v>
      </c>
      <c r="D5">
        <f>U16_2025!I31</f>
        <v>11</v>
      </c>
      <c r="E5">
        <f>U16_2025!J31</f>
        <v>0</v>
      </c>
      <c r="F5">
        <f>U16_2025!K31</f>
        <v>13</v>
      </c>
      <c r="G5">
        <f>U16_2025!Q2</f>
        <v>36</v>
      </c>
      <c r="H5">
        <f>U16_2025!R2</f>
        <v>45</v>
      </c>
      <c r="I5">
        <f>U16_2025!Q3</f>
        <v>970</v>
      </c>
      <c r="J5">
        <f>U16_2025!R3</f>
        <v>927</v>
      </c>
    </row>
    <row r="6" spans="1:11" x14ac:dyDescent="0.3">
      <c r="A6" t="s">
        <v>142</v>
      </c>
      <c r="B6">
        <v>2025</v>
      </c>
      <c r="C6">
        <f>SUM(D6:F6)</f>
        <v>3</v>
      </c>
      <c r="D6">
        <f>U18_2025!I23</f>
        <v>0</v>
      </c>
      <c r="E6">
        <f>U18_2025!J23</f>
        <v>0</v>
      </c>
      <c r="F6">
        <f>U18_2025!L23</f>
        <v>3</v>
      </c>
      <c r="G6">
        <f>U18_2025!Q2</f>
        <v>0</v>
      </c>
      <c r="H6">
        <f>U18_2025!R2</f>
        <v>9</v>
      </c>
      <c r="I6">
        <f>U18_2025!Q3</f>
        <v>72</v>
      </c>
      <c r="J6">
        <f>U18_2025!R3</f>
        <v>126</v>
      </c>
    </row>
    <row r="12" spans="1:11" s="8" customFormat="1" x14ac:dyDescent="0.3">
      <c r="A12" s="8" t="s">
        <v>78</v>
      </c>
      <c r="C12" s="8">
        <f>SUM(C1:C11)</f>
        <v>63</v>
      </c>
      <c r="D12" s="8">
        <f t="shared" ref="D12:J12" si="0">SUM(D1:D11)</f>
        <v>22</v>
      </c>
      <c r="E12" s="8">
        <f t="shared" si="0"/>
        <v>2</v>
      </c>
      <c r="F12" s="8">
        <f t="shared" si="0"/>
        <v>39</v>
      </c>
      <c r="G12" s="8">
        <f t="shared" si="0"/>
        <v>71</v>
      </c>
      <c r="H12" s="8">
        <f t="shared" si="0"/>
        <v>125</v>
      </c>
      <c r="I12" s="8">
        <f t="shared" si="0"/>
        <v>2220</v>
      </c>
      <c r="J12" s="8">
        <f t="shared" si="0"/>
        <v>2414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E14F-6B3B-4441-8DC3-9677609C951F}">
  <dimension ref="A1:S23"/>
  <sheetViews>
    <sheetView workbookViewId="0">
      <selection activeCell="L23" sqref="L23"/>
    </sheetView>
  </sheetViews>
  <sheetFormatPr defaultRowHeight="14.4" x14ac:dyDescent="0.3"/>
  <cols>
    <col min="2" max="2" width="9.109375" bestFit="1" customWidth="1"/>
    <col min="5" max="5" width="19.33203125" customWidth="1"/>
    <col min="6" max="6" width="18.77734375" customWidth="1"/>
    <col min="8" max="8" width="14.21875" customWidth="1"/>
  </cols>
  <sheetData>
    <row r="1" spans="1:1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5</v>
      </c>
      <c r="H1" s="1" t="s">
        <v>6</v>
      </c>
      <c r="I1" s="1">
        <v>3</v>
      </c>
      <c r="J1" s="1">
        <v>2</v>
      </c>
      <c r="K1" s="1">
        <v>1</v>
      </c>
      <c r="L1" s="1">
        <v>0</v>
      </c>
      <c r="M1" s="1" t="s">
        <v>7</v>
      </c>
      <c r="N1" s="1" t="s">
        <v>7</v>
      </c>
      <c r="Q1" s="7" t="s">
        <v>144</v>
      </c>
      <c r="R1" s="1" t="s">
        <v>77</v>
      </c>
      <c r="S1" s="1" t="s">
        <v>78</v>
      </c>
    </row>
    <row r="2" spans="1:19" x14ac:dyDescent="0.3">
      <c r="A2" t="s">
        <v>142</v>
      </c>
      <c r="B2" s="2">
        <v>45851</v>
      </c>
      <c r="C2" t="s">
        <v>26</v>
      </c>
      <c r="D2" t="s">
        <v>62</v>
      </c>
      <c r="E2" s="3" t="s">
        <v>145</v>
      </c>
      <c r="F2" t="s">
        <v>147</v>
      </c>
      <c r="G2" s="4" t="s">
        <v>16</v>
      </c>
      <c r="H2" t="s">
        <v>148</v>
      </c>
      <c r="L2">
        <v>1</v>
      </c>
      <c r="M2">
        <v>34</v>
      </c>
      <c r="N2">
        <v>42</v>
      </c>
      <c r="P2" s="1" t="s">
        <v>7</v>
      </c>
      <c r="Q2">
        <f>SUM(I2:I20)*3+SUM(J2:J20)</f>
        <v>0</v>
      </c>
      <c r="R2">
        <f>SUM(K2:K20)*1+SUM(L2:L20)*3</f>
        <v>9</v>
      </c>
      <c r="S2">
        <f>SUM(Q2:R2)</f>
        <v>9</v>
      </c>
    </row>
    <row r="3" spans="1:19" x14ac:dyDescent="0.3">
      <c r="A3" t="s">
        <v>142</v>
      </c>
      <c r="B3" s="2">
        <v>45851</v>
      </c>
      <c r="C3" t="s">
        <v>26</v>
      </c>
      <c r="D3" t="s">
        <v>62</v>
      </c>
      <c r="E3" s="3" t="s">
        <v>145</v>
      </c>
      <c r="F3" t="s">
        <v>149</v>
      </c>
      <c r="G3" s="4" t="s">
        <v>16</v>
      </c>
      <c r="H3" t="s">
        <v>150</v>
      </c>
      <c r="L3">
        <v>1</v>
      </c>
      <c r="M3">
        <v>17</v>
      </c>
      <c r="N3">
        <v>42</v>
      </c>
      <c r="P3" s="1" t="s">
        <v>79</v>
      </c>
      <c r="Q3">
        <f>SUM(M2:M20)</f>
        <v>72</v>
      </c>
      <c r="R3">
        <f>SUM(N2:N20)</f>
        <v>126</v>
      </c>
      <c r="S3">
        <f>SUM(Q3:R3)</f>
        <v>198</v>
      </c>
    </row>
    <row r="4" spans="1:19" x14ac:dyDescent="0.3">
      <c r="A4" t="s">
        <v>142</v>
      </c>
      <c r="B4" s="2">
        <v>45851</v>
      </c>
      <c r="C4" t="s">
        <v>26</v>
      </c>
      <c r="D4" t="s">
        <v>62</v>
      </c>
      <c r="E4" s="3" t="s">
        <v>145</v>
      </c>
      <c r="F4" t="s">
        <v>151</v>
      </c>
      <c r="G4" s="4" t="s">
        <v>16</v>
      </c>
      <c r="H4" t="s">
        <v>152</v>
      </c>
      <c r="L4">
        <v>1</v>
      </c>
      <c r="M4">
        <v>21</v>
      </c>
      <c r="N4">
        <v>42</v>
      </c>
    </row>
    <row r="5" spans="1:19" x14ac:dyDescent="0.3">
      <c r="B5" s="2"/>
      <c r="E5" s="3"/>
      <c r="G5" s="4"/>
      <c r="H5" s="9"/>
    </row>
    <row r="6" spans="1:19" x14ac:dyDescent="0.3">
      <c r="B6" s="2"/>
      <c r="E6" s="3"/>
      <c r="F6" s="10"/>
      <c r="G6" s="4"/>
      <c r="H6" s="10"/>
    </row>
    <row r="7" spans="1:19" x14ac:dyDescent="0.3">
      <c r="B7" s="2"/>
      <c r="E7" s="3"/>
      <c r="F7" s="9"/>
      <c r="G7" s="4"/>
      <c r="H7" s="9"/>
    </row>
    <row r="8" spans="1:19" x14ac:dyDescent="0.3">
      <c r="B8" s="2"/>
      <c r="E8" s="3"/>
      <c r="G8" s="4"/>
      <c r="H8" s="10"/>
    </row>
    <row r="9" spans="1:19" x14ac:dyDescent="0.3">
      <c r="B9" s="2"/>
      <c r="E9" s="3"/>
      <c r="G9" s="4"/>
    </row>
    <row r="10" spans="1:19" x14ac:dyDescent="0.3">
      <c r="B10" s="2"/>
      <c r="E10" s="3"/>
      <c r="G10" s="4"/>
    </row>
    <row r="11" spans="1:19" x14ac:dyDescent="0.3">
      <c r="B11" s="2"/>
      <c r="E11" s="3"/>
      <c r="G11" s="4"/>
    </row>
    <row r="12" spans="1:19" x14ac:dyDescent="0.3">
      <c r="B12" s="2"/>
      <c r="E12" s="3"/>
      <c r="G12" s="4"/>
    </row>
    <row r="13" spans="1:19" x14ac:dyDescent="0.3">
      <c r="B13" s="11"/>
      <c r="E13" s="3"/>
      <c r="G13" s="4"/>
    </row>
    <row r="14" spans="1:19" x14ac:dyDescent="0.3">
      <c r="B14" s="11"/>
      <c r="E14" s="3"/>
      <c r="G14" s="4"/>
    </row>
    <row r="15" spans="1:19" x14ac:dyDescent="0.3">
      <c r="B15" s="11"/>
      <c r="E15" s="3"/>
      <c r="G15" s="4"/>
    </row>
    <row r="16" spans="1:19" x14ac:dyDescent="0.3">
      <c r="B16" s="11"/>
      <c r="E16" s="3"/>
      <c r="G16" s="4"/>
    </row>
    <row r="17" spans="2:14" x14ac:dyDescent="0.3">
      <c r="B17" s="11"/>
      <c r="E17" s="3"/>
      <c r="G17" s="4"/>
    </row>
    <row r="18" spans="2:14" x14ac:dyDescent="0.3">
      <c r="B18" s="11"/>
      <c r="E18" s="3"/>
      <c r="G18" s="4"/>
    </row>
    <row r="19" spans="2:14" x14ac:dyDescent="0.3">
      <c r="B19" s="11"/>
      <c r="E19" s="3"/>
      <c r="G19" s="4"/>
    </row>
    <row r="20" spans="2:14" x14ac:dyDescent="0.3">
      <c r="B20" s="11"/>
      <c r="E20" s="3"/>
      <c r="G20" s="4"/>
    </row>
    <row r="23" spans="2:14" x14ac:dyDescent="0.3">
      <c r="I23">
        <f t="shared" ref="I23:N23" si="0">SUM(I2:I22)</f>
        <v>0</v>
      </c>
      <c r="J23">
        <f t="shared" si="0"/>
        <v>0</v>
      </c>
      <c r="K23">
        <f t="shared" si="0"/>
        <v>0</v>
      </c>
      <c r="L23">
        <f t="shared" si="0"/>
        <v>3</v>
      </c>
      <c r="M23">
        <f t="shared" si="0"/>
        <v>72</v>
      </c>
      <c r="N23">
        <f t="shared" si="0"/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CE-0DBE-45F3-8152-DA2CC07BC64A}">
  <dimension ref="A1:S31"/>
  <sheetViews>
    <sheetView topLeftCell="A10" workbookViewId="0">
      <selection activeCell="R3" sqref="R3"/>
    </sheetView>
  </sheetViews>
  <sheetFormatPr defaultRowHeight="14.4" x14ac:dyDescent="0.3"/>
  <cols>
    <col min="2" max="2" width="9.109375" bestFit="1" customWidth="1"/>
    <col min="5" max="5" width="19.33203125" customWidth="1"/>
    <col min="6" max="6" width="18.77734375" customWidth="1"/>
    <col min="8" max="8" width="14.21875" customWidth="1"/>
  </cols>
  <sheetData>
    <row r="1" spans="1:19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5</v>
      </c>
      <c r="H1" s="1" t="s">
        <v>6</v>
      </c>
      <c r="I1" s="1">
        <v>3</v>
      </c>
      <c r="J1" s="1">
        <v>2</v>
      </c>
      <c r="K1" s="1">
        <v>0</v>
      </c>
      <c r="L1" s="1" t="s">
        <v>7</v>
      </c>
      <c r="M1" s="1" t="s">
        <v>7</v>
      </c>
      <c r="N1" s="1" t="s">
        <v>146</v>
      </c>
      <c r="Q1" s="7" t="s">
        <v>143</v>
      </c>
      <c r="R1" s="1" t="s">
        <v>77</v>
      </c>
      <c r="S1" s="1" t="s">
        <v>78</v>
      </c>
    </row>
    <row r="2" spans="1:19" x14ac:dyDescent="0.3">
      <c r="A2" t="s">
        <v>37</v>
      </c>
      <c r="B2" s="2">
        <v>45822</v>
      </c>
      <c r="C2" t="s">
        <v>61</v>
      </c>
      <c r="D2" t="s">
        <v>27</v>
      </c>
      <c r="E2" s="3" t="s">
        <v>106</v>
      </c>
      <c r="F2" t="s">
        <v>107</v>
      </c>
      <c r="G2" s="4" t="s">
        <v>19</v>
      </c>
      <c r="H2" t="s">
        <v>108</v>
      </c>
      <c r="I2">
        <v>1</v>
      </c>
      <c r="L2">
        <v>42</v>
      </c>
      <c r="M2">
        <v>9</v>
      </c>
      <c r="P2" s="1" t="s">
        <v>7</v>
      </c>
      <c r="Q2">
        <f>SUM(I2:I28)*3+SUM(J2:J28)</f>
        <v>36</v>
      </c>
      <c r="R2">
        <f>SUM(K2:K28)*3+SUM(J2:J28)</f>
        <v>45</v>
      </c>
      <c r="S2">
        <f>SUM(Q2:R2)</f>
        <v>81</v>
      </c>
    </row>
    <row r="3" spans="1:19" x14ac:dyDescent="0.3">
      <c r="A3" t="s">
        <v>37</v>
      </c>
      <c r="B3" s="2">
        <v>45822</v>
      </c>
      <c r="C3" t="s">
        <v>61</v>
      </c>
      <c r="D3" t="s">
        <v>27</v>
      </c>
      <c r="E3" s="3" t="s">
        <v>106</v>
      </c>
      <c r="F3" t="s">
        <v>110</v>
      </c>
      <c r="G3" s="4" t="s">
        <v>35</v>
      </c>
      <c r="H3" t="s">
        <v>109</v>
      </c>
      <c r="K3">
        <v>1</v>
      </c>
      <c r="L3">
        <v>52</v>
      </c>
      <c r="M3">
        <v>53</v>
      </c>
      <c r="P3" s="1" t="s">
        <v>79</v>
      </c>
      <c r="Q3">
        <f>L31</f>
        <v>970</v>
      </c>
      <c r="R3">
        <f>M31</f>
        <v>927</v>
      </c>
      <c r="S3">
        <f>SUM(Q3:R3)</f>
        <v>1897</v>
      </c>
    </row>
    <row r="4" spans="1:19" x14ac:dyDescent="0.3">
      <c r="A4" t="s">
        <v>37</v>
      </c>
      <c r="B4" s="2">
        <v>45822</v>
      </c>
      <c r="C4" t="s">
        <v>61</v>
      </c>
      <c r="D4" t="s">
        <v>27</v>
      </c>
      <c r="E4" s="3" t="s">
        <v>106</v>
      </c>
      <c r="F4" t="s">
        <v>113</v>
      </c>
      <c r="G4" s="4" t="s">
        <v>16</v>
      </c>
      <c r="H4" t="s">
        <v>111</v>
      </c>
      <c r="K4">
        <v>1</v>
      </c>
      <c r="L4">
        <v>31</v>
      </c>
      <c r="M4">
        <v>42</v>
      </c>
      <c r="N4">
        <v>9</v>
      </c>
    </row>
    <row r="5" spans="1:19" x14ac:dyDescent="0.3">
      <c r="A5" t="s">
        <v>37</v>
      </c>
      <c r="B5" s="2">
        <v>45827</v>
      </c>
      <c r="C5" t="s">
        <v>112</v>
      </c>
      <c r="D5" t="s">
        <v>10</v>
      </c>
      <c r="E5" s="3" t="s">
        <v>106</v>
      </c>
      <c r="F5" t="s">
        <v>107</v>
      </c>
      <c r="G5" s="4" t="s">
        <v>19</v>
      </c>
      <c r="H5" s="9" t="s">
        <v>114</v>
      </c>
      <c r="I5">
        <v>1</v>
      </c>
      <c r="L5">
        <v>42</v>
      </c>
      <c r="M5">
        <v>9</v>
      </c>
    </row>
    <row r="6" spans="1:19" x14ac:dyDescent="0.3">
      <c r="A6" t="s">
        <v>37</v>
      </c>
      <c r="B6" s="2">
        <v>45827</v>
      </c>
      <c r="C6" t="s">
        <v>112</v>
      </c>
      <c r="D6" t="s">
        <v>10</v>
      </c>
      <c r="E6" s="3" t="s">
        <v>106</v>
      </c>
      <c r="F6" s="10" t="s">
        <v>115</v>
      </c>
      <c r="G6" s="4" t="s">
        <v>16</v>
      </c>
      <c r="H6" s="10" t="s">
        <v>116</v>
      </c>
      <c r="K6">
        <v>1</v>
      </c>
      <c r="L6">
        <v>35</v>
      </c>
      <c r="M6">
        <v>42</v>
      </c>
    </row>
    <row r="7" spans="1:19" x14ac:dyDescent="0.3">
      <c r="A7" t="s">
        <v>37</v>
      </c>
      <c r="B7" s="2">
        <v>45827</v>
      </c>
      <c r="C7" t="s">
        <v>112</v>
      </c>
      <c r="D7" t="s">
        <v>10</v>
      </c>
      <c r="E7" s="3" t="s">
        <v>106</v>
      </c>
      <c r="F7" s="9" t="s">
        <v>117</v>
      </c>
      <c r="G7" s="4" t="s">
        <v>19</v>
      </c>
      <c r="H7" s="9" t="s">
        <v>118</v>
      </c>
      <c r="I7">
        <v>1</v>
      </c>
      <c r="L7">
        <v>42</v>
      </c>
      <c r="M7">
        <v>26</v>
      </c>
    </row>
    <row r="8" spans="1:19" x14ac:dyDescent="0.3">
      <c r="A8" t="s">
        <v>37</v>
      </c>
      <c r="B8" s="2">
        <v>45827</v>
      </c>
      <c r="C8" t="s">
        <v>112</v>
      </c>
      <c r="D8" t="s">
        <v>10</v>
      </c>
      <c r="E8" s="3" t="s">
        <v>106</v>
      </c>
      <c r="F8" t="s">
        <v>119</v>
      </c>
      <c r="G8" s="4" t="s">
        <v>16</v>
      </c>
      <c r="H8" s="10" t="s">
        <v>120</v>
      </c>
      <c r="K8">
        <v>1</v>
      </c>
      <c r="L8">
        <v>23</v>
      </c>
      <c r="M8">
        <v>42</v>
      </c>
    </row>
    <row r="9" spans="1:19" x14ac:dyDescent="0.3">
      <c r="A9" t="s">
        <v>37</v>
      </c>
      <c r="B9" s="2">
        <v>45837</v>
      </c>
      <c r="C9" t="s">
        <v>112</v>
      </c>
      <c r="D9" t="s">
        <v>121</v>
      </c>
      <c r="E9" s="3" t="s">
        <v>106</v>
      </c>
      <c r="F9" t="s">
        <v>122</v>
      </c>
      <c r="G9" s="4" t="s">
        <v>16</v>
      </c>
      <c r="H9" t="s">
        <v>123</v>
      </c>
      <c r="K9">
        <v>1</v>
      </c>
      <c r="L9">
        <v>29</v>
      </c>
      <c r="M9">
        <v>42</v>
      </c>
      <c r="N9">
        <v>5</v>
      </c>
    </row>
    <row r="10" spans="1:19" x14ac:dyDescent="0.3">
      <c r="A10" t="s">
        <v>37</v>
      </c>
      <c r="B10" s="2">
        <v>45837</v>
      </c>
      <c r="C10" t="s">
        <v>112</v>
      </c>
      <c r="D10" t="s">
        <v>121</v>
      </c>
      <c r="E10" s="3" t="s">
        <v>106</v>
      </c>
      <c r="F10" t="s">
        <v>124</v>
      </c>
      <c r="G10" s="4" t="s">
        <v>19</v>
      </c>
      <c r="H10" t="s">
        <v>125</v>
      </c>
      <c r="I10">
        <v>1</v>
      </c>
      <c r="L10">
        <v>42</v>
      </c>
      <c r="M10">
        <v>26</v>
      </c>
    </row>
    <row r="11" spans="1:19" x14ac:dyDescent="0.3">
      <c r="A11" t="s">
        <v>37</v>
      </c>
      <c r="B11" s="2">
        <v>45837</v>
      </c>
      <c r="C11" t="s">
        <v>112</v>
      </c>
      <c r="D11" t="s">
        <v>121</v>
      </c>
      <c r="E11" s="3" t="s">
        <v>106</v>
      </c>
      <c r="F11" t="s">
        <v>126</v>
      </c>
      <c r="G11" s="4" t="s">
        <v>19</v>
      </c>
      <c r="H11" t="s">
        <v>127</v>
      </c>
      <c r="I11">
        <v>1</v>
      </c>
      <c r="L11">
        <v>49</v>
      </c>
      <c r="M11">
        <v>44</v>
      </c>
    </row>
    <row r="12" spans="1:19" x14ac:dyDescent="0.3">
      <c r="A12" t="s">
        <v>37</v>
      </c>
      <c r="B12" s="2">
        <v>45837</v>
      </c>
      <c r="C12" t="s">
        <v>112</v>
      </c>
      <c r="D12" t="s">
        <v>121</v>
      </c>
      <c r="E12" s="3" t="s">
        <v>106</v>
      </c>
      <c r="F12" t="s">
        <v>128</v>
      </c>
      <c r="G12" s="4" t="s">
        <v>16</v>
      </c>
      <c r="H12" t="s">
        <v>129</v>
      </c>
      <c r="K12">
        <v>1</v>
      </c>
      <c r="L12">
        <v>36</v>
      </c>
      <c r="M12">
        <v>43</v>
      </c>
      <c r="N12">
        <v>5</v>
      </c>
    </row>
    <row r="13" spans="1:19" x14ac:dyDescent="0.3">
      <c r="A13" t="s">
        <v>37</v>
      </c>
      <c r="B13" s="11">
        <v>45839</v>
      </c>
      <c r="C13" t="s">
        <v>96</v>
      </c>
      <c r="D13" t="s">
        <v>39</v>
      </c>
      <c r="E13" s="3" t="s">
        <v>130</v>
      </c>
      <c r="F13" t="s">
        <v>124</v>
      </c>
      <c r="G13" s="4" t="s">
        <v>19</v>
      </c>
      <c r="H13" t="s">
        <v>133</v>
      </c>
      <c r="I13">
        <v>1</v>
      </c>
      <c r="L13">
        <v>42</v>
      </c>
      <c r="M13">
        <v>27</v>
      </c>
    </row>
    <row r="14" spans="1:19" x14ac:dyDescent="0.3">
      <c r="A14" t="s">
        <v>37</v>
      </c>
      <c r="B14" s="11">
        <v>45839</v>
      </c>
      <c r="C14" t="s">
        <v>96</v>
      </c>
      <c r="D14" t="s">
        <v>39</v>
      </c>
      <c r="E14" s="3" t="s">
        <v>130</v>
      </c>
      <c r="F14" t="s">
        <v>131</v>
      </c>
      <c r="G14" s="4" t="s">
        <v>16</v>
      </c>
      <c r="H14" t="s">
        <v>134</v>
      </c>
      <c r="K14">
        <v>1</v>
      </c>
      <c r="L14">
        <v>22</v>
      </c>
      <c r="M14">
        <v>42</v>
      </c>
    </row>
    <row r="15" spans="1:19" x14ac:dyDescent="0.3">
      <c r="A15" t="s">
        <v>37</v>
      </c>
      <c r="B15" s="11">
        <v>45839</v>
      </c>
      <c r="C15" t="s">
        <v>96</v>
      </c>
      <c r="D15" t="s">
        <v>39</v>
      </c>
      <c r="E15" s="3" t="s">
        <v>130</v>
      </c>
      <c r="F15" t="s">
        <v>132</v>
      </c>
      <c r="G15" s="4" t="s">
        <v>19</v>
      </c>
      <c r="H15" t="s">
        <v>135</v>
      </c>
      <c r="I15">
        <v>1</v>
      </c>
      <c r="L15">
        <v>42</v>
      </c>
      <c r="M15">
        <v>32</v>
      </c>
    </row>
    <row r="16" spans="1:19" x14ac:dyDescent="0.3">
      <c r="A16" t="s">
        <v>37</v>
      </c>
      <c r="B16" s="11">
        <v>45839</v>
      </c>
      <c r="C16" t="s">
        <v>96</v>
      </c>
      <c r="D16" t="s">
        <v>39</v>
      </c>
      <c r="E16" s="3" t="s">
        <v>130</v>
      </c>
      <c r="F16" t="s">
        <v>136</v>
      </c>
      <c r="G16" s="4" t="s">
        <v>16</v>
      </c>
      <c r="H16" t="s">
        <v>41</v>
      </c>
      <c r="K16">
        <v>1</v>
      </c>
      <c r="L16">
        <v>20</v>
      </c>
      <c r="M16">
        <v>42</v>
      </c>
      <c r="N16">
        <v>9</v>
      </c>
    </row>
    <row r="17" spans="1:14" x14ac:dyDescent="0.3">
      <c r="A17" t="s">
        <v>37</v>
      </c>
      <c r="B17" s="11">
        <v>45844</v>
      </c>
      <c r="C17" t="s">
        <v>26</v>
      </c>
      <c r="D17" t="s">
        <v>52</v>
      </c>
      <c r="E17" s="3" t="s">
        <v>106</v>
      </c>
      <c r="F17" t="s">
        <v>137</v>
      </c>
      <c r="G17" s="4" t="s">
        <v>19</v>
      </c>
      <c r="H17" t="s">
        <v>139</v>
      </c>
      <c r="I17">
        <v>1</v>
      </c>
      <c r="L17">
        <v>42</v>
      </c>
      <c r="M17">
        <v>21</v>
      </c>
    </row>
    <row r="18" spans="1:14" x14ac:dyDescent="0.3">
      <c r="A18" t="s">
        <v>37</v>
      </c>
      <c r="B18" s="11">
        <v>45844</v>
      </c>
      <c r="C18" t="s">
        <v>26</v>
      </c>
      <c r="D18" t="s">
        <v>52</v>
      </c>
      <c r="E18" s="3" t="s">
        <v>106</v>
      </c>
      <c r="F18" t="s">
        <v>138</v>
      </c>
      <c r="G18" s="4" t="s">
        <v>16</v>
      </c>
      <c r="H18" t="s">
        <v>140</v>
      </c>
      <c r="K18">
        <v>1</v>
      </c>
      <c r="L18">
        <v>30</v>
      </c>
      <c r="M18">
        <v>42</v>
      </c>
    </row>
    <row r="19" spans="1:14" x14ac:dyDescent="0.3">
      <c r="A19" t="s">
        <v>37</v>
      </c>
      <c r="B19" s="11">
        <v>45844</v>
      </c>
      <c r="C19" t="s">
        <v>26</v>
      </c>
      <c r="D19" t="s">
        <v>52</v>
      </c>
      <c r="E19" s="3" t="s">
        <v>106</v>
      </c>
      <c r="F19" t="s">
        <v>117</v>
      </c>
      <c r="G19" s="4" t="s">
        <v>19</v>
      </c>
      <c r="H19" t="s">
        <v>139</v>
      </c>
      <c r="I19">
        <v>1</v>
      </c>
      <c r="L19">
        <v>42</v>
      </c>
      <c r="M19">
        <v>21</v>
      </c>
    </row>
    <row r="20" spans="1:14" x14ac:dyDescent="0.3">
      <c r="A20" t="s">
        <v>37</v>
      </c>
      <c r="B20" s="11">
        <v>45844</v>
      </c>
      <c r="C20" t="s">
        <v>26</v>
      </c>
      <c r="D20" t="s">
        <v>52</v>
      </c>
      <c r="E20" s="3" t="s">
        <v>106</v>
      </c>
      <c r="F20" t="s">
        <v>122</v>
      </c>
      <c r="G20" s="4" t="s">
        <v>16</v>
      </c>
      <c r="H20" t="s">
        <v>141</v>
      </c>
      <c r="K20">
        <v>1</v>
      </c>
      <c r="L20">
        <v>26</v>
      </c>
      <c r="M20">
        <v>42</v>
      </c>
      <c r="N20">
        <v>5</v>
      </c>
    </row>
    <row r="21" spans="1:14" x14ac:dyDescent="0.3">
      <c r="A21" t="s">
        <v>37</v>
      </c>
      <c r="B21" s="11">
        <v>45868</v>
      </c>
      <c r="C21" t="s">
        <v>9</v>
      </c>
      <c r="D21" t="s">
        <v>153</v>
      </c>
      <c r="E21" s="3" t="s">
        <v>106</v>
      </c>
      <c r="F21" t="s">
        <v>131</v>
      </c>
      <c r="G21" s="4" t="s">
        <v>16</v>
      </c>
      <c r="H21" t="s">
        <v>157</v>
      </c>
      <c r="K21">
        <v>1</v>
      </c>
      <c r="L21">
        <v>31</v>
      </c>
      <c r="M21">
        <v>42</v>
      </c>
    </row>
    <row r="22" spans="1:14" x14ac:dyDescent="0.3">
      <c r="A22" t="s">
        <v>37</v>
      </c>
      <c r="B22" s="11">
        <v>45868</v>
      </c>
      <c r="C22" t="s">
        <v>9</v>
      </c>
      <c r="D22" t="s">
        <v>153</v>
      </c>
      <c r="E22" s="3" t="s">
        <v>106</v>
      </c>
      <c r="F22" t="s">
        <v>122</v>
      </c>
      <c r="G22" s="4" t="s">
        <v>16</v>
      </c>
      <c r="H22" t="s">
        <v>156</v>
      </c>
      <c r="K22">
        <v>1</v>
      </c>
      <c r="L22">
        <v>30</v>
      </c>
      <c r="M22">
        <v>42</v>
      </c>
    </row>
    <row r="23" spans="1:14" x14ac:dyDescent="0.3">
      <c r="A23" t="s">
        <v>37</v>
      </c>
      <c r="B23" s="11">
        <v>45868</v>
      </c>
      <c r="C23" t="s">
        <v>9</v>
      </c>
      <c r="D23" t="s">
        <v>153</v>
      </c>
      <c r="E23" s="3" t="s">
        <v>106</v>
      </c>
      <c r="F23" t="s">
        <v>154</v>
      </c>
      <c r="G23" s="4" t="s">
        <v>16</v>
      </c>
      <c r="H23" t="s">
        <v>158</v>
      </c>
      <c r="K23">
        <v>1</v>
      </c>
      <c r="L23">
        <v>34</v>
      </c>
      <c r="M23">
        <v>42</v>
      </c>
    </row>
    <row r="24" spans="1:14" x14ac:dyDescent="0.3">
      <c r="A24" t="s">
        <v>37</v>
      </c>
      <c r="B24" s="11">
        <v>45868</v>
      </c>
      <c r="C24" t="s">
        <v>9</v>
      </c>
      <c r="D24" t="s">
        <v>153</v>
      </c>
      <c r="E24" s="3" t="s">
        <v>106</v>
      </c>
      <c r="F24" t="s">
        <v>155</v>
      </c>
      <c r="G24" s="4" t="s">
        <v>19</v>
      </c>
      <c r="H24" t="s">
        <v>159</v>
      </c>
      <c r="I24">
        <v>1</v>
      </c>
      <c r="L24">
        <v>42</v>
      </c>
      <c r="M24">
        <v>37</v>
      </c>
    </row>
    <row r="25" spans="1:14" x14ac:dyDescent="0.3">
      <c r="A25" t="s">
        <v>37</v>
      </c>
      <c r="B25" s="11">
        <v>46608</v>
      </c>
      <c r="C25" t="s">
        <v>61</v>
      </c>
      <c r="D25" t="s">
        <v>69</v>
      </c>
      <c r="E25" s="3" t="s">
        <v>106</v>
      </c>
      <c r="F25" t="s">
        <v>137</v>
      </c>
      <c r="G25" s="4" t="s">
        <v>19</v>
      </c>
      <c r="H25" t="s">
        <v>34</v>
      </c>
      <c r="I25">
        <v>1</v>
      </c>
      <c r="L25">
        <v>42</v>
      </c>
      <c r="M25">
        <v>21</v>
      </c>
    </row>
    <row r="26" spans="1:14" x14ac:dyDescent="0.3">
      <c r="A26" t="s">
        <v>37</v>
      </c>
      <c r="B26" s="11">
        <v>46608</v>
      </c>
      <c r="C26" t="s">
        <v>61</v>
      </c>
      <c r="D26" t="s">
        <v>69</v>
      </c>
      <c r="E26" s="3" t="s">
        <v>106</v>
      </c>
      <c r="F26" t="s">
        <v>160</v>
      </c>
      <c r="G26" s="4" t="s">
        <v>16</v>
      </c>
      <c r="H26" t="s">
        <v>148</v>
      </c>
      <c r="K26">
        <v>1</v>
      </c>
      <c r="L26">
        <v>34</v>
      </c>
      <c r="M26">
        <v>42</v>
      </c>
    </row>
    <row r="27" spans="1:14" x14ac:dyDescent="0.3">
      <c r="A27" t="s">
        <v>37</v>
      </c>
      <c r="B27" s="11">
        <v>46608</v>
      </c>
      <c r="C27" t="s">
        <v>61</v>
      </c>
      <c r="D27" t="s">
        <v>69</v>
      </c>
      <c r="E27" s="3" t="s">
        <v>106</v>
      </c>
      <c r="F27" t="s">
        <v>161</v>
      </c>
      <c r="G27" s="4" t="s">
        <v>19</v>
      </c>
      <c r="H27" t="s">
        <v>162</v>
      </c>
      <c r="I27">
        <v>1</v>
      </c>
      <c r="L27">
        <v>42</v>
      </c>
      <c r="M27">
        <v>12</v>
      </c>
    </row>
    <row r="28" spans="1:14" x14ac:dyDescent="0.3">
      <c r="A28" t="s">
        <v>37</v>
      </c>
      <c r="B28" s="11">
        <v>46608</v>
      </c>
      <c r="C28" t="s">
        <v>61</v>
      </c>
      <c r="D28" t="s">
        <v>69</v>
      </c>
      <c r="E28" s="3" t="s">
        <v>106</v>
      </c>
      <c r="F28" t="s">
        <v>163</v>
      </c>
      <c r="G28" s="4" t="s">
        <v>16</v>
      </c>
      <c r="H28" t="s">
        <v>75</v>
      </c>
      <c r="K28">
        <v>1</v>
      </c>
      <c r="L28">
        <v>26</v>
      </c>
      <c r="M28">
        <v>42</v>
      </c>
    </row>
    <row r="31" spans="1:14" x14ac:dyDescent="0.3">
      <c r="I31">
        <f>SUM(I2:I25)</f>
        <v>11</v>
      </c>
      <c r="J31">
        <f>SUM(J2:J25)</f>
        <v>0</v>
      </c>
      <c r="K31">
        <f>SUM(K2:K25)</f>
        <v>13</v>
      </c>
      <c r="L31">
        <f>SUM(L2:L28)</f>
        <v>970</v>
      </c>
      <c r="M31">
        <f>SUM(M2:M28)</f>
        <v>927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95BF-90EE-46DB-80DC-AAD7E6F6766E}">
  <dimension ref="A1:S23"/>
  <sheetViews>
    <sheetView workbookViewId="0">
      <selection activeCell="N14" sqref="N14"/>
    </sheetView>
  </sheetViews>
  <sheetFormatPr defaultRowHeight="14.4" x14ac:dyDescent="0.3"/>
  <cols>
    <col min="2" max="2" width="9.109375" bestFit="1" customWidth="1"/>
    <col min="5" max="5" width="19.33203125" customWidth="1"/>
    <col min="6" max="6" width="18.77734375" customWidth="1"/>
    <col min="8" max="8" width="14.21875" customWidth="1"/>
  </cols>
  <sheetData>
    <row r="1" spans="1:1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G1" s="1" t="s">
        <v>5</v>
      </c>
      <c r="H1" s="1" t="s">
        <v>6</v>
      </c>
      <c r="I1" s="1">
        <v>3</v>
      </c>
      <c r="J1" s="1">
        <v>2</v>
      </c>
      <c r="K1" s="1">
        <v>1</v>
      </c>
      <c r="L1" s="1" t="s">
        <v>7</v>
      </c>
      <c r="M1" s="1" t="s">
        <v>7</v>
      </c>
      <c r="N1" s="1" t="s">
        <v>146</v>
      </c>
      <c r="Q1" s="7" t="s">
        <v>80</v>
      </c>
      <c r="R1" s="1" t="s">
        <v>77</v>
      </c>
      <c r="S1" s="1" t="s">
        <v>78</v>
      </c>
    </row>
    <row r="2" spans="1:19" x14ac:dyDescent="0.3">
      <c r="A2" t="s">
        <v>37</v>
      </c>
      <c r="B2" s="2">
        <v>45423</v>
      </c>
      <c r="C2" t="s">
        <v>61</v>
      </c>
      <c r="D2" t="s">
        <v>69</v>
      </c>
      <c r="E2" s="3" t="s">
        <v>70</v>
      </c>
      <c r="F2" t="s">
        <v>71</v>
      </c>
      <c r="G2" s="4" t="s">
        <v>16</v>
      </c>
      <c r="H2" t="s">
        <v>72</v>
      </c>
      <c r="K2">
        <v>1</v>
      </c>
      <c r="L2">
        <v>31</v>
      </c>
      <c r="M2">
        <v>42</v>
      </c>
      <c r="P2" s="1" t="s">
        <v>7</v>
      </c>
      <c r="Q2">
        <f>SUM(I2:I20)*3+SUM(J2:J20)</f>
        <v>3</v>
      </c>
      <c r="R2">
        <f>SUM(K2:K20)*3+SUM(J2:J20)</f>
        <v>33</v>
      </c>
      <c r="S2">
        <f>SUM(Q2:R2)</f>
        <v>36</v>
      </c>
    </row>
    <row r="3" spans="1:19" x14ac:dyDescent="0.3">
      <c r="A3" t="s">
        <v>37</v>
      </c>
      <c r="B3" s="2">
        <v>45423</v>
      </c>
      <c r="C3" t="s">
        <v>61</v>
      </c>
      <c r="D3" t="s">
        <v>69</v>
      </c>
      <c r="E3" s="3" t="s">
        <v>70</v>
      </c>
      <c r="F3" t="s">
        <v>73</v>
      </c>
      <c r="G3" s="4" t="s">
        <v>16</v>
      </c>
      <c r="H3" t="s">
        <v>74</v>
      </c>
      <c r="K3">
        <v>1</v>
      </c>
      <c r="L3">
        <v>21</v>
      </c>
      <c r="M3">
        <v>42</v>
      </c>
      <c r="P3" s="1" t="s">
        <v>79</v>
      </c>
      <c r="Q3">
        <f>SUM(L2:L20)</f>
        <v>344</v>
      </c>
      <c r="R3">
        <f>SUM(M2:M20)</f>
        <v>509</v>
      </c>
      <c r="S3">
        <f>SUM(Q3:R3)</f>
        <v>853</v>
      </c>
    </row>
    <row r="4" spans="1:19" x14ac:dyDescent="0.3">
      <c r="A4" t="s">
        <v>37</v>
      </c>
      <c r="B4" s="2">
        <v>45423</v>
      </c>
      <c r="C4" t="s">
        <v>61</v>
      </c>
      <c r="D4" t="s">
        <v>69</v>
      </c>
      <c r="E4" s="3" t="s">
        <v>70</v>
      </c>
      <c r="F4" t="s">
        <v>48</v>
      </c>
      <c r="G4" s="4" t="s">
        <v>16</v>
      </c>
      <c r="H4" t="s">
        <v>75</v>
      </c>
      <c r="K4">
        <v>1</v>
      </c>
      <c r="L4">
        <v>26</v>
      </c>
      <c r="M4">
        <v>42</v>
      </c>
      <c r="N4">
        <v>9</v>
      </c>
    </row>
    <row r="5" spans="1:19" x14ac:dyDescent="0.3">
      <c r="A5" t="s">
        <v>37</v>
      </c>
      <c r="B5" s="2">
        <v>45458</v>
      </c>
      <c r="C5" t="s">
        <v>61</v>
      </c>
      <c r="D5" t="s">
        <v>27</v>
      </c>
      <c r="E5" s="3" t="s">
        <v>70</v>
      </c>
      <c r="F5" s="9" t="s">
        <v>90</v>
      </c>
      <c r="G5" s="4" t="s">
        <v>16</v>
      </c>
      <c r="H5" s="9" t="s">
        <v>91</v>
      </c>
      <c r="K5">
        <v>1</v>
      </c>
      <c r="L5">
        <v>33</v>
      </c>
      <c r="M5">
        <v>42</v>
      </c>
    </row>
    <row r="6" spans="1:19" x14ac:dyDescent="0.3">
      <c r="A6" t="s">
        <v>37</v>
      </c>
      <c r="B6" s="2">
        <v>45458</v>
      </c>
      <c r="C6" t="s">
        <v>61</v>
      </c>
      <c r="D6" t="s">
        <v>27</v>
      </c>
      <c r="E6" s="3" t="s">
        <v>70</v>
      </c>
      <c r="F6" s="10" t="s">
        <v>92</v>
      </c>
      <c r="G6" s="4" t="s">
        <v>16</v>
      </c>
      <c r="H6" s="10" t="s">
        <v>25</v>
      </c>
      <c r="K6">
        <v>1</v>
      </c>
      <c r="L6">
        <v>24</v>
      </c>
      <c r="M6">
        <v>42</v>
      </c>
    </row>
    <row r="7" spans="1:19" x14ac:dyDescent="0.3">
      <c r="A7" t="s">
        <v>37</v>
      </c>
      <c r="B7" s="2">
        <v>45458</v>
      </c>
      <c r="C7" t="s">
        <v>61</v>
      </c>
      <c r="D7" t="s">
        <v>27</v>
      </c>
      <c r="E7" s="3" t="s">
        <v>70</v>
      </c>
      <c r="F7" s="9" t="s">
        <v>93</v>
      </c>
      <c r="G7" s="4" t="s">
        <v>35</v>
      </c>
      <c r="H7" s="9" t="s">
        <v>94</v>
      </c>
      <c r="K7">
        <v>1</v>
      </c>
      <c r="L7">
        <v>50</v>
      </c>
      <c r="M7">
        <v>54</v>
      </c>
    </row>
    <row r="8" spans="1:19" x14ac:dyDescent="0.3">
      <c r="A8" t="s">
        <v>37</v>
      </c>
      <c r="B8" s="2">
        <v>45458</v>
      </c>
      <c r="C8" t="s">
        <v>61</v>
      </c>
      <c r="D8" t="s">
        <v>27</v>
      </c>
      <c r="E8" s="3" t="s">
        <v>70</v>
      </c>
      <c r="F8" t="s">
        <v>48</v>
      </c>
      <c r="G8" s="4" t="s">
        <v>16</v>
      </c>
      <c r="H8" s="10" t="s">
        <v>95</v>
      </c>
      <c r="K8">
        <v>1</v>
      </c>
      <c r="L8">
        <v>12</v>
      </c>
      <c r="M8">
        <v>42</v>
      </c>
      <c r="N8">
        <v>15</v>
      </c>
    </row>
    <row r="9" spans="1:19" x14ac:dyDescent="0.3">
      <c r="A9" t="s">
        <v>37</v>
      </c>
      <c r="B9" s="11">
        <v>45461</v>
      </c>
      <c r="C9" t="s">
        <v>96</v>
      </c>
      <c r="D9" t="s">
        <v>10</v>
      </c>
      <c r="E9" s="3" t="s">
        <v>70</v>
      </c>
      <c r="F9" t="s">
        <v>97</v>
      </c>
      <c r="G9" s="4" t="s">
        <v>16</v>
      </c>
      <c r="H9" t="s">
        <v>98</v>
      </c>
      <c r="K9">
        <v>1</v>
      </c>
      <c r="L9">
        <v>31</v>
      </c>
      <c r="M9">
        <v>42</v>
      </c>
    </row>
    <row r="10" spans="1:19" x14ac:dyDescent="0.3">
      <c r="A10" t="s">
        <v>37</v>
      </c>
      <c r="B10" s="11">
        <v>45461</v>
      </c>
      <c r="C10" t="s">
        <v>96</v>
      </c>
      <c r="D10" t="s">
        <v>10</v>
      </c>
      <c r="E10" s="3" t="s">
        <v>70</v>
      </c>
      <c r="F10" t="s">
        <v>99</v>
      </c>
      <c r="G10" s="4" t="s">
        <v>16</v>
      </c>
      <c r="H10" t="s">
        <v>100</v>
      </c>
      <c r="K10">
        <v>1</v>
      </c>
      <c r="L10">
        <v>32</v>
      </c>
      <c r="M10">
        <v>42</v>
      </c>
    </row>
    <row r="11" spans="1:19" x14ac:dyDescent="0.3">
      <c r="A11" t="s">
        <v>37</v>
      </c>
      <c r="B11" s="11">
        <v>45461</v>
      </c>
      <c r="C11" t="s">
        <v>96</v>
      </c>
      <c r="D11" t="s">
        <v>10</v>
      </c>
      <c r="E11" s="3" t="s">
        <v>70</v>
      </c>
      <c r="F11" t="s">
        <v>92</v>
      </c>
      <c r="G11" s="4" t="s">
        <v>16</v>
      </c>
      <c r="H11" t="s">
        <v>102</v>
      </c>
      <c r="K11">
        <v>1</v>
      </c>
      <c r="L11">
        <v>12</v>
      </c>
      <c r="M11">
        <v>42</v>
      </c>
    </row>
    <row r="12" spans="1:19" x14ac:dyDescent="0.3">
      <c r="A12" t="s">
        <v>37</v>
      </c>
      <c r="B12" s="11">
        <v>45461</v>
      </c>
      <c r="C12" t="s">
        <v>96</v>
      </c>
      <c r="D12" t="s">
        <v>10</v>
      </c>
      <c r="E12" s="3" t="s">
        <v>70</v>
      </c>
      <c r="F12" t="s">
        <v>101</v>
      </c>
      <c r="G12" s="4" t="s">
        <v>19</v>
      </c>
      <c r="H12" t="s">
        <v>103</v>
      </c>
      <c r="I12">
        <v>1</v>
      </c>
      <c r="L12">
        <v>43</v>
      </c>
      <c r="M12">
        <v>35</v>
      </c>
    </row>
    <row r="13" spans="1:19" x14ac:dyDescent="0.3">
      <c r="A13" t="s">
        <v>37</v>
      </c>
      <c r="B13" s="11">
        <v>45461</v>
      </c>
      <c r="C13" t="s">
        <v>96</v>
      </c>
      <c r="D13" t="s">
        <v>10</v>
      </c>
      <c r="E13" s="3" t="s">
        <v>70</v>
      </c>
      <c r="F13" t="s">
        <v>104</v>
      </c>
      <c r="G13" s="4" t="s">
        <v>16</v>
      </c>
      <c r="H13" t="s">
        <v>105</v>
      </c>
      <c r="K13">
        <v>1</v>
      </c>
      <c r="L13">
        <v>29</v>
      </c>
      <c r="M13">
        <v>42</v>
      </c>
      <c r="N13">
        <v>15</v>
      </c>
    </row>
    <row r="14" spans="1:19" x14ac:dyDescent="0.3">
      <c r="B14" s="11"/>
      <c r="E14" s="3"/>
    </row>
    <row r="23" spans="9:13" x14ac:dyDescent="0.3">
      <c r="I23">
        <f>SUM(I2:I22)</f>
        <v>1</v>
      </c>
      <c r="J23">
        <f>SUM(J2:J22)</f>
        <v>0</v>
      </c>
      <c r="K23">
        <f>SUM(K2:K22)</f>
        <v>11</v>
      </c>
      <c r="L23">
        <f>SUM(L2:L22)</f>
        <v>344</v>
      </c>
      <c r="M23">
        <f>SUM(M2:M22)</f>
        <v>509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832D-DF07-470D-BD81-86AEA5D4C065}">
  <dimension ref="A1:R16"/>
  <sheetViews>
    <sheetView workbookViewId="0">
      <selection activeCell="J9" sqref="J9"/>
    </sheetView>
  </sheetViews>
  <sheetFormatPr defaultRowHeight="14.4" x14ac:dyDescent="0.3"/>
  <cols>
    <col min="5" max="5" width="18.44140625" customWidth="1"/>
    <col min="6" max="6" width="18.5546875" customWidth="1"/>
    <col min="8" max="8" width="14.88671875" customWidth="1"/>
  </cols>
  <sheetData>
    <row r="1" spans="1:18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5</v>
      </c>
      <c r="H1" s="1" t="s">
        <v>6</v>
      </c>
      <c r="I1" s="1">
        <v>3</v>
      </c>
      <c r="J1" s="1">
        <v>1</v>
      </c>
      <c r="K1" s="1">
        <v>0</v>
      </c>
      <c r="L1" s="1" t="s">
        <v>7</v>
      </c>
      <c r="M1" s="1" t="s">
        <v>7</v>
      </c>
      <c r="N1" s="8" t="s">
        <v>146</v>
      </c>
      <c r="P1" s="7" t="s">
        <v>42</v>
      </c>
      <c r="Q1" s="1" t="s">
        <v>77</v>
      </c>
      <c r="R1" s="1" t="s">
        <v>78</v>
      </c>
    </row>
    <row r="2" spans="1:18" ht="28.8" x14ac:dyDescent="0.3">
      <c r="A2" t="s">
        <v>37</v>
      </c>
      <c r="B2" s="2">
        <v>45107</v>
      </c>
      <c r="C2" t="s">
        <v>38</v>
      </c>
      <c r="D2" t="s">
        <v>39</v>
      </c>
      <c r="E2" s="3" t="s">
        <v>42</v>
      </c>
      <c r="F2" t="s">
        <v>40</v>
      </c>
      <c r="G2" t="s">
        <v>16</v>
      </c>
      <c r="H2" t="s">
        <v>41</v>
      </c>
      <c r="K2">
        <v>1</v>
      </c>
      <c r="L2">
        <v>20</v>
      </c>
      <c r="M2">
        <v>42</v>
      </c>
      <c r="O2" s="1" t="s">
        <v>7</v>
      </c>
      <c r="P2">
        <f>SUM(I2:I13)*3+SUM(J2:J13)</f>
        <v>5</v>
      </c>
      <c r="Q2">
        <f>SUM(K2:K13)*3+SUM(J2:J13)</f>
        <v>29</v>
      </c>
      <c r="R2">
        <f>SUM(P2:Q2)</f>
        <v>34</v>
      </c>
    </row>
    <row r="3" spans="1:18" ht="28.8" x14ac:dyDescent="0.3">
      <c r="A3" t="s">
        <v>37</v>
      </c>
      <c r="B3" s="2">
        <v>45107</v>
      </c>
      <c r="C3" t="s">
        <v>38</v>
      </c>
      <c r="D3" t="s">
        <v>39</v>
      </c>
      <c r="E3" s="3" t="s">
        <v>42</v>
      </c>
      <c r="F3" t="s">
        <v>43</v>
      </c>
      <c r="G3" t="s">
        <v>16</v>
      </c>
      <c r="H3" t="s">
        <v>44</v>
      </c>
      <c r="K3">
        <v>1</v>
      </c>
      <c r="L3">
        <v>24</v>
      </c>
      <c r="M3">
        <v>42</v>
      </c>
      <c r="O3" s="1" t="s">
        <v>79</v>
      </c>
      <c r="P3">
        <f>SUM(L2:L13)</f>
        <v>327</v>
      </c>
      <c r="Q3">
        <f>SUM(M2:M13)</f>
        <v>496</v>
      </c>
      <c r="R3">
        <f>SUM(P3:Q3)</f>
        <v>823</v>
      </c>
    </row>
    <row r="4" spans="1:18" ht="28.8" x14ac:dyDescent="0.3">
      <c r="A4" t="s">
        <v>37</v>
      </c>
      <c r="B4" s="2">
        <v>45107</v>
      </c>
      <c r="C4" t="s">
        <v>38</v>
      </c>
      <c r="D4" t="s">
        <v>39</v>
      </c>
      <c r="E4" s="3" t="s">
        <v>42</v>
      </c>
      <c r="F4" t="s">
        <v>45</v>
      </c>
      <c r="G4" s="4" t="s">
        <v>46</v>
      </c>
      <c r="H4" t="s">
        <v>47</v>
      </c>
      <c r="J4">
        <v>1</v>
      </c>
      <c r="L4">
        <v>40</v>
      </c>
      <c r="M4">
        <v>35</v>
      </c>
    </row>
    <row r="5" spans="1:18" ht="28.8" x14ac:dyDescent="0.3">
      <c r="A5" t="s">
        <v>37</v>
      </c>
      <c r="B5" s="2">
        <v>45107</v>
      </c>
      <c r="C5" t="s">
        <v>38</v>
      </c>
      <c r="D5" t="s">
        <v>39</v>
      </c>
      <c r="E5" s="3" t="s">
        <v>42</v>
      </c>
      <c r="F5" t="s">
        <v>48</v>
      </c>
      <c r="G5" s="4" t="s">
        <v>46</v>
      </c>
      <c r="H5" t="s">
        <v>49</v>
      </c>
      <c r="J5">
        <v>1</v>
      </c>
      <c r="L5">
        <v>35</v>
      </c>
      <c r="M5">
        <v>38</v>
      </c>
    </row>
    <row r="6" spans="1:18" ht="28.8" x14ac:dyDescent="0.3">
      <c r="A6" t="s">
        <v>37</v>
      </c>
      <c r="B6" s="2">
        <v>45107</v>
      </c>
      <c r="C6" t="s">
        <v>38</v>
      </c>
      <c r="D6" t="s">
        <v>39</v>
      </c>
      <c r="E6" s="3" t="s">
        <v>42</v>
      </c>
      <c r="F6" t="s">
        <v>50</v>
      </c>
      <c r="G6" s="4" t="s">
        <v>35</v>
      </c>
      <c r="H6" t="s">
        <v>51</v>
      </c>
      <c r="K6">
        <v>1</v>
      </c>
      <c r="L6">
        <v>43</v>
      </c>
      <c r="M6">
        <v>54</v>
      </c>
      <c r="N6">
        <v>15</v>
      </c>
    </row>
    <row r="7" spans="1:18" ht="28.8" x14ac:dyDescent="0.3">
      <c r="A7" t="s">
        <v>37</v>
      </c>
      <c r="B7" s="2">
        <v>45112</v>
      </c>
      <c r="C7" t="s">
        <v>9</v>
      </c>
      <c r="D7" t="s">
        <v>52</v>
      </c>
      <c r="E7" s="3" t="s">
        <v>42</v>
      </c>
      <c r="F7" t="s">
        <v>53</v>
      </c>
      <c r="G7" s="4" t="s">
        <v>16</v>
      </c>
      <c r="H7" t="s">
        <v>54</v>
      </c>
      <c r="K7">
        <v>1</v>
      </c>
      <c r="L7">
        <v>21</v>
      </c>
      <c r="M7">
        <v>42</v>
      </c>
    </row>
    <row r="8" spans="1:18" ht="28.8" x14ac:dyDescent="0.3">
      <c r="A8" t="s">
        <v>37</v>
      </c>
      <c r="B8" s="2">
        <v>45112</v>
      </c>
      <c r="C8" t="s">
        <v>9</v>
      </c>
      <c r="D8" t="s">
        <v>52</v>
      </c>
      <c r="E8" s="3" t="s">
        <v>42</v>
      </c>
      <c r="F8" t="s">
        <v>55</v>
      </c>
      <c r="G8" s="4" t="s">
        <v>16</v>
      </c>
      <c r="H8" s="4" t="s">
        <v>56</v>
      </c>
      <c r="K8">
        <v>1</v>
      </c>
      <c r="L8">
        <v>15</v>
      </c>
      <c r="M8">
        <v>42</v>
      </c>
    </row>
    <row r="9" spans="1:18" ht="28.8" x14ac:dyDescent="0.3">
      <c r="A9" t="s">
        <v>37</v>
      </c>
      <c r="B9" s="2">
        <v>45112</v>
      </c>
      <c r="C9" t="s">
        <v>9</v>
      </c>
      <c r="D9" t="s">
        <v>52</v>
      </c>
      <c r="E9" s="3" t="s">
        <v>42</v>
      </c>
      <c r="F9" t="s">
        <v>57</v>
      </c>
      <c r="G9" s="4" t="s">
        <v>19</v>
      </c>
      <c r="H9" t="s">
        <v>58</v>
      </c>
      <c r="I9">
        <v>1</v>
      </c>
      <c r="L9">
        <v>42</v>
      </c>
      <c r="M9">
        <v>33</v>
      </c>
    </row>
    <row r="10" spans="1:18" ht="28.8" x14ac:dyDescent="0.3">
      <c r="A10" t="s">
        <v>37</v>
      </c>
      <c r="B10" s="2">
        <v>45112</v>
      </c>
      <c r="C10" t="s">
        <v>9</v>
      </c>
      <c r="D10" t="s">
        <v>52</v>
      </c>
      <c r="E10" s="3" t="s">
        <v>42</v>
      </c>
      <c r="F10" t="s">
        <v>59</v>
      </c>
      <c r="G10" s="4" t="s">
        <v>16</v>
      </c>
      <c r="H10" t="s">
        <v>60</v>
      </c>
      <c r="K10">
        <v>1</v>
      </c>
      <c r="L10">
        <v>29</v>
      </c>
      <c r="M10">
        <v>42</v>
      </c>
      <c r="N10">
        <v>9</v>
      </c>
    </row>
    <row r="11" spans="1:18" ht="28.8" x14ac:dyDescent="0.3">
      <c r="A11" t="s">
        <v>37</v>
      </c>
      <c r="B11" s="2">
        <v>45122</v>
      </c>
      <c r="C11" t="s">
        <v>61</v>
      </c>
      <c r="D11" t="s">
        <v>62</v>
      </c>
      <c r="E11" s="3" t="s">
        <v>42</v>
      </c>
      <c r="F11" s="6" t="s">
        <v>63</v>
      </c>
      <c r="G11" s="4" t="s">
        <v>16</v>
      </c>
      <c r="H11" t="s">
        <v>64</v>
      </c>
      <c r="K11">
        <v>1</v>
      </c>
      <c r="L11">
        <v>14</v>
      </c>
      <c r="M11">
        <v>42</v>
      </c>
    </row>
    <row r="12" spans="1:18" ht="28.8" x14ac:dyDescent="0.3">
      <c r="A12" t="s">
        <v>37</v>
      </c>
      <c r="B12" s="2">
        <v>45122</v>
      </c>
      <c r="C12" t="s">
        <v>61</v>
      </c>
      <c r="D12" t="s">
        <v>62</v>
      </c>
      <c r="E12" s="3" t="s">
        <v>42</v>
      </c>
      <c r="F12" s="4" t="s">
        <v>65</v>
      </c>
      <c r="G12" s="4" t="s">
        <v>16</v>
      </c>
      <c r="H12" t="s">
        <v>66</v>
      </c>
      <c r="K12">
        <v>1</v>
      </c>
      <c r="L12">
        <v>21</v>
      </c>
      <c r="M12">
        <v>42</v>
      </c>
    </row>
    <row r="13" spans="1:18" ht="28.8" x14ac:dyDescent="0.3">
      <c r="A13" s="2" t="s">
        <v>37</v>
      </c>
      <c r="B13" s="2">
        <v>45122</v>
      </c>
      <c r="C13" t="s">
        <v>61</v>
      </c>
      <c r="D13" t="s">
        <v>62</v>
      </c>
      <c r="E13" s="3" t="s">
        <v>42</v>
      </c>
      <c r="F13" s="4" t="s">
        <v>67</v>
      </c>
      <c r="G13" s="4" t="s">
        <v>16</v>
      </c>
      <c r="H13" t="s">
        <v>68</v>
      </c>
      <c r="K13">
        <v>1</v>
      </c>
      <c r="L13">
        <v>23</v>
      </c>
      <c r="M13">
        <v>42</v>
      </c>
      <c r="N13">
        <v>9</v>
      </c>
    </row>
    <row r="16" spans="1:18" x14ac:dyDescent="0.3">
      <c r="I16">
        <f>SUM(I2:I13)</f>
        <v>1</v>
      </c>
      <c r="J16">
        <f>SUM(J2:J13)</f>
        <v>2</v>
      </c>
      <c r="K16">
        <f>SUM(K2:K13)</f>
        <v>9</v>
      </c>
      <c r="L16">
        <f>SUM(L2:L13)</f>
        <v>327</v>
      </c>
      <c r="M16">
        <f>SUM(M2:M13)</f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A5" workbookViewId="0">
      <selection activeCell="N15" sqref="N15"/>
    </sheetView>
  </sheetViews>
  <sheetFormatPr defaultRowHeight="14.4" x14ac:dyDescent="0.3"/>
  <cols>
    <col min="8" max="8" width="10.5546875" customWidth="1"/>
    <col min="16" max="16" width="13.77734375" customWidth="1"/>
  </cols>
  <sheetData>
    <row r="1" spans="1:1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5</v>
      </c>
      <c r="H1" s="1" t="s">
        <v>6</v>
      </c>
      <c r="I1" s="1">
        <v>3</v>
      </c>
      <c r="J1" s="1">
        <v>1</v>
      </c>
      <c r="K1" s="1">
        <v>0</v>
      </c>
      <c r="L1" s="1" t="s">
        <v>7</v>
      </c>
      <c r="M1" s="1" t="s">
        <v>7</v>
      </c>
      <c r="N1" s="8" t="s">
        <v>146</v>
      </c>
      <c r="O1" s="1"/>
      <c r="P1" s="7" t="s">
        <v>76</v>
      </c>
      <c r="Q1" s="1" t="s">
        <v>77</v>
      </c>
      <c r="R1" s="1" t="s">
        <v>78</v>
      </c>
    </row>
    <row r="2" spans="1:18" ht="43.2" x14ac:dyDescent="0.3">
      <c r="A2" t="s">
        <v>8</v>
      </c>
      <c r="B2" s="2">
        <v>45091</v>
      </c>
      <c r="C2" t="s">
        <v>9</v>
      </c>
      <c r="D2" t="s">
        <v>10</v>
      </c>
      <c r="E2" s="3" t="s">
        <v>11</v>
      </c>
      <c r="F2" s="3" t="s">
        <v>12</v>
      </c>
      <c r="G2" s="4" t="s">
        <v>13</v>
      </c>
      <c r="H2" t="s">
        <v>14</v>
      </c>
      <c r="I2">
        <v>1</v>
      </c>
      <c r="L2">
        <v>54</v>
      </c>
      <c r="M2">
        <v>50</v>
      </c>
      <c r="O2" s="1" t="s">
        <v>7</v>
      </c>
      <c r="P2">
        <f>SUM(I2:I13)*3</f>
        <v>27</v>
      </c>
      <c r="Q2">
        <f>SUM(K2:K13)*3</f>
        <v>9</v>
      </c>
      <c r="R2">
        <f>SUM(P2:Q2)</f>
        <v>36</v>
      </c>
    </row>
    <row r="3" spans="1:18" ht="43.2" x14ac:dyDescent="0.3">
      <c r="A3" t="s">
        <v>8</v>
      </c>
      <c r="B3" s="2">
        <v>45091</v>
      </c>
      <c r="C3" t="s">
        <v>9</v>
      </c>
      <c r="D3" t="s">
        <v>10</v>
      </c>
      <c r="E3" s="3" t="s">
        <v>11</v>
      </c>
      <c r="F3" t="s">
        <v>15</v>
      </c>
      <c r="G3" t="s">
        <v>16</v>
      </c>
      <c r="H3" t="s">
        <v>17</v>
      </c>
      <c r="K3">
        <v>1</v>
      </c>
      <c r="L3">
        <v>31</v>
      </c>
      <c r="M3">
        <v>42</v>
      </c>
      <c r="O3" s="1" t="s">
        <v>79</v>
      </c>
      <c r="P3">
        <f>SUM(L2:L13)</f>
        <v>507</v>
      </c>
      <c r="Q3">
        <f>SUM(M2:M13)</f>
        <v>356</v>
      </c>
      <c r="R3">
        <f>SUM(P3:Q3)</f>
        <v>863</v>
      </c>
    </row>
    <row r="4" spans="1:18" ht="43.2" x14ac:dyDescent="0.3">
      <c r="A4" t="s">
        <v>8</v>
      </c>
      <c r="B4" s="2">
        <v>45091</v>
      </c>
      <c r="C4" t="s">
        <v>9</v>
      </c>
      <c r="D4" t="s">
        <v>10</v>
      </c>
      <c r="E4" s="3" t="s">
        <v>11</v>
      </c>
      <c r="F4" t="s">
        <v>18</v>
      </c>
      <c r="G4" t="s">
        <v>19</v>
      </c>
      <c r="H4" t="s">
        <v>20</v>
      </c>
      <c r="I4">
        <v>1</v>
      </c>
      <c r="L4">
        <v>42</v>
      </c>
      <c r="M4">
        <v>9</v>
      </c>
    </row>
    <row r="5" spans="1:18" ht="43.2" x14ac:dyDescent="0.3">
      <c r="A5" t="s">
        <v>8</v>
      </c>
      <c r="B5" s="2">
        <v>45091</v>
      </c>
      <c r="C5" t="s">
        <v>9</v>
      </c>
      <c r="D5" t="s">
        <v>10</v>
      </c>
      <c r="E5" s="3" t="s">
        <v>11</v>
      </c>
      <c r="F5" t="s">
        <v>21</v>
      </c>
      <c r="G5" t="s">
        <v>19</v>
      </c>
      <c r="H5" s="5" t="s">
        <v>22</v>
      </c>
      <c r="I5">
        <v>1</v>
      </c>
      <c r="L5">
        <v>42</v>
      </c>
      <c r="M5">
        <v>20</v>
      </c>
    </row>
    <row r="6" spans="1:18" ht="43.2" x14ac:dyDescent="0.3">
      <c r="A6" t="s">
        <v>8</v>
      </c>
      <c r="B6" s="2">
        <v>45091</v>
      </c>
      <c r="C6" t="s">
        <v>9</v>
      </c>
      <c r="D6" t="s">
        <v>10</v>
      </c>
      <c r="E6" s="3" t="s">
        <v>11</v>
      </c>
      <c r="F6" t="s">
        <v>23</v>
      </c>
      <c r="G6" s="4" t="s">
        <v>13</v>
      </c>
      <c r="H6" t="s">
        <v>24</v>
      </c>
      <c r="I6">
        <v>1</v>
      </c>
      <c r="L6">
        <v>53</v>
      </c>
      <c r="M6">
        <v>50</v>
      </c>
    </row>
    <row r="7" spans="1:18" ht="43.2" x14ac:dyDescent="0.3">
      <c r="A7" t="s">
        <v>8</v>
      </c>
      <c r="B7" s="2">
        <v>45091</v>
      </c>
      <c r="C7" t="s">
        <v>9</v>
      </c>
      <c r="D7" t="s">
        <v>10</v>
      </c>
      <c r="E7" s="3" t="s">
        <v>11</v>
      </c>
      <c r="F7" t="s">
        <v>15</v>
      </c>
      <c r="G7" t="s">
        <v>16</v>
      </c>
      <c r="H7" t="s">
        <v>25</v>
      </c>
      <c r="K7">
        <v>1</v>
      </c>
      <c r="L7">
        <v>24</v>
      </c>
      <c r="M7">
        <v>42</v>
      </c>
      <c r="N7">
        <v>2</v>
      </c>
    </row>
    <row r="8" spans="1:18" ht="43.2" x14ac:dyDescent="0.3">
      <c r="A8" t="s">
        <v>8</v>
      </c>
      <c r="B8" s="2">
        <v>45095</v>
      </c>
      <c r="C8" t="s">
        <v>26</v>
      </c>
      <c r="D8" t="s">
        <v>27</v>
      </c>
      <c r="E8" s="3" t="s">
        <v>11</v>
      </c>
      <c r="F8" t="s">
        <v>28</v>
      </c>
      <c r="G8" t="s">
        <v>19</v>
      </c>
      <c r="H8" t="s">
        <v>29</v>
      </c>
      <c r="I8">
        <v>1</v>
      </c>
      <c r="L8">
        <v>42</v>
      </c>
      <c r="M8">
        <v>14</v>
      </c>
    </row>
    <row r="9" spans="1:18" ht="43.2" x14ac:dyDescent="0.3">
      <c r="A9" t="s">
        <v>8</v>
      </c>
      <c r="B9" s="2">
        <v>45095</v>
      </c>
      <c r="C9" t="s">
        <v>26</v>
      </c>
      <c r="D9" t="s">
        <v>27</v>
      </c>
      <c r="E9" s="3" t="s">
        <v>11</v>
      </c>
      <c r="F9" t="s">
        <v>18</v>
      </c>
      <c r="G9" t="s">
        <v>19</v>
      </c>
      <c r="H9" t="s">
        <v>30</v>
      </c>
      <c r="I9">
        <v>1</v>
      </c>
      <c r="L9">
        <v>42</v>
      </c>
      <c r="M9">
        <v>15</v>
      </c>
    </row>
    <row r="10" spans="1:18" ht="43.2" x14ac:dyDescent="0.3">
      <c r="A10" t="s">
        <v>8</v>
      </c>
      <c r="B10" s="2">
        <v>45095</v>
      </c>
      <c r="C10" t="s">
        <v>26</v>
      </c>
      <c r="D10" t="s">
        <v>27</v>
      </c>
      <c r="E10" s="3" t="s">
        <v>11</v>
      </c>
      <c r="F10" s="3" t="s">
        <v>12</v>
      </c>
      <c r="G10" t="s">
        <v>19</v>
      </c>
      <c r="H10" t="s">
        <v>31</v>
      </c>
      <c r="I10">
        <v>1</v>
      </c>
      <c r="L10">
        <v>42</v>
      </c>
      <c r="M10">
        <v>32</v>
      </c>
    </row>
    <row r="11" spans="1:18" ht="43.2" x14ac:dyDescent="0.3">
      <c r="A11" t="s">
        <v>8</v>
      </c>
      <c r="B11" s="2">
        <v>45095</v>
      </c>
      <c r="C11" t="s">
        <v>26</v>
      </c>
      <c r="D11" t="s">
        <v>27</v>
      </c>
      <c r="E11" s="3" t="s">
        <v>11</v>
      </c>
      <c r="F11" t="s">
        <v>32</v>
      </c>
      <c r="G11" t="s">
        <v>19</v>
      </c>
      <c r="H11" t="s">
        <v>33</v>
      </c>
      <c r="I11">
        <v>1</v>
      </c>
      <c r="L11">
        <v>42</v>
      </c>
      <c r="M11">
        <v>9</v>
      </c>
    </row>
    <row r="12" spans="1:18" ht="43.2" x14ac:dyDescent="0.3">
      <c r="A12" t="s">
        <v>8</v>
      </c>
      <c r="B12" s="2">
        <v>45095</v>
      </c>
      <c r="C12" t="s">
        <v>26</v>
      </c>
      <c r="D12" t="s">
        <v>27</v>
      </c>
      <c r="E12" s="3" t="s">
        <v>11</v>
      </c>
      <c r="F12" t="s">
        <v>23</v>
      </c>
      <c r="G12" t="s">
        <v>19</v>
      </c>
      <c r="H12" t="s">
        <v>34</v>
      </c>
      <c r="I12">
        <v>1</v>
      </c>
      <c r="L12">
        <v>42</v>
      </c>
      <c r="M12">
        <v>21</v>
      </c>
    </row>
    <row r="13" spans="1:18" ht="43.2" x14ac:dyDescent="0.3">
      <c r="A13" t="s">
        <v>8</v>
      </c>
      <c r="B13" s="2">
        <v>45095</v>
      </c>
      <c r="C13" t="s">
        <v>26</v>
      </c>
      <c r="D13" t="s">
        <v>27</v>
      </c>
      <c r="E13" s="3" t="s">
        <v>11</v>
      </c>
      <c r="F13" t="s">
        <v>15</v>
      </c>
      <c r="G13" s="4" t="s">
        <v>35</v>
      </c>
      <c r="H13" t="s">
        <v>36</v>
      </c>
      <c r="K13">
        <v>1</v>
      </c>
      <c r="L13">
        <v>51</v>
      </c>
      <c r="M13">
        <v>52</v>
      </c>
      <c r="N13">
        <v>2</v>
      </c>
    </row>
    <row r="14" spans="1:18" x14ac:dyDescent="0.3">
      <c r="B14" s="2"/>
      <c r="E14" s="3"/>
    </row>
    <row r="15" spans="1:18" x14ac:dyDescent="0.3">
      <c r="B15" s="2"/>
      <c r="E15" s="3"/>
    </row>
    <row r="16" spans="1:18" x14ac:dyDescent="0.3">
      <c r="B16" s="2"/>
      <c r="E16" s="3"/>
      <c r="G16" s="4"/>
    </row>
    <row r="17" spans="1:13" x14ac:dyDescent="0.3">
      <c r="B17" s="2"/>
      <c r="E17" s="3"/>
      <c r="G17" s="4"/>
    </row>
    <row r="18" spans="1:13" x14ac:dyDescent="0.3">
      <c r="B18" s="2"/>
      <c r="E18" s="3"/>
      <c r="G18" s="4"/>
      <c r="I18">
        <f>SUM(I2:I13)</f>
        <v>9</v>
      </c>
      <c r="J18">
        <f>SUM(J2:J13)</f>
        <v>0</v>
      </c>
      <c r="K18">
        <f>SUM(K2:K13)</f>
        <v>3</v>
      </c>
      <c r="L18">
        <f>SUM(L2:L13)</f>
        <v>507</v>
      </c>
      <c r="M18">
        <f>SUM(M2:M13)</f>
        <v>356</v>
      </c>
    </row>
    <row r="19" spans="1:13" x14ac:dyDescent="0.3">
      <c r="B19" s="2"/>
      <c r="E19" s="3"/>
      <c r="G19" s="4"/>
    </row>
    <row r="20" spans="1:13" x14ac:dyDescent="0.3">
      <c r="B20" s="2"/>
      <c r="E20" s="3"/>
      <c r="G20" s="4"/>
      <c r="H20" s="4"/>
    </row>
    <row r="21" spans="1:13" x14ac:dyDescent="0.3">
      <c r="B21" s="2"/>
      <c r="E21" s="3"/>
      <c r="G21" s="4"/>
    </row>
    <row r="22" spans="1:13" x14ac:dyDescent="0.3">
      <c r="B22" s="2"/>
      <c r="E22" s="3"/>
      <c r="G22" s="4"/>
    </row>
    <row r="23" spans="1:13" x14ac:dyDescent="0.3">
      <c r="B23" s="2"/>
      <c r="E23" s="3"/>
      <c r="F23" s="6"/>
      <c r="G23" s="4"/>
    </row>
    <row r="24" spans="1:13" x14ac:dyDescent="0.3">
      <c r="B24" s="2"/>
      <c r="E24" s="3"/>
      <c r="F24" s="4"/>
      <c r="G24" s="4"/>
    </row>
    <row r="25" spans="1:13" x14ac:dyDescent="0.3">
      <c r="A25" s="2"/>
      <c r="B25" s="2"/>
      <c r="E25" s="3"/>
      <c r="F25" s="4"/>
      <c r="G25" s="4"/>
    </row>
    <row r="26" spans="1:13" x14ac:dyDescent="0.3">
      <c r="B26" s="2"/>
      <c r="E26" s="3"/>
      <c r="G26" s="4"/>
    </row>
    <row r="27" spans="1:13" x14ac:dyDescent="0.3">
      <c r="B27" s="2"/>
      <c r="E27" s="3"/>
      <c r="G27" s="4"/>
    </row>
    <row r="28" spans="1:13" x14ac:dyDescent="0.3">
      <c r="B28" s="2"/>
      <c r="E28" s="3"/>
      <c r="G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U18_2025</vt:lpstr>
      <vt:lpstr>U16_2025</vt:lpstr>
      <vt:lpstr>U16_2024</vt:lpstr>
      <vt:lpstr>U16_2023</vt:lpstr>
      <vt:lpstr>U14_2023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2015-06-05T18:17:20Z</dcterms:created>
  <dcterms:modified xsi:type="dcterms:W3CDTF">2025-08-09T15:30:52Z</dcterms:modified>
</cp:coreProperties>
</file>