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iv\"/>
    </mc:Choice>
  </mc:AlternateContent>
  <xr:revisionPtr revIDLastSave="0" documentId="13_ncr:1_{136962EB-FDA6-40AC-AC2F-D5A50B24CAD1}" xr6:coauthVersionLast="47" xr6:coauthVersionMax="47" xr10:uidLastSave="{00000000-0000-0000-0000-000000000000}"/>
  <bookViews>
    <workbookView xWindow="24" yWindow="420" windowWidth="22956" windowHeight="11892" xr2:uid="{872D5EE9-3762-4425-92BE-822A3ECA4638}"/>
  </bookViews>
  <sheets>
    <sheet name="powercup" sheetId="1" r:id="rId1"/>
    <sheet name="2025" sheetId="8" r:id="rId2"/>
    <sheet name="2024" sheetId="7" r:id="rId3"/>
    <sheet name="2023" sheetId="6" r:id="rId4"/>
    <sheet name="2022" sheetId="5" r:id="rId5"/>
    <sheet name="2021" sheetId="4" r:id="rId6"/>
    <sheet name="2019" sheetId="3" r:id="rId7"/>
    <sheet name="2018" sheetId="2" r:id="rId8"/>
    <sheet name="2017" sheetId="9" r:id="rId9"/>
    <sheet name="2016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D9" i="1"/>
  <c r="H8" i="1"/>
  <c r="G8" i="1"/>
  <c r="F8" i="1"/>
  <c r="C8" i="1"/>
  <c r="D8" i="1"/>
  <c r="H7" i="1"/>
  <c r="G7" i="1"/>
  <c r="F7" i="1"/>
  <c r="D7" i="1"/>
  <c r="R2" i="10"/>
  <c r="Q2" i="10"/>
  <c r="P2" i="10"/>
  <c r="O2" i="10"/>
  <c r="R2" i="9"/>
  <c r="Q2" i="9"/>
  <c r="P2" i="9"/>
  <c r="O2" i="9"/>
  <c r="E11" i="1"/>
  <c r="O3" i="8"/>
  <c r="P3" i="8"/>
  <c r="P5" i="8" s="1"/>
  <c r="Q3" i="8"/>
  <c r="R3" i="8"/>
  <c r="R5" i="8"/>
  <c r="O2" i="8"/>
  <c r="R2" i="8"/>
  <c r="Q2" i="8"/>
  <c r="P2" i="8"/>
  <c r="O5" i="8"/>
  <c r="Q5" i="8"/>
  <c r="C7" i="1"/>
  <c r="H6" i="1"/>
  <c r="G6" i="1"/>
  <c r="F6" i="1"/>
  <c r="D6" i="1"/>
  <c r="C6" i="1" s="1"/>
  <c r="H5" i="1"/>
  <c r="G5" i="1"/>
  <c r="F5" i="1"/>
  <c r="D5" i="1"/>
  <c r="H4" i="1"/>
  <c r="G4" i="1"/>
  <c r="F4" i="1"/>
  <c r="D4" i="1"/>
  <c r="C4" i="1" s="1"/>
  <c r="H3" i="1"/>
  <c r="G3" i="1"/>
  <c r="F3" i="1"/>
  <c r="D3" i="1"/>
  <c r="O6" i="7"/>
  <c r="P6" i="7"/>
  <c r="Q6" i="7"/>
  <c r="R6" i="7"/>
  <c r="R4" i="7"/>
  <c r="Q4" i="7"/>
  <c r="P4" i="7"/>
  <c r="O4" i="7"/>
  <c r="R3" i="7"/>
  <c r="Q3" i="7"/>
  <c r="P3" i="7"/>
  <c r="O3" i="7"/>
  <c r="R2" i="7"/>
  <c r="Q2" i="7"/>
  <c r="P2" i="7"/>
  <c r="O2" i="7"/>
  <c r="R3" i="6"/>
  <c r="Q3" i="6"/>
  <c r="P3" i="6"/>
  <c r="O3" i="6"/>
  <c r="R2" i="6"/>
  <c r="Q2" i="6"/>
  <c r="Q5" i="6" s="1"/>
  <c r="P2" i="6"/>
  <c r="P5" i="6" s="1"/>
  <c r="O2" i="6"/>
  <c r="O5" i="6" s="1"/>
  <c r="R3" i="5"/>
  <c r="Q3" i="5"/>
  <c r="P3" i="5"/>
  <c r="O3" i="5"/>
  <c r="R2" i="5"/>
  <c r="R5" i="5" s="1"/>
  <c r="Q2" i="5"/>
  <c r="Q5" i="5" s="1"/>
  <c r="P2" i="5"/>
  <c r="P5" i="5" s="1"/>
  <c r="O2" i="5"/>
  <c r="O5" i="5" s="1"/>
  <c r="R5" i="4"/>
  <c r="Q5" i="4"/>
  <c r="P5" i="4"/>
  <c r="O5" i="4"/>
  <c r="R3" i="4"/>
  <c r="Q3" i="4"/>
  <c r="P3" i="4"/>
  <c r="O3" i="4"/>
  <c r="R2" i="4"/>
  <c r="Q2" i="4"/>
  <c r="P2" i="4"/>
  <c r="O2" i="4"/>
  <c r="R2" i="3"/>
  <c r="Q2" i="3"/>
  <c r="P2" i="3"/>
  <c r="O2" i="3"/>
  <c r="R2" i="2"/>
  <c r="Q2" i="2"/>
  <c r="P2" i="2"/>
  <c r="O2" i="2"/>
  <c r="F11" i="1" l="1"/>
  <c r="G11" i="1"/>
  <c r="D11" i="1"/>
  <c r="H11" i="1"/>
  <c r="C9" i="1"/>
  <c r="C5" i="1"/>
  <c r="C3" i="1"/>
  <c r="R5" i="6"/>
  <c r="C11" i="1" l="1"/>
</calcChain>
</file>

<file path=xl/sharedStrings.xml><?xml version="1.0" encoding="utf-8"?>
<sst xmlns="http://schemas.openxmlformats.org/spreadsheetml/2006/main" count="1197" uniqueCount="357">
  <si>
    <t>sarja</t>
  </si>
  <si>
    <t>päivä</t>
  </si>
  <si>
    <t>viikonpäivä</t>
  </si>
  <si>
    <t>Tulos</t>
  </si>
  <si>
    <t>Eräpisteet</t>
  </si>
  <si>
    <t>pisteet</t>
  </si>
  <si>
    <t>A-Volley E-tsemppi</t>
  </si>
  <si>
    <t>7.6.2018</t>
  </si>
  <si>
    <t>To</t>
  </si>
  <si>
    <t>A-Volley</t>
  </si>
  <si>
    <t>Karelian Hurmos</t>
  </si>
  <si>
    <t>0-2</t>
  </si>
  <si>
    <t>10-25,17-25</t>
  </si>
  <si>
    <t>TerVU</t>
  </si>
  <si>
    <t>2-0</t>
  </si>
  <si>
    <t>25-22,25-9</t>
  </si>
  <si>
    <t>8.6.2018</t>
  </si>
  <si>
    <t>Pe</t>
  </si>
  <si>
    <t>JyLe</t>
  </si>
  <si>
    <t>1-2</t>
  </si>
  <si>
    <t>20-25,25-16,9-15</t>
  </si>
  <si>
    <t>PuMa</t>
  </si>
  <si>
    <t>25-20,25-12</t>
  </si>
  <si>
    <t>YJ valkoinen</t>
  </si>
  <si>
    <t>23-25,17-25</t>
  </si>
  <si>
    <t>9.6.2018</t>
  </si>
  <si>
    <t>La</t>
  </si>
  <si>
    <t>KauWi 08</t>
  </si>
  <si>
    <t>18-25,13-25</t>
  </si>
  <si>
    <t>pisteet I-V/A-V</t>
  </si>
  <si>
    <t>muut</t>
  </si>
  <si>
    <t>eräpisteet</t>
  </si>
  <si>
    <t>YpäY</t>
  </si>
  <si>
    <t>16-25,10-25</t>
  </si>
  <si>
    <t>salsa</t>
  </si>
  <si>
    <t>25-20,25-20</t>
  </si>
  <si>
    <t>E-super/I-V</t>
  </si>
  <si>
    <t>RautI</t>
  </si>
  <si>
    <t>20-25,11-25</t>
  </si>
  <si>
    <t>D-tsemppi/I-V</t>
  </si>
  <si>
    <t>10.6.2018</t>
  </si>
  <si>
    <t>Su</t>
  </si>
  <si>
    <t>PaU</t>
  </si>
  <si>
    <t>2-1</t>
  </si>
  <si>
    <t>25-23,15-23,21-19</t>
  </si>
  <si>
    <t>D-super/I-V</t>
  </si>
  <si>
    <t>LaihLu 2009</t>
  </si>
  <si>
    <t>25-23,31-29</t>
  </si>
  <si>
    <t>6.6.2019</t>
  </si>
  <si>
    <t>PaKa</t>
  </si>
  <si>
    <t>25-22,25-21</t>
  </si>
  <si>
    <t>Sijoitus 13</t>
  </si>
  <si>
    <t>B-super/Kajastus</t>
  </si>
  <si>
    <t>OsVa Sudet</t>
  </si>
  <si>
    <t>25-5,25-9</t>
  </si>
  <si>
    <t>7.6.2019</t>
  </si>
  <si>
    <t>Jankko</t>
  </si>
  <si>
    <t>25-14,25-16</t>
  </si>
  <si>
    <t>NJ/ninjat</t>
  </si>
  <si>
    <t>25-21,12-25,11-15</t>
  </si>
  <si>
    <t>5QUQXEG7</t>
  </si>
  <si>
    <t>Kiisto Salamat</t>
  </si>
  <si>
    <t>25-13,18-25,15-8</t>
  </si>
  <si>
    <t>KoVe</t>
  </si>
  <si>
    <t>25-21,25-13</t>
  </si>
  <si>
    <t>8.6.2019</t>
  </si>
  <si>
    <t>Tiikerit musta</t>
  </si>
  <si>
    <t>24-26,25-16,15-11</t>
  </si>
  <si>
    <t>Hatsolan Dynamo</t>
  </si>
  <si>
    <t>19-25,25-18,15-11</t>
  </si>
  <si>
    <t>E-pojat tsemppi</t>
  </si>
  <si>
    <t>AK</t>
  </si>
  <si>
    <t>22-25,17-25</t>
  </si>
  <si>
    <t>9.6.2019</t>
  </si>
  <si>
    <t>NJ Groove</t>
  </si>
  <si>
    <t>25-20,22-25,15-11</t>
  </si>
  <si>
    <t>KoiKu</t>
  </si>
  <si>
    <t>22-25,25-15,10-15</t>
  </si>
  <si>
    <t>Sijoitus 6</t>
  </si>
  <si>
    <t>E-pojat super</t>
  </si>
  <si>
    <t>29.7.2021</t>
  </si>
  <si>
    <t>Isku-Veikot</t>
  </si>
  <si>
    <t>Ylivieskan Kuula</t>
  </si>
  <si>
    <t>ViLePa</t>
  </si>
  <si>
    <t>30.7.2021</t>
  </si>
  <si>
    <t>25-14,25-11</t>
  </si>
  <si>
    <t>NarPa</t>
  </si>
  <si>
    <t>25-15,25-20</t>
  </si>
  <si>
    <t>VaLePa</t>
  </si>
  <si>
    <t>25-23,25-13</t>
  </si>
  <si>
    <t>31.7.2021</t>
  </si>
  <si>
    <t>Viesti</t>
  </si>
  <si>
    <t>27-25,25-22</t>
  </si>
  <si>
    <t>Ak</t>
  </si>
  <si>
    <t>25-22,14-25,15-10</t>
  </si>
  <si>
    <t>Tiikerit</t>
  </si>
  <si>
    <t>25-23,18-25,15-11</t>
  </si>
  <si>
    <t>KemPeLe</t>
  </si>
  <si>
    <t>25-18,23-25,15-8</t>
  </si>
  <si>
    <t>1.8.2021</t>
  </si>
  <si>
    <t>25-10,20-25,12-15</t>
  </si>
  <si>
    <t>18-25,25-23,15-4</t>
  </si>
  <si>
    <t>3 sija</t>
  </si>
  <si>
    <t>D-tsemppi</t>
  </si>
  <si>
    <t>NJ</t>
  </si>
  <si>
    <t>15-25,23-25</t>
  </si>
  <si>
    <t>25-19,18-25,15-12</t>
  </si>
  <si>
    <t>22-25,11-25</t>
  </si>
  <si>
    <t>KaJe</t>
  </si>
  <si>
    <t>25-17,25-22</t>
  </si>
  <si>
    <t>LiVo</t>
  </si>
  <si>
    <t>25-14,25-14</t>
  </si>
  <si>
    <t>20-25,25-18,18-16</t>
  </si>
  <si>
    <t>25-11,18-25,14-16</t>
  </si>
  <si>
    <t>25-20,25-11</t>
  </si>
  <si>
    <t>Kiisto</t>
  </si>
  <si>
    <t>5-25,20-25</t>
  </si>
  <si>
    <t>25-19,31-29</t>
  </si>
  <si>
    <t>25-22,25-18</t>
  </si>
  <si>
    <t>5. sija</t>
  </si>
  <si>
    <t>9.6.2022</t>
  </si>
  <si>
    <t>ViLePa pallokalat</t>
  </si>
  <si>
    <t>18-25,29-27,13-15</t>
  </si>
  <si>
    <t>PiKe punaiset</t>
  </si>
  <si>
    <t>21-25,23-25</t>
  </si>
  <si>
    <t>10.6.2022</t>
  </si>
  <si>
    <t>Leppävirran Leppä</t>
  </si>
  <si>
    <t>25-12,29-27</t>
  </si>
  <si>
    <t>KauWi musta</t>
  </si>
  <si>
    <t>25-22,25-14</t>
  </si>
  <si>
    <t>KempeLe Altius</t>
  </si>
  <si>
    <t>25-16,25-8</t>
  </si>
  <si>
    <t>11.6.2022</t>
  </si>
  <si>
    <t>PuMa Stars</t>
  </si>
  <si>
    <t>22-25,28-26,11-15</t>
  </si>
  <si>
    <t>21-25,25-17,19-17</t>
  </si>
  <si>
    <t>NJ Tähdet</t>
  </si>
  <si>
    <t>22-25,15-25</t>
  </si>
  <si>
    <t>Jankko musta</t>
  </si>
  <si>
    <t>13-25,16-25</t>
  </si>
  <si>
    <t>12.6.2022</t>
  </si>
  <si>
    <t>Partio</t>
  </si>
  <si>
    <t>25-17,23-25,16-14</t>
  </si>
  <si>
    <t>Sija 11</t>
  </si>
  <si>
    <t>D-super</t>
  </si>
  <si>
    <t>25-9,25-12</t>
  </si>
  <si>
    <t>LaihLu</t>
  </si>
  <si>
    <t>25-19,25-18</t>
  </si>
  <si>
    <t>29-27,25-12</t>
  </si>
  <si>
    <t>SoJy</t>
  </si>
  <si>
    <t>25-19,25-15</t>
  </si>
  <si>
    <t>Pärnu SK</t>
  </si>
  <si>
    <t>17-25,25-18,13-15</t>
  </si>
  <si>
    <t>PuMa Pro</t>
  </si>
  <si>
    <t>25-20,25-18</t>
  </si>
  <si>
    <t>PuWo</t>
  </si>
  <si>
    <t>25-12,25-16</t>
  </si>
  <si>
    <t>Lempo-Volley sininen</t>
  </si>
  <si>
    <t>26-24,25-19</t>
  </si>
  <si>
    <t>10-25,21-25</t>
  </si>
  <si>
    <t>OrPo</t>
  </si>
  <si>
    <t>16-25, 25-23,15-12</t>
  </si>
  <si>
    <t>KempeLe Thunder</t>
  </si>
  <si>
    <t>19-25,18-25</t>
  </si>
  <si>
    <t>Sija 6</t>
  </si>
  <si>
    <t>PuWo juniorit</t>
  </si>
  <si>
    <t>25-12,25-11</t>
  </si>
  <si>
    <t>Naarasleijonat</t>
  </si>
  <si>
    <t>25-20,25-21</t>
  </si>
  <si>
    <t>25-18,25-18</t>
  </si>
  <si>
    <t>Tartu Catholic Sportsclub</t>
  </si>
  <si>
    <t>25-18,25-12</t>
  </si>
  <si>
    <t>Kokkolan TIikerit</t>
  </si>
  <si>
    <t>19-25-23-25</t>
  </si>
  <si>
    <t>Selver Tallinn Spordiskool 1</t>
  </si>
  <si>
    <t>17-25,12-25</t>
  </si>
  <si>
    <t>PuMa Volley Blue</t>
  </si>
  <si>
    <t>25-19,25-16</t>
  </si>
  <si>
    <t>Salon Viesti Red</t>
  </si>
  <si>
    <t>25-18,25-20</t>
  </si>
  <si>
    <t>Lempo-Volley</t>
  </si>
  <si>
    <t>25-13,25-16</t>
  </si>
  <si>
    <t>East Volley juniorit</t>
  </si>
  <si>
    <t>2.0</t>
  </si>
  <si>
    <t>25-22,25-10</t>
  </si>
  <si>
    <t>25-17,21-25,15-13</t>
  </si>
  <si>
    <t>sija 5</t>
  </si>
  <si>
    <t>C-tsemppi</t>
  </si>
  <si>
    <t>PuMa-Volley C3</t>
  </si>
  <si>
    <t>25-18,25-13</t>
  </si>
  <si>
    <t>Kuusamon Pallo-Karhut</t>
  </si>
  <si>
    <t>23-25,21-25</t>
  </si>
  <si>
    <t>Nurmon Jymy Klopit</t>
  </si>
  <si>
    <t>25-13,25-12</t>
  </si>
  <si>
    <t>Salon Viesti White</t>
  </si>
  <si>
    <t>16-25,25-14,21-19</t>
  </si>
  <si>
    <t>15-25,16-25</t>
  </si>
  <si>
    <t>Kempeleen Lentopallo C2</t>
  </si>
  <si>
    <t>16-26,19-25</t>
  </si>
  <si>
    <t>Ähtärin Urheilijat</t>
  </si>
  <si>
    <t>24-26,10-25</t>
  </si>
  <si>
    <t>Vaasan Kiisto</t>
  </si>
  <si>
    <t>18-25,19-25</t>
  </si>
  <si>
    <t>Alahärmän Kisa</t>
  </si>
  <si>
    <t>25-22,14-25,11-15</t>
  </si>
  <si>
    <t>Liperi Volley</t>
  </si>
  <si>
    <t>17-25,25-12,12-15</t>
  </si>
  <si>
    <t>Oulunsalon Vasama</t>
  </si>
  <si>
    <t>14-25,19-25</t>
  </si>
  <si>
    <t>sija 12</t>
  </si>
  <si>
    <t>27-25,19-25,11-15</t>
  </si>
  <si>
    <t>25-18,25-21</t>
  </si>
  <si>
    <t>Raision Loimu</t>
  </si>
  <si>
    <t>17-25,25-9,15-10</t>
  </si>
  <si>
    <t>Kiteen Urheilijat</t>
  </si>
  <si>
    <t>25-10,25-20</t>
  </si>
  <si>
    <t>Artami</t>
  </si>
  <si>
    <t>25-22,25-15</t>
  </si>
  <si>
    <t>25-11,24-26,15-12</t>
  </si>
  <si>
    <t>25-20,25-14</t>
  </si>
  <si>
    <t>Kempeleen Lentopallo</t>
  </si>
  <si>
    <t>23-25,25-23,10-15</t>
  </si>
  <si>
    <t>Riga Volleyball School 1</t>
  </si>
  <si>
    <t>19-25,13-25</t>
  </si>
  <si>
    <t>Arctic Volley</t>
  </si>
  <si>
    <t>25-17,25-23</t>
  </si>
  <si>
    <t>25-23,22-25,15-12</t>
  </si>
  <si>
    <t>25-21,25-20</t>
  </si>
  <si>
    <t>Ylikiimingin Nuijamiehet</t>
  </si>
  <si>
    <t>14-25,17-25</t>
  </si>
  <si>
    <t>Blues Volley</t>
  </si>
  <si>
    <t>25-20,25-23</t>
  </si>
  <si>
    <t>PuMa Volley Gang</t>
  </si>
  <si>
    <t>16-25,25-19,15-8</t>
  </si>
  <si>
    <t>KempeLe C2</t>
  </si>
  <si>
    <t>25-14,25-17</t>
  </si>
  <si>
    <t>Piikkiön Kehitys/Kataja</t>
  </si>
  <si>
    <t>25-19,25-13</t>
  </si>
  <si>
    <t>13-25,11-25</t>
  </si>
  <si>
    <t>Pohjois-Karjalan Lentopallo</t>
  </si>
  <si>
    <t>25-20,25-17</t>
  </si>
  <si>
    <t>JyväsLentis</t>
  </si>
  <si>
    <t>27-25,18-25,15-10</t>
  </si>
  <si>
    <t>B-super</t>
  </si>
  <si>
    <t>Kajastus</t>
  </si>
  <si>
    <t>Puijo Wolley</t>
  </si>
  <si>
    <t>25-27,21-25</t>
  </si>
  <si>
    <t>Joroisten Urheilijat</t>
  </si>
  <si>
    <t>25-19,28-26</t>
  </si>
  <si>
    <t>Selver Tallinn 2</t>
  </si>
  <si>
    <t>17-25,23-25</t>
  </si>
  <si>
    <t>Ylihärmän Junkkarit</t>
  </si>
  <si>
    <t>20-25,25-23,16-14</t>
  </si>
  <si>
    <t>Kosken Kaiku</t>
  </si>
  <si>
    <t>25-19,25-22</t>
  </si>
  <si>
    <t>25-23,16-25,15-9</t>
  </si>
  <si>
    <t>PuMa-Volley 1</t>
  </si>
  <si>
    <t>18-25,25-19,16-14</t>
  </si>
  <si>
    <t>LPK</t>
  </si>
  <si>
    <t>25-18,20-25,10-15</t>
  </si>
  <si>
    <t>Selver Tallinn 1</t>
  </si>
  <si>
    <t>22-25,18-25</t>
  </si>
  <si>
    <t>Selver Talllinn 2</t>
  </si>
  <si>
    <t>25-19,20-25,15-13</t>
  </si>
  <si>
    <t>17-25,27-25,15-13</t>
  </si>
  <si>
    <t>E-tsemppi</t>
  </si>
  <si>
    <t>E-super</t>
  </si>
  <si>
    <t>Sarja</t>
  </si>
  <si>
    <t>kaudet</t>
  </si>
  <si>
    <t>kaikki ottelut</t>
  </si>
  <si>
    <t>ottelut voitto</t>
  </si>
  <si>
    <t>ottelut tasapeli</t>
  </si>
  <si>
    <t>ottelut tappio</t>
  </si>
  <si>
    <t>eräpisteet omat</t>
  </si>
  <si>
    <t>eräpisteet muut</t>
  </si>
  <si>
    <t>sijoitus</t>
  </si>
  <si>
    <t>E-tsemppi/AV</t>
  </si>
  <si>
    <t>2018-2019</t>
  </si>
  <si>
    <t>2021-2022</t>
  </si>
  <si>
    <t>2022-2024</t>
  </si>
  <si>
    <t>6,5,5</t>
  </si>
  <si>
    <t>C-Super</t>
  </si>
  <si>
    <t>Paide Vörkpalliklubb</t>
  </si>
  <si>
    <t>25-16-25-17</t>
  </si>
  <si>
    <t>Pirkat Blue</t>
  </si>
  <si>
    <t>25-21,22-25,15-6</t>
  </si>
  <si>
    <t>8-25,21-25</t>
  </si>
  <si>
    <t>9-25,19-25</t>
  </si>
  <si>
    <t>Viesti Red</t>
  </si>
  <si>
    <t>15-25,18-25</t>
  </si>
  <si>
    <t>Selver Tallinn 3</t>
  </si>
  <si>
    <t>25-10.25-11</t>
  </si>
  <si>
    <t>ArVo</t>
  </si>
  <si>
    <t>25-22,25-16</t>
  </si>
  <si>
    <t>VaLePa P11</t>
  </si>
  <si>
    <t>25-11,21-25,15-11</t>
  </si>
  <si>
    <t>18-25,25-15,13-15</t>
  </si>
  <si>
    <t>25-18,21-25,15-10</t>
  </si>
  <si>
    <t>22-25,25-21,15-10</t>
  </si>
  <si>
    <t>B-Super</t>
  </si>
  <si>
    <t>sija 17</t>
  </si>
  <si>
    <t>19-25,15-25</t>
  </si>
  <si>
    <t>16-25,18-25</t>
  </si>
  <si>
    <t>OsVa</t>
  </si>
  <si>
    <t>15-25,25-18,15-12</t>
  </si>
  <si>
    <t>SK Tats Kiili</t>
  </si>
  <si>
    <t>13-25,5-25</t>
  </si>
  <si>
    <t>JoU</t>
  </si>
  <si>
    <t>KoKa</t>
  </si>
  <si>
    <t>19-25,25-18,11-15</t>
  </si>
  <si>
    <t>17-25,14-25</t>
  </si>
  <si>
    <t>Lempo</t>
  </si>
  <si>
    <t>15-25,25-18,13-15</t>
  </si>
  <si>
    <t>18-25,20-25</t>
  </si>
  <si>
    <t>21-25,19-25</t>
  </si>
  <si>
    <t>25-22,16-25,8-15</t>
  </si>
  <si>
    <t>PuMa2</t>
  </si>
  <si>
    <t>25-13,15-25,15-17</t>
  </si>
  <si>
    <t>sija 19</t>
  </si>
  <si>
    <t>A-Volley C-tsemppi</t>
  </si>
  <si>
    <t>Pori Lentis</t>
  </si>
  <si>
    <t>25-15,25-23</t>
  </si>
  <si>
    <t>25-18,16-25,15-3</t>
  </si>
  <si>
    <t>KiU</t>
  </si>
  <si>
    <t>KempeLe</t>
  </si>
  <si>
    <t>4-25,13-25</t>
  </si>
  <si>
    <t>Roima</t>
  </si>
  <si>
    <t>NaPa</t>
  </si>
  <si>
    <t>15-25,25-23,8-15</t>
  </si>
  <si>
    <t>LeJy</t>
  </si>
  <si>
    <t>22-25,25-22,15-7</t>
  </si>
  <si>
    <t>17-25,25-18,15-7</t>
  </si>
  <si>
    <t>Sijoitus 14</t>
  </si>
  <si>
    <t>25-8,25-7</t>
  </si>
  <si>
    <t>18-25,16-25</t>
  </si>
  <si>
    <t>C-Super/I-V/A-V</t>
  </si>
  <si>
    <t>2016,2023-2024</t>
  </si>
  <si>
    <t>C-tsemppi/I-V/A-V</t>
  </si>
  <si>
    <t>14,11,5</t>
  </si>
  <si>
    <t>A-Volley C-super</t>
  </si>
  <si>
    <t>EastVolley</t>
  </si>
  <si>
    <t>25-19,14-25,15-10</t>
  </si>
  <si>
    <t>VaLePa C-Max2</t>
  </si>
  <si>
    <t>15-25,17-25</t>
  </si>
  <si>
    <t>LuoWo</t>
  </si>
  <si>
    <t>18-25,22-25</t>
  </si>
  <si>
    <t>SK Tats</t>
  </si>
  <si>
    <t>25-14,26-24</t>
  </si>
  <si>
    <t>AA</t>
  </si>
  <si>
    <t>25-21,25-22</t>
  </si>
  <si>
    <t>25-14,25-22</t>
  </si>
  <si>
    <t>19-25,25-22,10-15</t>
  </si>
  <si>
    <t>27-25,16-25,11-15</t>
  </si>
  <si>
    <t>21-25,25-12,15-12</t>
  </si>
  <si>
    <t>25-21,30-28</t>
  </si>
  <si>
    <t>sijoitus 9</t>
  </si>
  <si>
    <t>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</si>
</sst>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&quot;m&quot;.&quot;yyyy"/>
    <numFmt numFmtId="166" formatCode="d\.m\.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14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65A1-DD70-4A77-B568-0DD7B9717A2E}">
  <dimension ref="A1:P124"/>
  <sheetViews>
    <sheetView tabSelected="1" workbookViewId="0">
      <selection activeCell="H13" sqref="H13"/>
    </sheetView>
  </sheetViews>
  <sheetFormatPr defaultRowHeight="14.4" x14ac:dyDescent="0.3"/>
  <cols>
    <col min="1" max="1" width="14.33203125" customWidth="1"/>
    <col min="2" max="2" width="14.21875" customWidth="1"/>
    <col min="4" max="4" width="12.33203125" customWidth="1"/>
    <col min="5" max="6" width="12" customWidth="1"/>
    <col min="12" max="12" width="19.5546875" customWidth="1"/>
    <col min="13" max="13" width="14.44140625" customWidth="1"/>
  </cols>
  <sheetData>
    <row r="1" spans="1:16" ht="15.6" x14ac:dyDescent="0.3">
      <c r="A1" s="1" t="s">
        <v>267</v>
      </c>
      <c r="B1" s="1" t="s">
        <v>268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275</v>
      </c>
      <c r="J1" s="1"/>
      <c r="K1" s="2" t="s">
        <v>60</v>
      </c>
      <c r="L1" s="1"/>
      <c r="M1" s="1"/>
      <c r="N1" s="1"/>
      <c r="O1" s="1"/>
      <c r="P1" s="1"/>
    </row>
    <row r="2" spans="1:16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1"/>
      <c r="P2" s="1"/>
    </row>
    <row r="3" spans="1:16" x14ac:dyDescent="0.3">
      <c r="A3" s="1" t="s">
        <v>276</v>
      </c>
      <c r="B3" t="s">
        <v>277</v>
      </c>
      <c r="C3">
        <f t="shared" ref="C3:C9" si="0">SUM(D3:F3)</f>
        <v>22</v>
      </c>
      <c r="D3">
        <f>'2019'!O2/2+'2018'!O2/2</f>
        <v>13</v>
      </c>
      <c r="E3">
        <v>0</v>
      </c>
      <c r="F3">
        <f>'2019'!P2/2+'2018'!P2/2</f>
        <v>9</v>
      </c>
      <c r="G3">
        <f>'2019'!Q2+'2018'!Q2</f>
        <v>1063</v>
      </c>
      <c r="H3">
        <f>'2019'!R2+'2018'!R2</f>
        <v>1024</v>
      </c>
      <c r="I3" s="11">
        <v>13.6</v>
      </c>
      <c r="K3" s="1"/>
      <c r="L3" s="1"/>
      <c r="O3" s="1"/>
      <c r="P3" s="1"/>
    </row>
    <row r="4" spans="1:16" x14ac:dyDescent="0.3">
      <c r="A4" s="1" t="s">
        <v>36</v>
      </c>
      <c r="B4" s="7">
        <v>2021</v>
      </c>
      <c r="C4">
        <f t="shared" si="0"/>
        <v>12</v>
      </c>
      <c r="D4">
        <f>'2021'!O2/2</f>
        <v>10</v>
      </c>
      <c r="E4">
        <v>0</v>
      </c>
      <c r="F4">
        <f>'2021'!P2</f>
        <v>2</v>
      </c>
      <c r="G4">
        <f>'2021'!Q2</f>
        <v>602</v>
      </c>
      <c r="H4">
        <f>'2021'!R2</f>
        <v>469</v>
      </c>
      <c r="I4" s="11">
        <v>3</v>
      </c>
      <c r="K4" s="1"/>
      <c r="L4" s="1"/>
      <c r="O4" s="1"/>
      <c r="P4" s="1"/>
    </row>
    <row r="5" spans="1:16" x14ac:dyDescent="0.3">
      <c r="A5" s="1" t="s">
        <v>39</v>
      </c>
      <c r="B5" s="7" t="s">
        <v>278</v>
      </c>
      <c r="C5">
        <f t="shared" si="0"/>
        <v>22</v>
      </c>
      <c r="D5">
        <f>'2021'!O3/2+'2022'!O2/2</f>
        <v>12</v>
      </c>
      <c r="E5">
        <v>0</v>
      </c>
      <c r="F5">
        <f>'2021'!P3/2+'2022'!P2/2</f>
        <v>10</v>
      </c>
      <c r="G5">
        <f>'2022'!Q2+'2021'!Q2</f>
        <v>1163</v>
      </c>
      <c r="H5">
        <f>'2022'!R2+'2021'!R2</f>
        <v>1016</v>
      </c>
      <c r="I5" s="11">
        <v>5.6</v>
      </c>
      <c r="L5" s="1"/>
      <c r="O5" s="1"/>
      <c r="P5" s="1"/>
    </row>
    <row r="6" spans="1:16" x14ac:dyDescent="0.3">
      <c r="A6" s="1" t="s">
        <v>45</v>
      </c>
      <c r="B6" t="s">
        <v>279</v>
      </c>
      <c r="C6">
        <f t="shared" si="0"/>
        <v>32</v>
      </c>
      <c r="D6">
        <f>'2024'!O2/2+'2023'!O2/2+'2022'!O3/2</f>
        <v>25</v>
      </c>
      <c r="E6">
        <v>0</v>
      </c>
      <c r="F6">
        <f>'2024'!P2/2+'2023'!P2/2+'2022'!P3/2</f>
        <v>7</v>
      </c>
      <c r="G6">
        <f>'2024'!Q2+'2023'!Q2+'2022'!Q3</f>
        <v>1646</v>
      </c>
      <c r="H6">
        <f>'2024'!R2+'2023'!R2+'2022'!R3</f>
        <v>1379</v>
      </c>
      <c r="I6" s="8" t="s">
        <v>280</v>
      </c>
      <c r="K6" s="1"/>
    </row>
    <row r="7" spans="1:16" x14ac:dyDescent="0.3">
      <c r="A7" s="1" t="s">
        <v>337</v>
      </c>
      <c r="B7" t="s">
        <v>336</v>
      </c>
      <c r="C7">
        <f t="shared" si="0"/>
        <v>28</v>
      </c>
      <c r="D7">
        <f>'2024'!O3/2+'2023'!O3/2+'2016'!O2/2</f>
        <v>15</v>
      </c>
      <c r="E7">
        <v>0</v>
      </c>
      <c r="F7">
        <f>'2024'!P3/2+'2023'!P3/2+'2016'!P2/2</f>
        <v>13</v>
      </c>
      <c r="G7">
        <f>SUM('2024'!Q3+'2023'!Q3)+'2016'!Q2</f>
        <v>1306</v>
      </c>
      <c r="H7">
        <f>SUM('2024'!R3+'2023'!R3)+'2016'!R2</f>
        <v>1340</v>
      </c>
      <c r="I7" s="11" t="s">
        <v>338</v>
      </c>
      <c r="K7" s="1"/>
    </row>
    <row r="8" spans="1:16" x14ac:dyDescent="0.3">
      <c r="A8" s="1" t="s">
        <v>335</v>
      </c>
      <c r="B8" s="7">
        <v>2017.2025000000001</v>
      </c>
      <c r="C8">
        <f>SUM(D8:F8)</f>
        <v>22</v>
      </c>
      <c r="D8">
        <f>'2017'!O2/2+'2025'!O2/2</f>
        <v>13</v>
      </c>
      <c r="E8">
        <v>0</v>
      </c>
      <c r="F8">
        <f>'2017'!P2/2+'2025'!P2/2</f>
        <v>9</v>
      </c>
      <c r="G8">
        <f>'2017'!Q2+'2025'!Q2</f>
        <v>1080</v>
      </c>
      <c r="H8">
        <f>'2017'!R2+'2025'!R2</f>
        <v>1041</v>
      </c>
      <c r="I8" s="11">
        <v>9.17</v>
      </c>
      <c r="K8" s="1"/>
    </row>
    <row r="9" spans="1:16" x14ac:dyDescent="0.3">
      <c r="A9" s="1" t="s">
        <v>52</v>
      </c>
      <c r="B9" s="7" t="s">
        <v>356</v>
      </c>
      <c r="C9">
        <f t="shared" si="0"/>
        <v>24</v>
      </c>
      <c r="D9">
        <f>'2024'!O4/2+'2025'!O3/2</f>
        <v>9</v>
      </c>
      <c r="E9">
        <v>0</v>
      </c>
      <c r="F9">
        <f>'2024'!P4/2+'2025'!P3/2</f>
        <v>15</v>
      </c>
      <c r="G9">
        <f>'2024'!Q4+'2025'!Q3</f>
        <v>1137</v>
      </c>
      <c r="H9">
        <f>'2024'!R4+'2025'!R3</f>
        <v>1265</v>
      </c>
      <c r="I9" s="11">
        <v>5.19</v>
      </c>
      <c r="K9" s="1"/>
      <c r="L9" s="1"/>
      <c r="M9" s="1"/>
      <c r="N9" s="1"/>
      <c r="O9" s="1"/>
      <c r="P9" s="1"/>
    </row>
    <row r="10" spans="1:16" x14ac:dyDescent="0.3">
      <c r="A10" s="1"/>
      <c r="B10" s="7"/>
      <c r="K10" s="1"/>
      <c r="L10" s="1"/>
      <c r="M10" s="1"/>
      <c r="N10" s="1"/>
      <c r="O10" s="1"/>
      <c r="P10" s="1"/>
    </row>
    <row r="11" spans="1:16" x14ac:dyDescent="0.3">
      <c r="C11" s="1">
        <f>SUM(C3:C10)</f>
        <v>162</v>
      </c>
      <c r="D11" s="1">
        <f>SUM(D3:D10)</f>
        <v>97</v>
      </c>
      <c r="E11" s="1">
        <f>SUM(E3:E10)</f>
        <v>0</v>
      </c>
      <c r="F11" s="1">
        <f>SUM(F3:F10)</f>
        <v>65</v>
      </c>
      <c r="G11" s="1">
        <f>SUM(G3:G10)</f>
        <v>7997</v>
      </c>
      <c r="H11" s="1">
        <f>SUM(H3:H10)</f>
        <v>7534</v>
      </c>
      <c r="K11" s="1"/>
      <c r="L11" s="1"/>
    </row>
    <row r="12" spans="1:16" x14ac:dyDescent="0.3">
      <c r="K12" s="1"/>
      <c r="L12" s="1"/>
    </row>
    <row r="13" spans="1:16" x14ac:dyDescent="0.3">
      <c r="K13" s="1"/>
      <c r="L13" s="1"/>
    </row>
    <row r="14" spans="1:16" x14ac:dyDescent="0.3">
      <c r="K14" s="1"/>
      <c r="L14" s="1"/>
    </row>
    <row r="15" spans="1:16" x14ac:dyDescent="0.3">
      <c r="K15" s="1"/>
      <c r="L15" s="1"/>
    </row>
    <row r="16" spans="1:16" x14ac:dyDescent="0.3">
      <c r="L16" s="1"/>
    </row>
    <row r="17" spans="7:16" x14ac:dyDescent="0.3">
      <c r="K17" s="1"/>
      <c r="L17" s="1"/>
      <c r="M17" s="1"/>
      <c r="N17" s="1"/>
      <c r="O17" s="1"/>
      <c r="P17" s="1"/>
    </row>
    <row r="18" spans="7:16" x14ac:dyDescent="0.3">
      <c r="K18" s="1"/>
      <c r="L18" s="1"/>
      <c r="M18" s="1"/>
      <c r="N18" s="1"/>
      <c r="O18" s="1"/>
      <c r="P18" s="1"/>
    </row>
    <row r="19" spans="7:16" ht="15.6" x14ac:dyDescent="0.3">
      <c r="K19" s="1"/>
      <c r="L19" s="2"/>
      <c r="M19" s="1"/>
      <c r="N19" s="1"/>
      <c r="O19" s="1"/>
      <c r="P19" s="1"/>
    </row>
    <row r="20" spans="7:16" x14ac:dyDescent="0.3">
      <c r="K20" s="1"/>
      <c r="L20" s="1"/>
      <c r="M20" s="1"/>
      <c r="N20" s="1"/>
      <c r="O20" s="1"/>
      <c r="P20" s="1"/>
    </row>
    <row r="21" spans="7:16" x14ac:dyDescent="0.3">
      <c r="K21" s="1"/>
      <c r="L21" s="1"/>
      <c r="M21" s="1"/>
      <c r="N21" s="1"/>
      <c r="O21" s="1"/>
      <c r="P21" s="1"/>
    </row>
    <row r="22" spans="7:16" x14ac:dyDescent="0.3">
      <c r="G22" s="1"/>
      <c r="H22" s="1"/>
      <c r="L22" s="1"/>
      <c r="M22" s="1"/>
      <c r="N22" s="1"/>
      <c r="O22" s="1"/>
      <c r="P22" s="1"/>
    </row>
    <row r="23" spans="7:16" x14ac:dyDescent="0.3">
      <c r="L23" s="1"/>
      <c r="M23" s="1"/>
      <c r="N23" s="1"/>
      <c r="O23" s="1"/>
      <c r="P23" s="1"/>
    </row>
    <row r="38" spans="1:6" x14ac:dyDescent="0.3">
      <c r="A38" s="3"/>
    </row>
    <row r="39" spans="1:6" x14ac:dyDescent="0.3">
      <c r="A39" s="3"/>
      <c r="F39" s="3"/>
    </row>
    <row r="40" spans="1:6" x14ac:dyDescent="0.3">
      <c r="A40" s="3"/>
      <c r="E40" s="3"/>
    </row>
    <row r="41" spans="1:6" x14ac:dyDescent="0.3">
      <c r="A41" s="3"/>
    </row>
    <row r="42" spans="1:6" x14ac:dyDescent="0.3">
      <c r="A42" s="3"/>
    </row>
    <row r="43" spans="1:6" x14ac:dyDescent="0.3">
      <c r="A43" s="3"/>
    </row>
    <row r="44" spans="1:6" x14ac:dyDescent="0.3">
      <c r="A44" s="3"/>
    </row>
    <row r="45" spans="1:6" x14ac:dyDescent="0.3">
      <c r="A45" s="3"/>
    </row>
    <row r="46" spans="1:6" x14ac:dyDescent="0.3">
      <c r="A46" s="3"/>
    </row>
    <row r="47" spans="1:6" x14ac:dyDescent="0.3">
      <c r="A47" s="3"/>
    </row>
    <row r="48" spans="1:6" x14ac:dyDescent="0.3">
      <c r="A48" s="3"/>
    </row>
    <row r="49" spans="1:5" x14ac:dyDescent="0.3">
      <c r="A49" s="3"/>
    </row>
    <row r="50" spans="1:5" x14ac:dyDescent="0.3">
      <c r="A50" s="3"/>
    </row>
    <row r="51" spans="1:5" x14ac:dyDescent="0.3">
      <c r="A51" s="3"/>
    </row>
    <row r="52" spans="1:5" x14ac:dyDescent="0.3">
      <c r="A52" s="3"/>
      <c r="E52" s="3"/>
    </row>
    <row r="53" spans="1:5" x14ac:dyDescent="0.3">
      <c r="A53" s="3"/>
    </row>
    <row r="54" spans="1:5" x14ac:dyDescent="0.3">
      <c r="A54" s="3"/>
    </row>
    <row r="55" spans="1:5" x14ac:dyDescent="0.3">
      <c r="A55" s="3"/>
    </row>
    <row r="56" spans="1:5" x14ac:dyDescent="0.3">
      <c r="A56" s="3"/>
      <c r="E56" s="3"/>
    </row>
    <row r="57" spans="1:5" x14ac:dyDescent="0.3">
      <c r="A57" s="3"/>
    </row>
    <row r="58" spans="1:5" x14ac:dyDescent="0.3">
      <c r="A58" s="3"/>
    </row>
    <row r="59" spans="1:5" x14ac:dyDescent="0.3">
      <c r="A59" s="3"/>
    </row>
    <row r="64" spans="1:5" x14ac:dyDescent="0.3">
      <c r="E64" s="3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6" x14ac:dyDescent="0.3">
      <c r="B81" s="4"/>
      <c r="F81" s="5"/>
    </row>
    <row r="82" spans="2:6" x14ac:dyDescent="0.3">
      <c r="B82" s="4"/>
    </row>
    <row r="83" spans="2:6" x14ac:dyDescent="0.3">
      <c r="B83" s="4"/>
    </row>
    <row r="84" spans="2:6" x14ac:dyDescent="0.3">
      <c r="B84" s="4"/>
    </row>
    <row r="85" spans="2:6" x14ac:dyDescent="0.3">
      <c r="B85" s="4"/>
    </row>
    <row r="86" spans="2:6" x14ac:dyDescent="0.3">
      <c r="B86" s="4"/>
    </row>
    <row r="87" spans="2:6" x14ac:dyDescent="0.3">
      <c r="B87" s="4"/>
    </row>
    <row r="88" spans="2:6" x14ac:dyDescent="0.3">
      <c r="B88" s="4"/>
    </row>
    <row r="89" spans="2:6" x14ac:dyDescent="0.3">
      <c r="B89" s="4"/>
    </row>
    <row r="90" spans="2:6" x14ac:dyDescent="0.3">
      <c r="B90" s="4"/>
      <c r="F90" s="5"/>
    </row>
    <row r="91" spans="2:6" x14ac:dyDescent="0.3">
      <c r="B91" s="4"/>
      <c r="F91" s="5"/>
    </row>
    <row r="92" spans="2:6" x14ac:dyDescent="0.3">
      <c r="B92" s="4"/>
    </row>
    <row r="93" spans="2:6" x14ac:dyDescent="0.3">
      <c r="B93" s="4"/>
      <c r="F93" s="5"/>
    </row>
    <row r="94" spans="2:6" x14ac:dyDescent="0.3">
      <c r="B94" s="4"/>
      <c r="F94" s="5"/>
    </row>
    <row r="95" spans="2:6" x14ac:dyDescent="0.3">
      <c r="B95" s="4"/>
    </row>
    <row r="96" spans="2:6" x14ac:dyDescent="0.3">
      <c r="B96" s="4"/>
      <c r="F96" s="5"/>
    </row>
    <row r="97" spans="2:6" x14ac:dyDescent="0.3">
      <c r="B97" s="4"/>
      <c r="F97" s="5"/>
    </row>
    <row r="98" spans="2:6" x14ac:dyDescent="0.3">
      <c r="B98" s="4"/>
    </row>
    <row r="99" spans="2:6" x14ac:dyDescent="0.3">
      <c r="B99" s="4"/>
      <c r="F99" s="5"/>
    </row>
    <row r="100" spans="2:6" x14ac:dyDescent="0.3">
      <c r="B100" s="4"/>
      <c r="F100" s="5"/>
    </row>
    <row r="101" spans="2:6" x14ac:dyDescent="0.3">
      <c r="B101" s="4"/>
      <c r="F101" s="5"/>
    </row>
    <row r="102" spans="2:6" x14ac:dyDescent="0.3">
      <c r="B102" s="4"/>
      <c r="F102" s="5"/>
    </row>
    <row r="103" spans="2:6" x14ac:dyDescent="0.3">
      <c r="B103" s="4"/>
    </row>
    <row r="104" spans="2:6" x14ac:dyDescent="0.3">
      <c r="B104" s="4"/>
      <c r="F104" s="5"/>
    </row>
    <row r="105" spans="2:6" x14ac:dyDescent="0.3">
      <c r="B105" s="4"/>
      <c r="F105" s="5"/>
    </row>
    <row r="106" spans="2:6" x14ac:dyDescent="0.3">
      <c r="B106" s="4"/>
      <c r="F106" s="5"/>
    </row>
    <row r="107" spans="2:6" x14ac:dyDescent="0.3">
      <c r="B107" s="4"/>
    </row>
    <row r="108" spans="2:6" x14ac:dyDescent="0.3">
      <c r="B108" s="4"/>
      <c r="F108" s="5"/>
    </row>
    <row r="109" spans="2:6" x14ac:dyDescent="0.3">
      <c r="B109" s="4"/>
      <c r="F109" s="5"/>
    </row>
    <row r="110" spans="2:6" x14ac:dyDescent="0.3">
      <c r="B110" s="4"/>
      <c r="F110" s="5"/>
    </row>
    <row r="111" spans="2:6" x14ac:dyDescent="0.3">
      <c r="B111" s="4"/>
      <c r="F111" s="5"/>
    </row>
    <row r="112" spans="2:6" x14ac:dyDescent="0.3">
      <c r="B112" s="4"/>
    </row>
    <row r="113" spans="2:6" x14ac:dyDescent="0.3">
      <c r="B113" s="4"/>
      <c r="F113" s="5"/>
    </row>
    <row r="114" spans="2:6" x14ac:dyDescent="0.3">
      <c r="B114" s="4"/>
      <c r="F114" s="5"/>
    </row>
    <row r="115" spans="2:6" x14ac:dyDescent="0.3">
      <c r="B115" s="4"/>
      <c r="F115" s="5"/>
    </row>
    <row r="116" spans="2:6" x14ac:dyDescent="0.3">
      <c r="B116" s="4"/>
    </row>
    <row r="117" spans="2:6" x14ac:dyDescent="0.3">
      <c r="B117" s="4"/>
      <c r="F117" s="5"/>
    </row>
    <row r="118" spans="2:6" x14ac:dyDescent="0.3">
      <c r="B118" s="4"/>
      <c r="F118" s="5"/>
    </row>
    <row r="119" spans="2:6" x14ac:dyDescent="0.3">
      <c r="B119" s="4"/>
    </row>
    <row r="120" spans="2:6" x14ac:dyDescent="0.3">
      <c r="B120" s="4"/>
    </row>
    <row r="121" spans="2:6" x14ac:dyDescent="0.3">
      <c r="B121" s="4"/>
      <c r="F121" s="5"/>
    </row>
    <row r="122" spans="2:6" x14ac:dyDescent="0.3">
      <c r="B122" s="4"/>
      <c r="F122" s="5"/>
    </row>
    <row r="123" spans="2:6" x14ac:dyDescent="0.3">
      <c r="B123" s="4"/>
    </row>
    <row r="124" spans="2:6" x14ac:dyDescent="0.3">
      <c r="B124" s="4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E2E4-C0F1-4E18-ACB3-0642A8C11EF5}">
  <dimension ref="A1:R13"/>
  <sheetViews>
    <sheetView workbookViewId="0">
      <selection activeCell="G17" sqref="G17"/>
    </sheetView>
  </sheetViews>
  <sheetFormatPr defaultRowHeight="14.4" x14ac:dyDescent="0.3"/>
  <cols>
    <col min="1" max="1" width="20.6640625" customWidth="1"/>
    <col min="2" max="2" width="15.33203125" customWidth="1"/>
    <col min="3" max="3" width="10.77734375" customWidth="1"/>
    <col min="4" max="4" width="10.88671875" customWidth="1"/>
    <col min="5" max="5" width="15.33203125" customWidth="1"/>
    <col min="7" max="7" width="17.21875" customWidth="1"/>
    <col min="8" max="8" width="13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>
        <v>2</v>
      </c>
      <c r="I1" s="1">
        <v>1</v>
      </c>
      <c r="J1" s="1">
        <v>0</v>
      </c>
      <c r="K1" s="1" t="s">
        <v>5</v>
      </c>
      <c r="L1" s="1" t="s">
        <v>5</v>
      </c>
      <c r="N1" s="1"/>
      <c r="O1" s="1" t="s">
        <v>29</v>
      </c>
      <c r="P1" s="1" t="s">
        <v>30</v>
      </c>
      <c r="Q1" s="1" t="s">
        <v>31</v>
      </c>
      <c r="R1" s="1" t="s">
        <v>31</v>
      </c>
    </row>
    <row r="2" spans="1:18" x14ac:dyDescent="0.3">
      <c r="A2" t="s">
        <v>319</v>
      </c>
      <c r="B2" s="10">
        <v>42530</v>
      </c>
      <c r="C2" t="s">
        <v>8</v>
      </c>
      <c r="D2" t="s">
        <v>9</v>
      </c>
      <c r="E2" t="s">
        <v>320</v>
      </c>
      <c r="F2" t="s">
        <v>14</v>
      </c>
      <c r="G2" t="s">
        <v>321</v>
      </c>
      <c r="H2">
        <v>1</v>
      </c>
      <c r="K2">
        <v>50</v>
      </c>
      <c r="L2">
        <v>38</v>
      </c>
      <c r="N2" s="1" t="s">
        <v>187</v>
      </c>
      <c r="O2">
        <f>SUM(H2:H10)*2</f>
        <v>10</v>
      </c>
      <c r="P2">
        <f>SUM(J2:J10)*2</f>
        <v>6</v>
      </c>
      <c r="Q2">
        <f>SUM(K2:K10)</f>
        <v>405</v>
      </c>
      <c r="R2">
        <f>SUM(L2:L10)</f>
        <v>416</v>
      </c>
    </row>
    <row r="3" spans="1:18" x14ac:dyDescent="0.3">
      <c r="A3" t="s">
        <v>319</v>
      </c>
      <c r="B3" s="10">
        <v>42531</v>
      </c>
      <c r="C3" t="s">
        <v>17</v>
      </c>
      <c r="D3" t="s">
        <v>9</v>
      </c>
      <c r="E3" t="s">
        <v>104</v>
      </c>
      <c r="F3" s="5" t="s">
        <v>43</v>
      </c>
      <c r="G3" t="s">
        <v>322</v>
      </c>
      <c r="H3">
        <v>1</v>
      </c>
      <c r="K3">
        <v>56</v>
      </c>
      <c r="L3">
        <v>46</v>
      </c>
    </row>
    <row r="4" spans="1:18" x14ac:dyDescent="0.3">
      <c r="A4" t="s">
        <v>319</v>
      </c>
      <c r="B4" s="10">
        <v>42531</v>
      </c>
      <c r="C4" t="s">
        <v>17</v>
      </c>
      <c r="D4" t="s">
        <v>9</v>
      </c>
      <c r="E4" t="s">
        <v>323</v>
      </c>
      <c r="F4" s="5" t="s">
        <v>11</v>
      </c>
      <c r="G4" t="s">
        <v>325</v>
      </c>
      <c r="J4">
        <v>1</v>
      </c>
      <c r="K4">
        <v>17</v>
      </c>
      <c r="L4">
        <v>50</v>
      </c>
    </row>
    <row r="5" spans="1:18" x14ac:dyDescent="0.3">
      <c r="A5" t="s">
        <v>319</v>
      </c>
      <c r="B5" s="10">
        <v>42531</v>
      </c>
      <c r="C5" t="s">
        <v>17</v>
      </c>
      <c r="D5" t="s">
        <v>9</v>
      </c>
      <c r="E5" t="s">
        <v>324</v>
      </c>
      <c r="F5" s="5" t="s">
        <v>11</v>
      </c>
      <c r="G5" t="s">
        <v>229</v>
      </c>
      <c r="K5">
        <v>31</v>
      </c>
      <c r="L5">
        <v>50</v>
      </c>
    </row>
    <row r="6" spans="1:18" x14ac:dyDescent="0.3">
      <c r="A6" t="s">
        <v>319</v>
      </c>
      <c r="B6" s="10">
        <v>42532</v>
      </c>
      <c r="C6" t="s">
        <v>26</v>
      </c>
      <c r="D6" t="s">
        <v>9</v>
      </c>
      <c r="E6" t="s">
        <v>326</v>
      </c>
      <c r="F6" s="5" t="s">
        <v>43</v>
      </c>
      <c r="G6" t="s">
        <v>331</v>
      </c>
      <c r="H6">
        <v>1</v>
      </c>
      <c r="K6">
        <v>57</v>
      </c>
      <c r="L6">
        <v>50</v>
      </c>
    </row>
    <row r="7" spans="1:18" x14ac:dyDescent="0.3">
      <c r="A7" t="s">
        <v>319</v>
      </c>
      <c r="B7" s="10">
        <v>42532</v>
      </c>
      <c r="C7" t="s">
        <v>26</v>
      </c>
      <c r="D7" t="s">
        <v>9</v>
      </c>
      <c r="E7" t="s">
        <v>327</v>
      </c>
      <c r="F7" s="5" t="s">
        <v>19</v>
      </c>
      <c r="G7" t="s">
        <v>328</v>
      </c>
      <c r="J7">
        <v>1</v>
      </c>
      <c r="K7">
        <v>48</v>
      </c>
      <c r="L7">
        <v>63</v>
      </c>
    </row>
    <row r="8" spans="1:18" x14ac:dyDescent="0.3">
      <c r="A8" t="s">
        <v>319</v>
      </c>
      <c r="B8" s="10">
        <v>42532</v>
      </c>
      <c r="C8" t="s">
        <v>26</v>
      </c>
      <c r="D8" t="s">
        <v>9</v>
      </c>
      <c r="E8" t="s">
        <v>329</v>
      </c>
      <c r="F8" s="5" t="s">
        <v>43</v>
      </c>
      <c r="G8" t="s">
        <v>330</v>
      </c>
      <c r="H8">
        <v>1</v>
      </c>
      <c r="K8">
        <v>62</v>
      </c>
      <c r="L8">
        <v>54</v>
      </c>
    </row>
    <row r="9" spans="1:18" x14ac:dyDescent="0.3">
      <c r="A9" t="s">
        <v>319</v>
      </c>
      <c r="B9" s="10">
        <v>42533</v>
      </c>
      <c r="C9" t="s">
        <v>41</v>
      </c>
      <c r="D9" t="s">
        <v>9</v>
      </c>
      <c r="E9" t="s">
        <v>108</v>
      </c>
      <c r="F9" s="5" t="s">
        <v>14</v>
      </c>
      <c r="G9" t="s">
        <v>333</v>
      </c>
      <c r="H9">
        <v>1</v>
      </c>
      <c r="K9">
        <v>50</v>
      </c>
      <c r="L9">
        <v>15</v>
      </c>
    </row>
    <row r="10" spans="1:18" x14ac:dyDescent="0.3">
      <c r="A10" t="s">
        <v>319</v>
      </c>
      <c r="B10" s="10">
        <v>42533</v>
      </c>
      <c r="C10" t="s">
        <v>26</v>
      </c>
      <c r="D10" t="s">
        <v>9</v>
      </c>
      <c r="E10" t="s">
        <v>21</v>
      </c>
      <c r="F10" s="5" t="s">
        <v>11</v>
      </c>
      <c r="G10" t="s">
        <v>334</v>
      </c>
      <c r="J10">
        <v>1</v>
      </c>
      <c r="K10">
        <v>34</v>
      </c>
      <c r="L10">
        <v>50</v>
      </c>
    </row>
    <row r="11" spans="1:18" x14ac:dyDescent="0.3">
      <c r="B11" s="10"/>
      <c r="F11" s="5"/>
    </row>
    <row r="12" spans="1:18" x14ac:dyDescent="0.3">
      <c r="B12" s="10"/>
      <c r="F12" s="5"/>
      <c r="M12" t="s">
        <v>332</v>
      </c>
    </row>
    <row r="13" spans="1:18" x14ac:dyDescent="0.3">
      <c r="F13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F5B0-5C6D-4A96-8BFA-865C4CD93547}">
  <dimension ref="A1:R32"/>
  <sheetViews>
    <sheetView workbookViewId="0">
      <selection activeCell="Q4" sqref="Q4"/>
    </sheetView>
  </sheetViews>
  <sheetFormatPr defaultRowHeight="14.4" x14ac:dyDescent="0.3"/>
  <cols>
    <col min="4" max="4" width="11.6640625" customWidth="1"/>
    <col min="5" max="5" width="18.21875" customWidth="1"/>
    <col min="7" max="7" width="15.77734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>
        <v>2</v>
      </c>
      <c r="I1" s="1">
        <v>1</v>
      </c>
      <c r="J1" s="1">
        <v>0</v>
      </c>
      <c r="K1" s="1" t="s">
        <v>5</v>
      </c>
      <c r="L1" s="1" t="s">
        <v>5</v>
      </c>
      <c r="N1" s="1"/>
      <c r="O1" s="1" t="s">
        <v>29</v>
      </c>
      <c r="P1" s="1" t="s">
        <v>30</v>
      </c>
      <c r="Q1" s="1" t="s">
        <v>31</v>
      </c>
      <c r="R1" s="1" t="s">
        <v>31</v>
      </c>
    </row>
    <row r="2" spans="1:18" x14ac:dyDescent="0.3">
      <c r="A2" t="s">
        <v>281</v>
      </c>
      <c r="B2" s="4">
        <v>45813</v>
      </c>
      <c r="C2" t="s">
        <v>8</v>
      </c>
      <c r="D2" t="s">
        <v>81</v>
      </c>
      <c r="E2" t="s">
        <v>282</v>
      </c>
      <c r="F2" s="5" t="s">
        <v>14</v>
      </c>
      <c r="G2" t="s">
        <v>283</v>
      </c>
      <c r="H2">
        <v>1</v>
      </c>
      <c r="K2">
        <v>50</v>
      </c>
      <c r="L2">
        <v>33</v>
      </c>
      <c r="N2" s="6" t="s">
        <v>281</v>
      </c>
      <c r="O2">
        <f>SUM(H2:H13)*2</f>
        <v>14</v>
      </c>
      <c r="P2">
        <f>SUM(J2:J13)*2</f>
        <v>10</v>
      </c>
      <c r="Q2">
        <f>SUM(K2:K13)</f>
        <v>579</v>
      </c>
      <c r="R2">
        <f>SUM(L2:L13)</f>
        <v>555</v>
      </c>
    </row>
    <row r="3" spans="1:18" x14ac:dyDescent="0.3">
      <c r="A3" t="s">
        <v>281</v>
      </c>
      <c r="B3" s="4">
        <v>45813</v>
      </c>
      <c r="C3" t="s">
        <v>8</v>
      </c>
      <c r="D3" t="s">
        <v>81</v>
      </c>
      <c r="E3" t="s">
        <v>284</v>
      </c>
      <c r="F3" s="5" t="s">
        <v>43</v>
      </c>
      <c r="G3" t="s">
        <v>285</v>
      </c>
      <c r="H3">
        <v>1</v>
      </c>
      <c r="K3">
        <v>62</v>
      </c>
      <c r="L3">
        <v>52</v>
      </c>
      <c r="N3" s="6" t="s">
        <v>243</v>
      </c>
      <c r="O3">
        <f>SUM(H14:H25)*2</f>
        <v>2</v>
      </c>
      <c r="P3">
        <f>SUM(J14:J25)*2</f>
        <v>22</v>
      </c>
      <c r="Q3">
        <f>SUM(K14:K25)</f>
        <v>508</v>
      </c>
      <c r="R3">
        <f>SUM(L14:L25)</f>
        <v>638</v>
      </c>
    </row>
    <row r="4" spans="1:18" x14ac:dyDescent="0.3">
      <c r="A4" t="s">
        <v>281</v>
      </c>
      <c r="B4" s="4">
        <v>45814</v>
      </c>
      <c r="C4" t="s">
        <v>17</v>
      </c>
      <c r="D4" t="s">
        <v>81</v>
      </c>
      <c r="E4" t="s">
        <v>82</v>
      </c>
      <c r="F4" s="5" t="s">
        <v>11</v>
      </c>
      <c r="G4" t="s">
        <v>286</v>
      </c>
      <c r="J4">
        <v>1</v>
      </c>
      <c r="K4">
        <v>29</v>
      </c>
      <c r="L4">
        <v>50</v>
      </c>
    </row>
    <row r="5" spans="1:18" x14ac:dyDescent="0.3">
      <c r="A5" t="s">
        <v>281</v>
      </c>
      <c r="B5" s="4">
        <v>45814</v>
      </c>
      <c r="C5" t="s">
        <v>17</v>
      </c>
      <c r="D5" t="s">
        <v>81</v>
      </c>
      <c r="E5" t="s">
        <v>95</v>
      </c>
      <c r="F5" s="5" t="s">
        <v>11</v>
      </c>
      <c r="G5" t="s">
        <v>287</v>
      </c>
      <c r="J5">
        <v>1</v>
      </c>
      <c r="K5">
        <v>28</v>
      </c>
      <c r="L5">
        <v>50</v>
      </c>
      <c r="O5">
        <f>SUM(O2:O3)</f>
        <v>16</v>
      </c>
      <c r="P5">
        <f>SUM(P2:P3)</f>
        <v>32</v>
      </c>
      <c r="Q5">
        <f>SUM(Q2:Q3)</f>
        <v>1087</v>
      </c>
      <c r="R5">
        <f>SUM(R2:R3)</f>
        <v>1193</v>
      </c>
    </row>
    <row r="6" spans="1:18" x14ac:dyDescent="0.3">
      <c r="A6" t="s">
        <v>281</v>
      </c>
      <c r="B6" s="4">
        <v>45814</v>
      </c>
      <c r="C6" t="s">
        <v>17</v>
      </c>
      <c r="D6" t="s">
        <v>81</v>
      </c>
      <c r="E6" t="s">
        <v>288</v>
      </c>
      <c r="F6" s="5" t="s">
        <v>11</v>
      </c>
      <c r="G6" t="s">
        <v>289</v>
      </c>
      <c r="J6">
        <v>1</v>
      </c>
      <c r="K6">
        <v>33</v>
      </c>
      <c r="L6">
        <v>50</v>
      </c>
    </row>
    <row r="7" spans="1:18" x14ac:dyDescent="0.3">
      <c r="A7" t="s">
        <v>281</v>
      </c>
      <c r="B7" s="4">
        <v>45814</v>
      </c>
      <c r="C7" t="s">
        <v>17</v>
      </c>
      <c r="D7" t="s">
        <v>81</v>
      </c>
      <c r="E7" t="s">
        <v>249</v>
      </c>
      <c r="F7" s="5" t="s">
        <v>11</v>
      </c>
      <c r="G7" t="s">
        <v>202</v>
      </c>
      <c r="J7">
        <v>1</v>
      </c>
      <c r="K7">
        <v>37</v>
      </c>
      <c r="L7">
        <v>50</v>
      </c>
    </row>
    <row r="8" spans="1:18" x14ac:dyDescent="0.3">
      <c r="A8" t="s">
        <v>281</v>
      </c>
      <c r="B8" s="4">
        <v>45815</v>
      </c>
      <c r="C8" t="s">
        <v>26</v>
      </c>
      <c r="D8" t="s">
        <v>81</v>
      </c>
      <c r="E8" t="s">
        <v>290</v>
      </c>
      <c r="F8" s="5" t="s">
        <v>14</v>
      </c>
      <c r="G8" t="s">
        <v>291</v>
      </c>
      <c r="H8">
        <v>1</v>
      </c>
      <c r="K8">
        <v>50</v>
      </c>
      <c r="L8">
        <v>21</v>
      </c>
    </row>
    <row r="9" spans="1:18" x14ac:dyDescent="0.3">
      <c r="A9" t="s">
        <v>281</v>
      </c>
      <c r="B9" s="4">
        <v>45815</v>
      </c>
      <c r="C9" t="s">
        <v>26</v>
      </c>
      <c r="D9" t="s">
        <v>81</v>
      </c>
      <c r="E9" t="s">
        <v>292</v>
      </c>
      <c r="F9" s="5" t="s">
        <v>14</v>
      </c>
      <c r="G9" t="s">
        <v>293</v>
      </c>
      <c r="H9">
        <v>1</v>
      </c>
      <c r="K9">
        <v>50</v>
      </c>
      <c r="L9">
        <v>38</v>
      </c>
    </row>
    <row r="10" spans="1:18" x14ac:dyDescent="0.3">
      <c r="A10" t="s">
        <v>281</v>
      </c>
      <c r="B10" s="4">
        <v>45815</v>
      </c>
      <c r="C10" t="s">
        <v>26</v>
      </c>
      <c r="D10" t="s">
        <v>81</v>
      </c>
      <c r="E10" t="s">
        <v>294</v>
      </c>
      <c r="F10" s="5" t="s">
        <v>43</v>
      </c>
      <c r="G10" t="s">
        <v>295</v>
      </c>
      <c r="H10">
        <v>1</v>
      </c>
      <c r="K10">
        <v>61</v>
      </c>
      <c r="L10">
        <v>47</v>
      </c>
    </row>
    <row r="11" spans="1:18" x14ac:dyDescent="0.3">
      <c r="A11" t="s">
        <v>281</v>
      </c>
      <c r="B11" s="4">
        <v>45815</v>
      </c>
      <c r="C11" t="s">
        <v>26</v>
      </c>
      <c r="D11" t="s">
        <v>81</v>
      </c>
      <c r="E11" t="s">
        <v>9</v>
      </c>
      <c r="F11" s="5" t="s">
        <v>19</v>
      </c>
      <c r="G11" t="s">
        <v>296</v>
      </c>
      <c r="J11">
        <v>1</v>
      </c>
      <c r="K11">
        <v>56</v>
      </c>
      <c r="L11">
        <v>55</v>
      </c>
    </row>
    <row r="12" spans="1:18" x14ac:dyDescent="0.3">
      <c r="A12" t="s">
        <v>281</v>
      </c>
      <c r="B12" s="4">
        <v>45816</v>
      </c>
      <c r="C12" t="s">
        <v>41</v>
      </c>
      <c r="D12" t="s">
        <v>81</v>
      </c>
      <c r="E12" t="s">
        <v>284</v>
      </c>
      <c r="F12" s="5" t="s">
        <v>43</v>
      </c>
      <c r="G12" t="s">
        <v>297</v>
      </c>
      <c r="H12">
        <v>1</v>
      </c>
      <c r="K12">
        <v>61</v>
      </c>
      <c r="L12">
        <v>53</v>
      </c>
    </row>
    <row r="13" spans="1:18" x14ac:dyDescent="0.3">
      <c r="A13" t="s">
        <v>281</v>
      </c>
      <c r="B13" s="4">
        <v>45816</v>
      </c>
      <c r="C13" t="s">
        <v>41</v>
      </c>
      <c r="D13" t="s">
        <v>81</v>
      </c>
      <c r="E13" t="s">
        <v>9</v>
      </c>
      <c r="F13" s="5" t="s">
        <v>43</v>
      </c>
      <c r="G13" t="s">
        <v>298</v>
      </c>
      <c r="H13">
        <v>1</v>
      </c>
      <c r="K13">
        <v>62</v>
      </c>
      <c r="L13">
        <v>56</v>
      </c>
      <c r="M13" t="s">
        <v>300</v>
      </c>
    </row>
    <row r="14" spans="1:18" x14ac:dyDescent="0.3">
      <c r="A14" t="s">
        <v>299</v>
      </c>
      <c r="B14" s="4">
        <v>45813</v>
      </c>
      <c r="C14" t="s">
        <v>8</v>
      </c>
      <c r="D14" t="s">
        <v>81</v>
      </c>
      <c r="E14" t="s">
        <v>95</v>
      </c>
      <c r="F14" s="5" t="s">
        <v>11</v>
      </c>
      <c r="G14" t="s">
        <v>301</v>
      </c>
      <c r="J14">
        <v>1</v>
      </c>
      <c r="K14">
        <v>34</v>
      </c>
      <c r="L14">
        <v>50</v>
      </c>
    </row>
    <row r="15" spans="1:18" x14ac:dyDescent="0.3">
      <c r="A15" t="s">
        <v>299</v>
      </c>
      <c r="B15" s="4">
        <v>45813</v>
      </c>
      <c r="C15" t="s">
        <v>8</v>
      </c>
      <c r="D15" t="s">
        <v>81</v>
      </c>
      <c r="E15" t="s">
        <v>91</v>
      </c>
      <c r="F15" s="5" t="s">
        <v>11</v>
      </c>
      <c r="G15" t="s">
        <v>302</v>
      </c>
      <c r="J15">
        <v>1</v>
      </c>
      <c r="K15">
        <v>34</v>
      </c>
      <c r="L15">
        <v>50</v>
      </c>
    </row>
    <row r="16" spans="1:18" x14ac:dyDescent="0.3">
      <c r="A16" t="s">
        <v>299</v>
      </c>
      <c r="B16" s="4">
        <v>45814</v>
      </c>
      <c r="C16" t="s">
        <v>17</v>
      </c>
      <c r="D16" t="s">
        <v>81</v>
      </c>
      <c r="E16" t="s">
        <v>303</v>
      </c>
      <c r="F16" s="5" t="s">
        <v>43</v>
      </c>
      <c r="G16" t="s">
        <v>304</v>
      </c>
      <c r="H16">
        <v>1</v>
      </c>
      <c r="K16">
        <v>55</v>
      </c>
      <c r="L16">
        <v>55</v>
      </c>
    </row>
    <row r="17" spans="1:13" x14ac:dyDescent="0.3">
      <c r="A17" t="s">
        <v>299</v>
      </c>
      <c r="B17" s="4">
        <v>45814</v>
      </c>
      <c r="C17" t="s">
        <v>17</v>
      </c>
      <c r="D17" t="s">
        <v>81</v>
      </c>
      <c r="E17" t="s">
        <v>305</v>
      </c>
      <c r="F17" s="5" t="s">
        <v>11</v>
      </c>
      <c r="G17" t="s">
        <v>306</v>
      </c>
      <c r="J17">
        <v>1</v>
      </c>
      <c r="K17">
        <v>18</v>
      </c>
      <c r="L17">
        <v>50</v>
      </c>
    </row>
    <row r="18" spans="1:13" x14ac:dyDescent="0.3">
      <c r="A18" t="s">
        <v>299</v>
      </c>
      <c r="B18" s="4">
        <v>45814</v>
      </c>
      <c r="C18" t="s">
        <v>17</v>
      </c>
      <c r="D18" t="s">
        <v>81</v>
      </c>
      <c r="E18" t="s">
        <v>307</v>
      </c>
      <c r="F18" s="5" t="s">
        <v>11</v>
      </c>
      <c r="G18" t="s">
        <v>191</v>
      </c>
      <c r="J18">
        <v>1</v>
      </c>
      <c r="K18">
        <v>46</v>
      </c>
      <c r="L18">
        <v>50</v>
      </c>
    </row>
    <row r="19" spans="1:13" x14ac:dyDescent="0.3">
      <c r="A19" t="s">
        <v>299</v>
      </c>
      <c r="B19" s="4">
        <v>45814</v>
      </c>
      <c r="C19" t="s">
        <v>17</v>
      </c>
      <c r="D19" t="s">
        <v>81</v>
      </c>
      <c r="E19" t="s">
        <v>308</v>
      </c>
      <c r="F19" s="5" t="s">
        <v>19</v>
      </c>
      <c r="G19" t="s">
        <v>309</v>
      </c>
      <c r="J19">
        <v>1</v>
      </c>
      <c r="K19">
        <v>55</v>
      </c>
      <c r="L19">
        <v>58</v>
      </c>
    </row>
    <row r="20" spans="1:13" x14ac:dyDescent="0.3">
      <c r="A20" t="s">
        <v>299</v>
      </c>
      <c r="B20" s="4">
        <v>45815</v>
      </c>
      <c r="C20" t="s">
        <v>26</v>
      </c>
      <c r="D20" t="s">
        <v>81</v>
      </c>
      <c r="E20" t="s">
        <v>115</v>
      </c>
      <c r="F20" s="5" t="s">
        <v>11</v>
      </c>
      <c r="G20" t="s">
        <v>310</v>
      </c>
      <c r="J20">
        <v>1</v>
      </c>
      <c r="K20">
        <v>31</v>
      </c>
      <c r="L20">
        <v>50</v>
      </c>
    </row>
    <row r="21" spans="1:13" x14ac:dyDescent="0.3">
      <c r="A21" t="s">
        <v>299</v>
      </c>
      <c r="B21" s="4">
        <v>45815</v>
      </c>
      <c r="C21" t="s">
        <v>26</v>
      </c>
      <c r="D21" t="s">
        <v>81</v>
      </c>
      <c r="E21" t="s">
        <v>311</v>
      </c>
      <c r="F21" s="5" t="s">
        <v>19</v>
      </c>
      <c r="G21" t="s">
        <v>312</v>
      </c>
      <c r="J21">
        <v>1</v>
      </c>
      <c r="K21">
        <v>53</v>
      </c>
      <c r="L21">
        <v>58</v>
      </c>
    </row>
    <row r="22" spans="1:13" x14ac:dyDescent="0.3">
      <c r="A22" t="s">
        <v>299</v>
      </c>
      <c r="B22" s="4">
        <v>45815</v>
      </c>
      <c r="C22" t="s">
        <v>26</v>
      </c>
      <c r="D22" t="s">
        <v>81</v>
      </c>
      <c r="E22" t="s">
        <v>303</v>
      </c>
      <c r="F22" s="5" t="s">
        <v>11</v>
      </c>
      <c r="G22" t="s">
        <v>313</v>
      </c>
      <c r="J22">
        <v>1</v>
      </c>
      <c r="K22">
        <v>38</v>
      </c>
      <c r="L22">
        <v>50</v>
      </c>
    </row>
    <row r="23" spans="1:13" x14ac:dyDescent="0.3">
      <c r="A23" t="s">
        <v>299</v>
      </c>
      <c r="B23" s="4">
        <v>45815</v>
      </c>
      <c r="C23" t="s">
        <v>26</v>
      </c>
      <c r="D23" t="s">
        <v>81</v>
      </c>
      <c r="E23" t="s">
        <v>308</v>
      </c>
      <c r="F23" s="5" t="s">
        <v>11</v>
      </c>
      <c r="G23" t="s">
        <v>314</v>
      </c>
      <c r="J23">
        <v>1</v>
      </c>
      <c r="K23">
        <v>40</v>
      </c>
      <c r="L23">
        <v>50</v>
      </c>
    </row>
    <row r="24" spans="1:13" x14ac:dyDescent="0.3">
      <c r="A24" t="s">
        <v>299</v>
      </c>
      <c r="B24" s="4">
        <v>45816</v>
      </c>
      <c r="C24" t="s">
        <v>41</v>
      </c>
      <c r="D24" t="s">
        <v>81</v>
      </c>
      <c r="E24" t="s">
        <v>88</v>
      </c>
      <c r="F24" s="5" t="s">
        <v>19</v>
      </c>
      <c r="G24" t="s">
        <v>315</v>
      </c>
      <c r="J24">
        <v>1</v>
      </c>
      <c r="K24">
        <v>49</v>
      </c>
      <c r="L24">
        <v>62</v>
      </c>
    </row>
    <row r="25" spans="1:13" x14ac:dyDescent="0.3">
      <c r="A25" t="s">
        <v>299</v>
      </c>
      <c r="B25" s="4">
        <v>45816</v>
      </c>
      <c r="C25" t="s">
        <v>41</v>
      </c>
      <c r="D25" t="s">
        <v>81</v>
      </c>
      <c r="E25" t="s">
        <v>316</v>
      </c>
      <c r="F25" s="5" t="s">
        <v>19</v>
      </c>
      <c r="G25" t="s">
        <v>317</v>
      </c>
      <c r="J25">
        <v>1</v>
      </c>
      <c r="K25">
        <v>55</v>
      </c>
      <c r="L25">
        <v>55</v>
      </c>
      <c r="M25" t="s">
        <v>318</v>
      </c>
    </row>
    <row r="26" spans="1:13" x14ac:dyDescent="0.3">
      <c r="B26" s="4"/>
      <c r="F26" s="5"/>
    </row>
    <row r="27" spans="1:13" x14ac:dyDescent="0.3">
      <c r="B27" s="4"/>
    </row>
    <row r="28" spans="1:13" x14ac:dyDescent="0.3">
      <c r="B28" s="4"/>
    </row>
    <row r="29" spans="1:13" x14ac:dyDescent="0.3">
      <c r="B29" s="4"/>
      <c r="F29" s="5"/>
    </row>
    <row r="30" spans="1:13" x14ac:dyDescent="0.3">
      <c r="B30" s="4"/>
      <c r="F30" s="5"/>
    </row>
    <row r="31" spans="1:13" x14ac:dyDescent="0.3">
      <c r="B31" s="4"/>
    </row>
    <row r="32" spans="1:13" x14ac:dyDescent="0.3">
      <c r="B32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188C-F456-4136-8385-513CC5E1FF62}">
  <dimension ref="A1:R33"/>
  <sheetViews>
    <sheetView topLeftCell="A10" workbookViewId="0">
      <selection activeCell="O11" sqref="O11"/>
    </sheetView>
  </sheetViews>
  <sheetFormatPr defaultRowHeight="14.4" x14ac:dyDescent="0.3"/>
  <cols>
    <col min="1" max="1" width="20.6640625" customWidth="1"/>
    <col min="2" max="2" width="15.33203125" customWidth="1"/>
    <col min="3" max="3" width="10.77734375" customWidth="1"/>
    <col min="4" max="4" width="10.88671875" customWidth="1"/>
    <col min="5" max="5" width="15.33203125" customWidth="1"/>
    <col min="7" max="7" width="17.21875" customWidth="1"/>
    <col min="8" max="8" width="13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>
        <v>2</v>
      </c>
      <c r="I1" s="1">
        <v>1</v>
      </c>
      <c r="J1" s="1">
        <v>0</v>
      </c>
      <c r="K1" s="1" t="s">
        <v>5</v>
      </c>
      <c r="L1" s="1" t="s">
        <v>5</v>
      </c>
      <c r="N1" s="1"/>
      <c r="O1" s="1" t="s">
        <v>29</v>
      </c>
      <c r="P1" s="1" t="s">
        <v>30</v>
      </c>
      <c r="Q1" s="1" t="s">
        <v>31</v>
      </c>
      <c r="R1" s="1" t="s">
        <v>31</v>
      </c>
    </row>
    <row r="2" spans="1:18" x14ac:dyDescent="0.3">
      <c r="A2" t="s">
        <v>144</v>
      </c>
      <c r="B2" s="4">
        <v>45449</v>
      </c>
      <c r="C2" t="s">
        <v>8</v>
      </c>
      <c r="D2" t="s">
        <v>81</v>
      </c>
      <c r="E2" t="s">
        <v>174</v>
      </c>
      <c r="F2" s="5" t="s">
        <v>19</v>
      </c>
      <c r="G2" t="s">
        <v>210</v>
      </c>
      <c r="J2">
        <v>1</v>
      </c>
      <c r="K2">
        <v>58</v>
      </c>
      <c r="L2">
        <v>65</v>
      </c>
      <c r="N2" s="1" t="s">
        <v>144</v>
      </c>
      <c r="O2">
        <f>SUM(H2:H12)*2</f>
        <v>16</v>
      </c>
      <c r="P2">
        <f>SUM(J2:J12)*2</f>
        <v>6</v>
      </c>
      <c r="Q2">
        <f>SUM(K2:K12)</f>
        <v>581</v>
      </c>
      <c r="R2">
        <f>SUM(L2:L12)</f>
        <v>501</v>
      </c>
    </row>
    <row r="3" spans="1:18" x14ac:dyDescent="0.3">
      <c r="A3" t="s">
        <v>144</v>
      </c>
      <c r="B3" s="4">
        <v>45449</v>
      </c>
      <c r="C3" t="s">
        <v>8</v>
      </c>
      <c r="D3" t="s">
        <v>81</v>
      </c>
      <c r="E3" t="s">
        <v>207</v>
      </c>
      <c r="F3" s="5" t="s">
        <v>14</v>
      </c>
      <c r="G3" t="s">
        <v>211</v>
      </c>
      <c r="H3">
        <v>1</v>
      </c>
      <c r="K3">
        <v>50</v>
      </c>
      <c r="L3">
        <v>39</v>
      </c>
      <c r="N3" s="6" t="s">
        <v>187</v>
      </c>
      <c r="O3">
        <f>SUM(H13:H21)*2</f>
        <v>14</v>
      </c>
      <c r="P3">
        <f>SUM(J13:J21)*2</f>
        <v>4</v>
      </c>
      <c r="Q3">
        <f>SUM(K13:K21)</f>
        <v>421</v>
      </c>
      <c r="R3">
        <f>SUM(L13:L21)</f>
        <v>396</v>
      </c>
    </row>
    <row r="4" spans="1:18" x14ac:dyDescent="0.3">
      <c r="A4" t="s">
        <v>144</v>
      </c>
      <c r="B4" s="4">
        <v>45450</v>
      </c>
      <c r="C4" t="s">
        <v>17</v>
      </c>
      <c r="D4" t="s">
        <v>81</v>
      </c>
      <c r="E4" t="s">
        <v>212</v>
      </c>
      <c r="F4" t="s">
        <v>43</v>
      </c>
      <c r="G4" t="s">
        <v>213</v>
      </c>
      <c r="H4">
        <v>1</v>
      </c>
      <c r="K4">
        <v>57</v>
      </c>
      <c r="L4">
        <v>44</v>
      </c>
      <c r="N4" s="6" t="s">
        <v>243</v>
      </c>
      <c r="O4">
        <f>SUM(H22:H33)*2</f>
        <v>16</v>
      </c>
      <c r="P4">
        <f>SUM(J22:J33)*2</f>
        <v>8</v>
      </c>
      <c r="Q4">
        <f>SUM(K22:K33)</f>
        <v>629</v>
      </c>
      <c r="R4">
        <f>SUM(L22:L33)</f>
        <v>627</v>
      </c>
    </row>
    <row r="5" spans="1:18" x14ac:dyDescent="0.3">
      <c r="A5" t="s">
        <v>144</v>
      </c>
      <c r="B5" s="4">
        <v>45450</v>
      </c>
      <c r="C5" t="s">
        <v>17</v>
      </c>
      <c r="D5" t="s">
        <v>81</v>
      </c>
      <c r="E5" t="s">
        <v>214</v>
      </c>
      <c r="F5" s="5" t="s">
        <v>14</v>
      </c>
      <c r="G5" t="s">
        <v>215</v>
      </c>
      <c r="H5">
        <v>1</v>
      </c>
      <c r="K5">
        <v>50</v>
      </c>
      <c r="L5">
        <v>30</v>
      </c>
    </row>
    <row r="6" spans="1:18" x14ac:dyDescent="0.3">
      <c r="A6" t="s">
        <v>144</v>
      </c>
      <c r="B6" s="4">
        <v>45450</v>
      </c>
      <c r="C6" t="s">
        <v>17</v>
      </c>
      <c r="D6" t="s">
        <v>81</v>
      </c>
      <c r="E6" t="s">
        <v>216</v>
      </c>
      <c r="F6" s="5" t="s">
        <v>14</v>
      </c>
      <c r="G6" t="s">
        <v>217</v>
      </c>
      <c r="H6">
        <v>1</v>
      </c>
      <c r="K6">
        <v>50</v>
      </c>
      <c r="L6">
        <v>37</v>
      </c>
      <c r="O6">
        <f>SUM(O2:O4)</f>
        <v>46</v>
      </c>
      <c r="P6">
        <f>SUM(P2:P4)</f>
        <v>18</v>
      </c>
      <c r="Q6">
        <f>SUM(Q2:Q4)</f>
        <v>1631</v>
      </c>
      <c r="R6">
        <f>SUM(R2:R4)</f>
        <v>1524</v>
      </c>
    </row>
    <row r="7" spans="1:18" x14ac:dyDescent="0.3">
      <c r="A7" t="s">
        <v>144</v>
      </c>
      <c r="B7" s="4">
        <v>45450</v>
      </c>
      <c r="C7" t="s">
        <v>26</v>
      </c>
      <c r="D7" t="s">
        <v>81</v>
      </c>
      <c r="E7" t="s">
        <v>170</v>
      </c>
      <c r="F7" t="s">
        <v>43</v>
      </c>
      <c r="G7" t="s">
        <v>218</v>
      </c>
      <c r="H7">
        <v>1</v>
      </c>
      <c r="K7">
        <v>64</v>
      </c>
      <c r="L7">
        <v>49</v>
      </c>
    </row>
    <row r="8" spans="1:18" x14ac:dyDescent="0.3">
      <c r="A8" t="s">
        <v>144</v>
      </c>
      <c r="B8" s="4">
        <v>45450</v>
      </c>
      <c r="C8" t="s">
        <v>26</v>
      </c>
      <c r="D8" t="s">
        <v>81</v>
      </c>
      <c r="E8" t="s">
        <v>182</v>
      </c>
      <c r="F8" s="5" t="s">
        <v>14</v>
      </c>
      <c r="G8" t="s">
        <v>219</v>
      </c>
      <c r="H8">
        <v>1</v>
      </c>
      <c r="K8">
        <v>50</v>
      </c>
      <c r="L8">
        <v>34</v>
      </c>
    </row>
    <row r="9" spans="1:18" x14ac:dyDescent="0.3">
      <c r="A9" t="s">
        <v>144</v>
      </c>
      <c r="B9" s="4">
        <v>45450</v>
      </c>
      <c r="C9" t="s">
        <v>26</v>
      </c>
      <c r="D9" t="s">
        <v>81</v>
      </c>
      <c r="E9" t="s">
        <v>220</v>
      </c>
      <c r="F9" s="5" t="s">
        <v>19</v>
      </c>
      <c r="G9" t="s">
        <v>221</v>
      </c>
      <c r="J9">
        <v>1</v>
      </c>
      <c r="K9">
        <v>58</v>
      </c>
      <c r="L9">
        <v>53</v>
      </c>
    </row>
    <row r="10" spans="1:18" x14ac:dyDescent="0.3">
      <c r="A10" t="s">
        <v>144</v>
      </c>
      <c r="B10" s="4">
        <v>45450</v>
      </c>
      <c r="C10" t="s">
        <v>26</v>
      </c>
      <c r="D10" t="s">
        <v>81</v>
      </c>
      <c r="E10" t="s">
        <v>222</v>
      </c>
      <c r="F10" s="5" t="s">
        <v>11</v>
      </c>
      <c r="G10" t="s">
        <v>223</v>
      </c>
      <c r="J10">
        <v>1</v>
      </c>
      <c r="K10">
        <v>32</v>
      </c>
      <c r="L10">
        <v>50</v>
      </c>
    </row>
    <row r="11" spans="1:18" x14ac:dyDescent="0.3">
      <c r="A11" t="s">
        <v>144</v>
      </c>
      <c r="B11" s="4">
        <v>45450</v>
      </c>
      <c r="C11" t="s">
        <v>41</v>
      </c>
      <c r="D11" t="s">
        <v>81</v>
      </c>
      <c r="E11" t="s">
        <v>224</v>
      </c>
      <c r="F11" s="5" t="s">
        <v>14</v>
      </c>
      <c r="G11" t="s">
        <v>225</v>
      </c>
      <c r="H11">
        <v>1</v>
      </c>
      <c r="K11">
        <v>50</v>
      </c>
      <c r="L11">
        <v>40</v>
      </c>
    </row>
    <row r="12" spans="1:18" x14ac:dyDescent="0.3">
      <c r="A12" t="s">
        <v>144</v>
      </c>
      <c r="B12" s="4">
        <v>45450</v>
      </c>
      <c r="C12" t="s">
        <v>41</v>
      </c>
      <c r="D12" t="s">
        <v>81</v>
      </c>
      <c r="E12" t="s">
        <v>86</v>
      </c>
      <c r="F12" t="s">
        <v>43</v>
      </c>
      <c r="G12" t="s">
        <v>226</v>
      </c>
      <c r="H12">
        <v>1</v>
      </c>
      <c r="K12">
        <v>62</v>
      </c>
      <c r="L12">
        <v>60</v>
      </c>
      <c r="M12" t="s">
        <v>186</v>
      </c>
    </row>
    <row r="13" spans="1:18" x14ac:dyDescent="0.3">
      <c r="A13" t="s">
        <v>187</v>
      </c>
      <c r="B13" s="4">
        <v>45449</v>
      </c>
      <c r="C13" t="s">
        <v>8</v>
      </c>
      <c r="D13" t="s">
        <v>81</v>
      </c>
      <c r="E13" t="s">
        <v>205</v>
      </c>
      <c r="F13" s="5" t="s">
        <v>14</v>
      </c>
      <c r="G13" t="s">
        <v>227</v>
      </c>
      <c r="H13">
        <v>1</v>
      </c>
      <c r="K13">
        <v>50</v>
      </c>
      <c r="L13">
        <v>41</v>
      </c>
    </row>
    <row r="14" spans="1:18" x14ac:dyDescent="0.3">
      <c r="A14" t="s">
        <v>187</v>
      </c>
      <c r="B14" s="4">
        <v>45450</v>
      </c>
      <c r="C14" t="s">
        <v>17</v>
      </c>
      <c r="D14" t="s">
        <v>81</v>
      </c>
      <c r="E14" t="s">
        <v>228</v>
      </c>
      <c r="F14" s="5" t="s">
        <v>11</v>
      </c>
      <c r="G14" t="s">
        <v>229</v>
      </c>
      <c r="J14">
        <v>1</v>
      </c>
      <c r="K14">
        <v>31</v>
      </c>
      <c r="L14">
        <v>50</v>
      </c>
    </row>
    <row r="15" spans="1:18" x14ac:dyDescent="0.3">
      <c r="A15" t="s">
        <v>187</v>
      </c>
      <c r="B15" s="4">
        <v>45450</v>
      </c>
      <c r="C15" t="s">
        <v>17</v>
      </c>
      <c r="D15" t="s">
        <v>81</v>
      </c>
      <c r="E15" t="s">
        <v>230</v>
      </c>
      <c r="F15" s="5" t="s">
        <v>14</v>
      </c>
      <c r="G15" t="s">
        <v>231</v>
      </c>
      <c r="H15">
        <v>1</v>
      </c>
      <c r="K15">
        <v>50</v>
      </c>
      <c r="L15">
        <v>43</v>
      </c>
    </row>
    <row r="16" spans="1:18" x14ac:dyDescent="0.3">
      <c r="A16" t="s">
        <v>187</v>
      </c>
      <c r="B16" s="4">
        <v>45450</v>
      </c>
      <c r="C16" t="s">
        <v>17</v>
      </c>
      <c r="D16" t="s">
        <v>81</v>
      </c>
      <c r="E16" t="s">
        <v>232</v>
      </c>
      <c r="F16" t="s">
        <v>43</v>
      </c>
      <c r="G16" t="s">
        <v>233</v>
      </c>
      <c r="H16">
        <v>1</v>
      </c>
      <c r="K16">
        <v>56</v>
      </c>
      <c r="L16">
        <v>52</v>
      </c>
    </row>
    <row r="17" spans="1:13" x14ac:dyDescent="0.3">
      <c r="A17" t="s">
        <v>187</v>
      </c>
      <c r="B17" s="4">
        <v>45451</v>
      </c>
      <c r="C17" t="s">
        <v>26</v>
      </c>
      <c r="D17" t="s">
        <v>81</v>
      </c>
      <c r="E17" t="s">
        <v>234</v>
      </c>
      <c r="F17" s="5" t="s">
        <v>14</v>
      </c>
      <c r="G17" t="s">
        <v>235</v>
      </c>
      <c r="H17">
        <v>1</v>
      </c>
      <c r="K17">
        <v>50</v>
      </c>
      <c r="L17">
        <v>31</v>
      </c>
    </row>
    <row r="18" spans="1:13" x14ac:dyDescent="0.3">
      <c r="A18" t="s">
        <v>187</v>
      </c>
      <c r="B18" s="4">
        <v>45451</v>
      </c>
      <c r="C18" t="s">
        <v>26</v>
      </c>
      <c r="D18" t="s">
        <v>81</v>
      </c>
      <c r="E18" t="s">
        <v>236</v>
      </c>
      <c r="F18" s="5" t="s">
        <v>14</v>
      </c>
      <c r="G18" t="s">
        <v>237</v>
      </c>
      <c r="H18">
        <v>1</v>
      </c>
      <c r="K18">
        <v>50</v>
      </c>
      <c r="L18">
        <v>32</v>
      </c>
    </row>
    <row r="19" spans="1:13" x14ac:dyDescent="0.3">
      <c r="A19" t="s">
        <v>187</v>
      </c>
      <c r="B19" s="4">
        <v>45451</v>
      </c>
      <c r="C19" t="s">
        <v>26</v>
      </c>
      <c r="D19" t="s">
        <v>81</v>
      </c>
      <c r="E19" t="s">
        <v>203</v>
      </c>
      <c r="F19" s="5" t="s">
        <v>11</v>
      </c>
      <c r="G19" t="s">
        <v>238</v>
      </c>
      <c r="J19">
        <v>1</v>
      </c>
      <c r="K19">
        <v>24</v>
      </c>
      <c r="L19">
        <v>50</v>
      </c>
    </row>
    <row r="20" spans="1:13" x14ac:dyDescent="0.3">
      <c r="A20" t="s">
        <v>187</v>
      </c>
      <c r="B20" s="4">
        <v>45452</v>
      </c>
      <c r="C20" t="s">
        <v>41</v>
      </c>
      <c r="D20" t="s">
        <v>81</v>
      </c>
      <c r="E20" t="s">
        <v>239</v>
      </c>
      <c r="F20" s="5" t="s">
        <v>14</v>
      </c>
      <c r="G20" t="s">
        <v>240</v>
      </c>
      <c r="H20">
        <v>1</v>
      </c>
      <c r="K20">
        <v>50</v>
      </c>
      <c r="L20">
        <v>37</v>
      </c>
    </row>
    <row r="21" spans="1:13" x14ac:dyDescent="0.3">
      <c r="A21" t="s">
        <v>187</v>
      </c>
      <c r="B21" s="4">
        <v>45452</v>
      </c>
      <c r="C21" t="s">
        <v>41</v>
      </c>
      <c r="D21" t="s">
        <v>81</v>
      </c>
      <c r="E21" t="s">
        <v>241</v>
      </c>
      <c r="F21" t="s">
        <v>43</v>
      </c>
      <c r="G21" t="s">
        <v>242</v>
      </c>
      <c r="H21">
        <v>1</v>
      </c>
      <c r="K21">
        <v>60</v>
      </c>
      <c r="L21">
        <v>60</v>
      </c>
      <c r="M21" t="s">
        <v>186</v>
      </c>
    </row>
    <row r="22" spans="1:13" x14ac:dyDescent="0.3">
      <c r="A22" t="s">
        <v>243</v>
      </c>
      <c r="B22" s="4">
        <v>45449</v>
      </c>
      <c r="C22" t="s">
        <v>8</v>
      </c>
      <c r="D22" t="s">
        <v>244</v>
      </c>
      <c r="E22" t="s">
        <v>245</v>
      </c>
      <c r="F22" s="5" t="s">
        <v>11</v>
      </c>
      <c r="G22" t="s">
        <v>246</v>
      </c>
      <c r="J22">
        <v>1</v>
      </c>
      <c r="K22">
        <v>46</v>
      </c>
      <c r="L22">
        <v>52</v>
      </c>
    </row>
    <row r="23" spans="1:13" x14ac:dyDescent="0.3">
      <c r="A23" t="s">
        <v>243</v>
      </c>
      <c r="B23" s="4">
        <v>45449</v>
      </c>
      <c r="C23" t="s">
        <v>8</v>
      </c>
      <c r="D23" t="s">
        <v>244</v>
      </c>
      <c r="E23" t="s">
        <v>247</v>
      </c>
      <c r="F23" s="5" t="s">
        <v>14</v>
      </c>
      <c r="G23" t="s">
        <v>248</v>
      </c>
      <c r="H23">
        <v>1</v>
      </c>
      <c r="K23">
        <v>53</v>
      </c>
      <c r="L23">
        <v>45</v>
      </c>
    </row>
    <row r="24" spans="1:13" x14ac:dyDescent="0.3">
      <c r="A24" t="s">
        <v>243</v>
      </c>
      <c r="B24" s="4">
        <v>45450</v>
      </c>
      <c r="C24" t="s">
        <v>17</v>
      </c>
      <c r="D24" t="s">
        <v>244</v>
      </c>
      <c r="E24" t="s">
        <v>249</v>
      </c>
      <c r="F24" s="5" t="s">
        <v>11</v>
      </c>
      <c r="G24" t="s">
        <v>250</v>
      </c>
      <c r="J24">
        <v>1</v>
      </c>
      <c r="K24">
        <v>40</v>
      </c>
      <c r="L24">
        <v>50</v>
      </c>
    </row>
    <row r="25" spans="1:13" x14ac:dyDescent="0.3">
      <c r="A25" t="s">
        <v>243</v>
      </c>
      <c r="B25" s="4">
        <v>45450</v>
      </c>
      <c r="C25" t="s">
        <v>17</v>
      </c>
      <c r="D25" t="s">
        <v>244</v>
      </c>
      <c r="E25" t="s">
        <v>251</v>
      </c>
      <c r="F25" t="s">
        <v>43</v>
      </c>
      <c r="G25" t="s">
        <v>252</v>
      </c>
      <c r="H25">
        <v>1</v>
      </c>
      <c r="K25">
        <v>61</v>
      </c>
      <c r="L25">
        <v>62</v>
      </c>
    </row>
    <row r="26" spans="1:13" x14ac:dyDescent="0.3">
      <c r="A26" t="s">
        <v>243</v>
      </c>
      <c r="B26" s="4">
        <v>45450</v>
      </c>
      <c r="C26" t="s">
        <v>17</v>
      </c>
      <c r="D26" t="s">
        <v>244</v>
      </c>
      <c r="E26" t="s">
        <v>253</v>
      </c>
      <c r="F26" s="5" t="s">
        <v>14</v>
      </c>
      <c r="G26" t="s">
        <v>219</v>
      </c>
      <c r="H26">
        <v>1</v>
      </c>
      <c r="K26">
        <v>50</v>
      </c>
      <c r="L26">
        <v>34</v>
      </c>
    </row>
    <row r="27" spans="1:13" x14ac:dyDescent="0.3">
      <c r="A27" t="s">
        <v>243</v>
      </c>
      <c r="B27" s="4">
        <v>45450</v>
      </c>
      <c r="C27" t="s">
        <v>17</v>
      </c>
      <c r="D27" t="s">
        <v>244</v>
      </c>
      <c r="E27" t="s">
        <v>205</v>
      </c>
      <c r="F27" s="5" t="s">
        <v>14</v>
      </c>
      <c r="G27" t="s">
        <v>254</v>
      </c>
      <c r="H27">
        <v>1</v>
      </c>
      <c r="K27">
        <v>50</v>
      </c>
      <c r="L27">
        <v>41</v>
      </c>
    </row>
    <row r="28" spans="1:13" x14ac:dyDescent="0.3">
      <c r="A28" t="s">
        <v>243</v>
      </c>
      <c r="B28" s="4">
        <v>45451</v>
      </c>
      <c r="C28" t="s">
        <v>26</v>
      </c>
      <c r="D28" t="s">
        <v>244</v>
      </c>
      <c r="E28" t="s">
        <v>207</v>
      </c>
      <c r="F28" t="s">
        <v>43</v>
      </c>
      <c r="G28" t="s">
        <v>255</v>
      </c>
      <c r="H28">
        <v>1</v>
      </c>
      <c r="K28">
        <v>56</v>
      </c>
      <c r="L28">
        <v>57</v>
      </c>
    </row>
    <row r="29" spans="1:13" x14ac:dyDescent="0.3">
      <c r="A29" t="s">
        <v>243</v>
      </c>
      <c r="B29" s="4">
        <v>45451</v>
      </c>
      <c r="C29" t="s">
        <v>26</v>
      </c>
      <c r="D29" t="s">
        <v>244</v>
      </c>
      <c r="E29" t="s">
        <v>256</v>
      </c>
      <c r="F29" t="s">
        <v>43</v>
      </c>
      <c r="G29" t="s">
        <v>257</v>
      </c>
      <c r="H29">
        <v>1</v>
      </c>
      <c r="K29">
        <v>59</v>
      </c>
      <c r="L29">
        <v>58</v>
      </c>
    </row>
    <row r="30" spans="1:13" x14ac:dyDescent="0.3">
      <c r="A30" t="s">
        <v>243</v>
      </c>
      <c r="B30" s="4">
        <v>45451</v>
      </c>
      <c r="C30" t="s">
        <v>26</v>
      </c>
      <c r="D30" t="s">
        <v>244</v>
      </c>
      <c r="E30" t="s">
        <v>258</v>
      </c>
      <c r="F30" s="5" t="s">
        <v>19</v>
      </c>
      <c r="G30" t="s">
        <v>259</v>
      </c>
      <c r="J30">
        <v>1</v>
      </c>
      <c r="K30">
        <v>55</v>
      </c>
      <c r="L30">
        <v>58</v>
      </c>
    </row>
    <row r="31" spans="1:13" x14ac:dyDescent="0.3">
      <c r="A31" t="s">
        <v>243</v>
      </c>
      <c r="B31" s="4">
        <v>45451</v>
      </c>
      <c r="C31" t="s">
        <v>26</v>
      </c>
      <c r="D31" t="s">
        <v>244</v>
      </c>
      <c r="E31" t="s">
        <v>260</v>
      </c>
      <c r="F31" s="5" t="s">
        <v>11</v>
      </c>
      <c r="G31" t="s">
        <v>261</v>
      </c>
      <c r="J31">
        <v>1</v>
      </c>
      <c r="K31">
        <v>40</v>
      </c>
      <c r="L31">
        <v>50</v>
      </c>
    </row>
    <row r="32" spans="1:13" x14ac:dyDescent="0.3">
      <c r="A32" t="s">
        <v>243</v>
      </c>
      <c r="B32" s="4">
        <v>45452</v>
      </c>
      <c r="C32" t="s">
        <v>41</v>
      </c>
      <c r="D32" t="s">
        <v>244</v>
      </c>
      <c r="E32" t="s">
        <v>262</v>
      </c>
      <c r="F32" t="s">
        <v>43</v>
      </c>
      <c r="G32" t="s">
        <v>263</v>
      </c>
      <c r="H32">
        <v>1</v>
      </c>
      <c r="K32">
        <v>60</v>
      </c>
      <c r="L32">
        <v>57</v>
      </c>
    </row>
    <row r="33" spans="1:13" x14ac:dyDescent="0.3">
      <c r="A33" t="s">
        <v>243</v>
      </c>
      <c r="B33" s="4">
        <v>45452</v>
      </c>
      <c r="C33" t="s">
        <v>41</v>
      </c>
      <c r="D33" t="s">
        <v>244</v>
      </c>
      <c r="E33" t="s">
        <v>251</v>
      </c>
      <c r="F33" t="s">
        <v>43</v>
      </c>
      <c r="G33" t="s">
        <v>264</v>
      </c>
      <c r="H33">
        <v>1</v>
      </c>
      <c r="K33">
        <v>59</v>
      </c>
      <c r="L33">
        <v>63</v>
      </c>
      <c r="M33" t="s">
        <v>186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9D6B-2CD1-40A2-98B7-3DFF5850DB8B}">
  <dimension ref="A1:R23"/>
  <sheetViews>
    <sheetView topLeftCell="A7" workbookViewId="0">
      <selection activeCell="Q15" sqref="Q15"/>
    </sheetView>
  </sheetViews>
  <sheetFormatPr defaultRowHeight="14.4" x14ac:dyDescent="0.3"/>
  <cols>
    <col min="1" max="1" width="20.6640625" customWidth="1"/>
    <col min="2" max="2" width="15.33203125" customWidth="1"/>
    <col min="3" max="3" width="10.77734375" customWidth="1"/>
    <col min="4" max="4" width="10.88671875" customWidth="1"/>
    <col min="5" max="5" width="15.33203125" customWidth="1"/>
    <col min="7" max="7" width="17.21875" customWidth="1"/>
    <col min="8" max="8" width="13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>
        <v>2</v>
      </c>
      <c r="I1" s="1">
        <v>1</v>
      </c>
      <c r="J1" s="1">
        <v>0</v>
      </c>
      <c r="K1" s="1" t="s">
        <v>5</v>
      </c>
      <c r="L1" s="1" t="s">
        <v>5</v>
      </c>
      <c r="N1" s="1"/>
      <c r="O1" s="1" t="s">
        <v>29</v>
      </c>
      <c r="P1" s="1" t="s">
        <v>30</v>
      </c>
      <c r="Q1" s="1" t="s">
        <v>31</v>
      </c>
      <c r="R1" s="1" t="s">
        <v>31</v>
      </c>
    </row>
    <row r="2" spans="1:18" x14ac:dyDescent="0.3">
      <c r="A2" t="s">
        <v>144</v>
      </c>
      <c r="B2" s="4">
        <v>45085</v>
      </c>
      <c r="C2" t="s">
        <v>8</v>
      </c>
      <c r="D2" t="s">
        <v>81</v>
      </c>
      <c r="E2" t="s">
        <v>165</v>
      </c>
      <c r="F2" t="s">
        <v>14</v>
      </c>
      <c r="G2" s="3" t="s">
        <v>166</v>
      </c>
      <c r="H2">
        <v>1</v>
      </c>
      <c r="K2">
        <v>50</v>
      </c>
      <c r="L2">
        <v>23</v>
      </c>
      <c r="N2" s="1" t="s">
        <v>144</v>
      </c>
      <c r="O2">
        <f>SUM(H2:H12)*2</f>
        <v>20</v>
      </c>
      <c r="P2">
        <f>SUM(J2:J12)*2</f>
        <v>2</v>
      </c>
      <c r="Q2">
        <f>SUM(K2:K12)</f>
        <v>532</v>
      </c>
      <c r="R2">
        <f>SUM(L2:L12)</f>
        <v>420</v>
      </c>
    </row>
    <row r="3" spans="1:18" x14ac:dyDescent="0.3">
      <c r="A3" t="s">
        <v>144</v>
      </c>
      <c r="B3" s="4">
        <v>45085</v>
      </c>
      <c r="C3" t="s">
        <v>8</v>
      </c>
      <c r="D3" t="s">
        <v>81</v>
      </c>
      <c r="E3" t="s">
        <v>167</v>
      </c>
      <c r="F3" t="s">
        <v>14</v>
      </c>
      <c r="G3" s="3" t="s">
        <v>168</v>
      </c>
      <c r="H3">
        <v>1</v>
      </c>
      <c r="K3">
        <v>50</v>
      </c>
      <c r="L3">
        <v>41</v>
      </c>
      <c r="N3" s="6" t="s">
        <v>187</v>
      </c>
      <c r="O3">
        <f>SUM(H13:H23)*2</f>
        <v>6</v>
      </c>
      <c r="P3">
        <f>SUM(J13:J23)*2</f>
        <v>16</v>
      </c>
      <c r="Q3">
        <f>SUM(K13:K23)</f>
        <v>480</v>
      </c>
      <c r="R3">
        <f>SUM(L13:L23)</f>
        <v>528</v>
      </c>
    </row>
    <row r="4" spans="1:18" x14ac:dyDescent="0.3">
      <c r="A4" t="s">
        <v>144</v>
      </c>
      <c r="B4" s="4">
        <v>45086</v>
      </c>
      <c r="C4" t="s">
        <v>17</v>
      </c>
      <c r="D4" t="s">
        <v>81</v>
      </c>
      <c r="E4" t="s">
        <v>9</v>
      </c>
      <c r="F4" t="s">
        <v>14</v>
      </c>
      <c r="G4" s="3" t="s">
        <v>169</v>
      </c>
      <c r="H4">
        <v>1</v>
      </c>
      <c r="K4">
        <v>50</v>
      </c>
      <c r="L4">
        <v>36</v>
      </c>
    </row>
    <row r="5" spans="1:18" x14ac:dyDescent="0.3">
      <c r="A5" t="s">
        <v>144</v>
      </c>
      <c r="B5" s="4">
        <v>45086</v>
      </c>
      <c r="C5" t="s">
        <v>17</v>
      </c>
      <c r="D5" t="s">
        <v>81</v>
      </c>
      <c r="E5" t="s">
        <v>170</v>
      </c>
      <c r="F5" t="s">
        <v>14</v>
      </c>
      <c r="G5" s="3" t="s">
        <v>171</v>
      </c>
      <c r="H5">
        <v>1</v>
      </c>
      <c r="K5">
        <v>50</v>
      </c>
      <c r="L5">
        <v>30</v>
      </c>
      <c r="O5">
        <f>SUM(O2:O3)</f>
        <v>26</v>
      </c>
      <c r="P5">
        <f>SUM(P2:P3)</f>
        <v>18</v>
      </c>
      <c r="Q5">
        <f>SUM(Q2:Q3)</f>
        <v>1012</v>
      </c>
      <c r="R5">
        <f>SUM(R2:R3)</f>
        <v>948</v>
      </c>
    </row>
    <row r="6" spans="1:18" x14ac:dyDescent="0.3">
      <c r="A6" t="s">
        <v>144</v>
      </c>
      <c r="B6" s="4">
        <v>45086</v>
      </c>
      <c r="C6" t="s">
        <v>17</v>
      </c>
      <c r="D6" t="s">
        <v>81</v>
      </c>
      <c r="E6" t="s">
        <v>172</v>
      </c>
      <c r="F6" t="s">
        <v>11</v>
      </c>
      <c r="G6" s="3" t="s">
        <v>173</v>
      </c>
      <c r="H6">
        <v>1</v>
      </c>
      <c r="K6">
        <v>42</v>
      </c>
      <c r="L6">
        <v>50</v>
      </c>
    </row>
    <row r="7" spans="1:18" x14ac:dyDescent="0.3">
      <c r="A7" t="s">
        <v>144</v>
      </c>
      <c r="B7" s="4">
        <v>45087</v>
      </c>
      <c r="C7" t="s">
        <v>26</v>
      </c>
      <c r="D7" t="s">
        <v>81</v>
      </c>
      <c r="E7" t="s">
        <v>174</v>
      </c>
      <c r="F7" t="s">
        <v>11</v>
      </c>
      <c r="G7" s="3" t="s">
        <v>175</v>
      </c>
      <c r="J7">
        <v>1</v>
      </c>
      <c r="K7">
        <v>29</v>
      </c>
      <c r="L7">
        <v>50</v>
      </c>
    </row>
    <row r="8" spans="1:18" x14ac:dyDescent="0.3">
      <c r="A8" t="s">
        <v>144</v>
      </c>
      <c r="B8" s="4">
        <v>45087</v>
      </c>
      <c r="C8" t="s">
        <v>26</v>
      </c>
      <c r="D8" t="s">
        <v>81</v>
      </c>
      <c r="E8" t="s">
        <v>176</v>
      </c>
      <c r="F8" t="s">
        <v>14</v>
      </c>
      <c r="G8" s="3" t="s">
        <v>177</v>
      </c>
      <c r="H8">
        <v>1</v>
      </c>
      <c r="K8">
        <v>50</v>
      </c>
      <c r="L8">
        <v>36</v>
      </c>
    </row>
    <row r="9" spans="1:18" x14ac:dyDescent="0.3">
      <c r="A9" t="s">
        <v>144</v>
      </c>
      <c r="B9" s="4">
        <v>45087</v>
      </c>
      <c r="C9" t="s">
        <v>26</v>
      </c>
      <c r="D9" t="s">
        <v>81</v>
      </c>
      <c r="E9" t="s">
        <v>178</v>
      </c>
      <c r="F9" t="s">
        <v>14</v>
      </c>
      <c r="G9" s="3" t="s">
        <v>179</v>
      </c>
      <c r="H9">
        <v>1</v>
      </c>
      <c r="K9">
        <v>50</v>
      </c>
      <c r="L9">
        <v>38</v>
      </c>
    </row>
    <row r="10" spans="1:18" x14ac:dyDescent="0.3">
      <c r="A10" t="s">
        <v>144</v>
      </c>
      <c r="B10" s="4">
        <v>45087</v>
      </c>
      <c r="C10" t="s">
        <v>26</v>
      </c>
      <c r="D10" t="s">
        <v>81</v>
      </c>
      <c r="E10" t="s">
        <v>180</v>
      </c>
      <c r="F10" t="s">
        <v>14</v>
      </c>
      <c r="G10" s="3" t="s">
        <v>181</v>
      </c>
      <c r="H10">
        <v>1</v>
      </c>
      <c r="K10">
        <v>50</v>
      </c>
      <c r="L10">
        <v>29</v>
      </c>
    </row>
    <row r="11" spans="1:18" x14ac:dyDescent="0.3">
      <c r="A11" t="s">
        <v>144</v>
      </c>
      <c r="B11" s="4">
        <v>45088</v>
      </c>
      <c r="C11" t="s">
        <v>41</v>
      </c>
      <c r="D11" t="s">
        <v>81</v>
      </c>
      <c r="E11" t="s">
        <v>182</v>
      </c>
      <c r="F11" t="s">
        <v>183</v>
      </c>
      <c r="G11" s="3" t="s">
        <v>184</v>
      </c>
      <c r="H11">
        <v>1</v>
      </c>
      <c r="K11">
        <v>50</v>
      </c>
      <c r="L11">
        <v>32</v>
      </c>
    </row>
    <row r="12" spans="1:18" x14ac:dyDescent="0.3">
      <c r="A12" t="s">
        <v>144</v>
      </c>
      <c r="B12" s="4">
        <v>45088</v>
      </c>
      <c r="C12" t="s">
        <v>41</v>
      </c>
      <c r="D12" t="s">
        <v>81</v>
      </c>
      <c r="E12" t="s">
        <v>167</v>
      </c>
      <c r="F12" s="5" t="s">
        <v>43</v>
      </c>
      <c r="G12" s="3" t="s">
        <v>185</v>
      </c>
      <c r="H12">
        <v>1</v>
      </c>
      <c r="K12">
        <v>61</v>
      </c>
      <c r="L12">
        <v>55</v>
      </c>
      <c r="M12" t="s">
        <v>186</v>
      </c>
    </row>
    <row r="13" spans="1:18" x14ac:dyDescent="0.3">
      <c r="A13" t="s">
        <v>187</v>
      </c>
      <c r="B13" s="4">
        <v>45085</v>
      </c>
      <c r="C13" t="s">
        <v>8</v>
      </c>
      <c r="D13" t="s">
        <v>81</v>
      </c>
      <c r="E13" t="s">
        <v>188</v>
      </c>
      <c r="F13" t="s">
        <v>14</v>
      </c>
      <c r="G13" t="s">
        <v>189</v>
      </c>
      <c r="H13">
        <v>1</v>
      </c>
      <c r="K13">
        <v>50</v>
      </c>
      <c r="L13">
        <v>31</v>
      </c>
    </row>
    <row r="14" spans="1:18" x14ac:dyDescent="0.3">
      <c r="A14" t="s">
        <v>187</v>
      </c>
      <c r="B14" s="4">
        <v>45085</v>
      </c>
      <c r="C14" t="s">
        <v>8</v>
      </c>
      <c r="D14" t="s">
        <v>81</v>
      </c>
      <c r="E14" t="s">
        <v>190</v>
      </c>
      <c r="F14" t="s">
        <v>11</v>
      </c>
      <c r="G14" t="s">
        <v>191</v>
      </c>
      <c r="J14">
        <v>1</v>
      </c>
      <c r="K14">
        <v>44</v>
      </c>
      <c r="L14">
        <v>50</v>
      </c>
    </row>
    <row r="15" spans="1:18" x14ac:dyDescent="0.3">
      <c r="A15" t="s">
        <v>187</v>
      </c>
      <c r="B15" s="4">
        <v>45086</v>
      </c>
      <c r="C15" t="s">
        <v>17</v>
      </c>
      <c r="D15" t="s">
        <v>81</v>
      </c>
      <c r="E15" t="s">
        <v>192</v>
      </c>
      <c r="F15" t="s">
        <v>14</v>
      </c>
      <c r="G15" t="s">
        <v>193</v>
      </c>
      <c r="H15">
        <v>1</v>
      </c>
      <c r="K15">
        <v>50</v>
      </c>
      <c r="L15">
        <v>25</v>
      </c>
    </row>
    <row r="16" spans="1:18" x14ac:dyDescent="0.3">
      <c r="A16" t="s">
        <v>187</v>
      </c>
      <c r="B16" s="4">
        <v>45086</v>
      </c>
      <c r="C16" t="s">
        <v>17</v>
      </c>
      <c r="D16" t="s">
        <v>81</v>
      </c>
      <c r="E16" t="s">
        <v>194</v>
      </c>
      <c r="F16" t="s">
        <v>43</v>
      </c>
      <c r="G16" t="s">
        <v>195</v>
      </c>
      <c r="H16">
        <v>1</v>
      </c>
      <c r="K16">
        <v>62</v>
      </c>
      <c r="L16">
        <v>57</v>
      </c>
    </row>
    <row r="17" spans="1:13" x14ac:dyDescent="0.3">
      <c r="A17" t="s">
        <v>187</v>
      </c>
      <c r="B17" s="4">
        <v>45086</v>
      </c>
      <c r="C17" t="s">
        <v>17</v>
      </c>
      <c r="D17" t="s">
        <v>81</v>
      </c>
      <c r="E17" t="s">
        <v>182</v>
      </c>
      <c r="F17" t="s">
        <v>11</v>
      </c>
      <c r="G17" t="s">
        <v>196</v>
      </c>
      <c r="J17">
        <v>1</v>
      </c>
      <c r="K17">
        <v>31</v>
      </c>
      <c r="L17">
        <v>50</v>
      </c>
    </row>
    <row r="18" spans="1:13" x14ac:dyDescent="0.3">
      <c r="A18" t="s">
        <v>187</v>
      </c>
      <c r="B18" s="4">
        <v>45087</v>
      </c>
      <c r="C18" t="s">
        <v>26</v>
      </c>
      <c r="D18" t="s">
        <v>81</v>
      </c>
      <c r="E18" t="s">
        <v>197</v>
      </c>
      <c r="F18" t="s">
        <v>11</v>
      </c>
      <c r="G18" t="s">
        <v>198</v>
      </c>
      <c r="J18">
        <v>1</v>
      </c>
      <c r="K18">
        <v>35</v>
      </c>
      <c r="L18">
        <v>50</v>
      </c>
    </row>
    <row r="19" spans="1:13" x14ac:dyDescent="0.3">
      <c r="A19" t="s">
        <v>187</v>
      </c>
      <c r="B19" s="4">
        <v>45087</v>
      </c>
      <c r="C19" t="s">
        <v>26</v>
      </c>
      <c r="D19" t="s">
        <v>81</v>
      </c>
      <c r="E19" t="s">
        <v>199</v>
      </c>
      <c r="F19" t="s">
        <v>11</v>
      </c>
      <c r="G19" t="s">
        <v>200</v>
      </c>
      <c r="J19">
        <v>1</v>
      </c>
      <c r="K19">
        <v>34</v>
      </c>
      <c r="L19">
        <v>51</v>
      </c>
    </row>
    <row r="20" spans="1:13" x14ac:dyDescent="0.3">
      <c r="A20" t="s">
        <v>187</v>
      </c>
      <c r="B20" s="4">
        <v>45087</v>
      </c>
      <c r="C20" t="s">
        <v>26</v>
      </c>
      <c r="D20" t="s">
        <v>81</v>
      </c>
      <c r="E20" t="s">
        <v>201</v>
      </c>
      <c r="F20" t="s">
        <v>11</v>
      </c>
      <c r="G20" t="s">
        <v>202</v>
      </c>
      <c r="J20">
        <v>1</v>
      </c>
      <c r="K20">
        <v>37</v>
      </c>
      <c r="L20">
        <v>50</v>
      </c>
    </row>
    <row r="21" spans="1:13" x14ac:dyDescent="0.3">
      <c r="A21" t="s">
        <v>187</v>
      </c>
      <c r="B21" s="4">
        <v>45087</v>
      </c>
      <c r="C21" t="s">
        <v>26</v>
      </c>
      <c r="D21" t="s">
        <v>81</v>
      </c>
      <c r="E21" t="s">
        <v>203</v>
      </c>
      <c r="F21" s="5" t="s">
        <v>19</v>
      </c>
      <c r="G21" t="s">
        <v>204</v>
      </c>
      <c r="J21">
        <v>1</v>
      </c>
      <c r="K21">
        <v>50</v>
      </c>
      <c r="L21">
        <v>62</v>
      </c>
    </row>
    <row r="22" spans="1:13" x14ac:dyDescent="0.3">
      <c r="A22" t="s">
        <v>187</v>
      </c>
      <c r="B22" s="4">
        <v>45088</v>
      </c>
      <c r="C22" t="s">
        <v>41</v>
      </c>
      <c r="D22" t="s">
        <v>81</v>
      </c>
      <c r="E22" t="s">
        <v>205</v>
      </c>
      <c r="F22" s="5" t="s">
        <v>19</v>
      </c>
      <c r="G22" t="s">
        <v>206</v>
      </c>
      <c r="J22">
        <v>1</v>
      </c>
      <c r="K22">
        <v>54</v>
      </c>
      <c r="L22">
        <v>52</v>
      </c>
    </row>
    <row r="23" spans="1:13" x14ac:dyDescent="0.3">
      <c r="A23" t="s">
        <v>187</v>
      </c>
      <c r="B23" s="4">
        <v>45088</v>
      </c>
      <c r="C23" t="s">
        <v>41</v>
      </c>
      <c r="D23" t="s">
        <v>81</v>
      </c>
      <c r="E23" t="s">
        <v>207</v>
      </c>
      <c r="F23" t="s">
        <v>11</v>
      </c>
      <c r="G23" t="s">
        <v>208</v>
      </c>
      <c r="J23">
        <v>1</v>
      </c>
      <c r="K23">
        <v>33</v>
      </c>
      <c r="L23">
        <v>50</v>
      </c>
      <c r="M23" t="s">
        <v>209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CF80-7DE2-4017-AE5D-F1CF64C0EEA1}">
  <dimension ref="A1:R23"/>
  <sheetViews>
    <sheetView workbookViewId="0">
      <selection activeCell="R3" sqref="R3"/>
    </sheetView>
  </sheetViews>
  <sheetFormatPr defaultRowHeight="14.4" x14ac:dyDescent="0.3"/>
  <cols>
    <col min="1" max="1" width="20.6640625" customWidth="1"/>
    <col min="2" max="2" width="15.33203125" customWidth="1"/>
    <col min="3" max="3" width="10.77734375" customWidth="1"/>
    <col min="4" max="4" width="10.88671875" customWidth="1"/>
    <col min="5" max="5" width="15.33203125" customWidth="1"/>
    <col min="7" max="7" width="17.21875" customWidth="1"/>
    <col min="8" max="8" width="13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>
        <v>2</v>
      </c>
      <c r="I1" s="1">
        <v>1</v>
      </c>
      <c r="J1" s="1">
        <v>0</v>
      </c>
      <c r="K1" s="1" t="s">
        <v>5</v>
      </c>
      <c r="L1" s="1" t="s">
        <v>5</v>
      </c>
      <c r="N1" s="1"/>
      <c r="O1" s="1" t="s">
        <v>29</v>
      </c>
      <c r="P1" s="1" t="s">
        <v>30</v>
      </c>
      <c r="Q1" s="1" t="s">
        <v>31</v>
      </c>
      <c r="R1" s="1" t="s">
        <v>31</v>
      </c>
    </row>
    <row r="2" spans="1:18" x14ac:dyDescent="0.3">
      <c r="A2" s="3" t="s">
        <v>103</v>
      </c>
      <c r="B2" t="s">
        <v>120</v>
      </c>
      <c r="C2" t="s">
        <v>8</v>
      </c>
      <c r="D2" t="s">
        <v>81</v>
      </c>
      <c r="E2" t="s">
        <v>121</v>
      </c>
      <c r="F2" t="s">
        <v>19</v>
      </c>
      <c r="G2" s="3" t="s">
        <v>122</v>
      </c>
      <c r="J2">
        <v>1</v>
      </c>
      <c r="K2">
        <v>60</v>
      </c>
      <c r="L2">
        <v>67</v>
      </c>
      <c r="N2" s="1" t="s">
        <v>103</v>
      </c>
      <c r="O2">
        <f>SUM(H2:H12)*2</f>
        <v>10</v>
      </c>
      <c r="P2">
        <f>SUM(J2:J12)*2</f>
        <v>12</v>
      </c>
      <c r="Q2">
        <f>SUM(K2:K12)</f>
        <v>561</v>
      </c>
      <c r="R2">
        <f>SUM(L2:L12)</f>
        <v>547</v>
      </c>
    </row>
    <row r="3" spans="1:18" x14ac:dyDescent="0.3">
      <c r="A3" s="3" t="s">
        <v>103</v>
      </c>
      <c r="B3" t="s">
        <v>120</v>
      </c>
      <c r="C3" t="s">
        <v>8</v>
      </c>
      <c r="D3" t="s">
        <v>81</v>
      </c>
      <c r="E3" t="s">
        <v>123</v>
      </c>
      <c r="F3" t="s">
        <v>11</v>
      </c>
      <c r="G3" s="3" t="s">
        <v>124</v>
      </c>
      <c r="J3">
        <v>1</v>
      </c>
      <c r="K3">
        <v>44</v>
      </c>
      <c r="L3">
        <v>50</v>
      </c>
      <c r="N3" s="6" t="s">
        <v>144</v>
      </c>
      <c r="O3">
        <f>SUM(H13:H23)*2</f>
        <v>14</v>
      </c>
      <c r="P3">
        <f>SUM(J13:J23)*2</f>
        <v>6</v>
      </c>
      <c r="Q3">
        <f>SUM(K13:K23)</f>
        <v>533</v>
      </c>
      <c r="R3">
        <f>SUM(L13:L23)</f>
        <v>458</v>
      </c>
    </row>
    <row r="4" spans="1:18" x14ac:dyDescent="0.3">
      <c r="A4" s="3" t="s">
        <v>103</v>
      </c>
      <c r="B4" t="s">
        <v>125</v>
      </c>
      <c r="C4" t="s">
        <v>17</v>
      </c>
      <c r="D4" t="s">
        <v>81</v>
      </c>
      <c r="E4" t="s">
        <v>126</v>
      </c>
      <c r="F4" t="s">
        <v>14</v>
      </c>
      <c r="G4" s="3" t="s">
        <v>127</v>
      </c>
      <c r="H4">
        <v>1</v>
      </c>
      <c r="K4">
        <v>54</v>
      </c>
      <c r="L4">
        <v>39</v>
      </c>
    </row>
    <row r="5" spans="1:18" x14ac:dyDescent="0.3">
      <c r="A5" s="3" t="s">
        <v>103</v>
      </c>
      <c r="B5" t="s">
        <v>125</v>
      </c>
      <c r="C5" t="s">
        <v>17</v>
      </c>
      <c r="D5" t="s">
        <v>81</v>
      </c>
      <c r="E5" s="3" t="s">
        <v>128</v>
      </c>
      <c r="F5" t="s">
        <v>11</v>
      </c>
      <c r="G5" s="3" t="s">
        <v>129</v>
      </c>
      <c r="H5">
        <v>1</v>
      </c>
      <c r="K5">
        <v>50</v>
      </c>
      <c r="L5">
        <v>36</v>
      </c>
      <c r="O5">
        <f>SUM(O2:O3)</f>
        <v>24</v>
      </c>
      <c r="P5">
        <f>SUM(P2:P3)</f>
        <v>18</v>
      </c>
      <c r="Q5">
        <f>SUM(Q2:Q3)</f>
        <v>1094</v>
      </c>
      <c r="R5">
        <f>SUM(R2:R3)</f>
        <v>1005</v>
      </c>
    </row>
    <row r="6" spans="1:18" x14ac:dyDescent="0.3">
      <c r="A6" s="3" t="s">
        <v>103</v>
      </c>
      <c r="B6" t="s">
        <v>125</v>
      </c>
      <c r="C6" t="s">
        <v>17</v>
      </c>
      <c r="D6" t="s">
        <v>81</v>
      </c>
      <c r="E6" t="s">
        <v>130</v>
      </c>
      <c r="F6" t="s">
        <v>14</v>
      </c>
      <c r="G6" t="s">
        <v>131</v>
      </c>
      <c r="H6">
        <v>1</v>
      </c>
      <c r="K6">
        <v>60</v>
      </c>
      <c r="L6">
        <v>24</v>
      </c>
    </row>
    <row r="7" spans="1:18" x14ac:dyDescent="0.3">
      <c r="A7" s="3" t="s">
        <v>103</v>
      </c>
      <c r="B7" t="s">
        <v>132</v>
      </c>
      <c r="C7" t="s">
        <v>26</v>
      </c>
      <c r="D7" t="s">
        <v>81</v>
      </c>
      <c r="E7" t="s">
        <v>133</v>
      </c>
      <c r="F7" t="s">
        <v>19</v>
      </c>
      <c r="G7" s="3" t="s">
        <v>134</v>
      </c>
      <c r="J7">
        <v>1</v>
      </c>
      <c r="K7">
        <v>61</v>
      </c>
      <c r="L7">
        <v>66</v>
      </c>
    </row>
    <row r="8" spans="1:18" x14ac:dyDescent="0.3">
      <c r="A8" s="3" t="s">
        <v>103</v>
      </c>
      <c r="B8" t="s">
        <v>132</v>
      </c>
      <c r="C8" t="s">
        <v>26</v>
      </c>
      <c r="D8" t="s">
        <v>81</v>
      </c>
      <c r="E8" t="s">
        <v>91</v>
      </c>
      <c r="F8" t="s">
        <v>43</v>
      </c>
      <c r="G8" s="3" t="s">
        <v>135</v>
      </c>
      <c r="H8">
        <v>1</v>
      </c>
      <c r="K8">
        <v>65</v>
      </c>
      <c r="L8">
        <v>59</v>
      </c>
    </row>
    <row r="9" spans="1:18" x14ac:dyDescent="0.3">
      <c r="A9" s="3" t="s">
        <v>103</v>
      </c>
      <c r="B9" t="s">
        <v>132</v>
      </c>
      <c r="C9" t="s">
        <v>26</v>
      </c>
      <c r="D9" t="s">
        <v>81</v>
      </c>
      <c r="E9" s="3" t="s">
        <v>136</v>
      </c>
      <c r="F9" t="s">
        <v>11</v>
      </c>
      <c r="G9" t="s">
        <v>137</v>
      </c>
      <c r="J9">
        <v>1</v>
      </c>
      <c r="K9">
        <v>37</v>
      </c>
      <c r="L9">
        <v>50</v>
      </c>
    </row>
    <row r="10" spans="1:18" x14ac:dyDescent="0.3">
      <c r="A10" s="3" t="s">
        <v>103</v>
      </c>
      <c r="B10" t="s">
        <v>132</v>
      </c>
      <c r="C10" t="s">
        <v>26</v>
      </c>
      <c r="D10" t="s">
        <v>81</v>
      </c>
      <c r="E10" t="s">
        <v>138</v>
      </c>
      <c r="F10" t="s">
        <v>11</v>
      </c>
      <c r="G10" s="3" t="s">
        <v>139</v>
      </c>
      <c r="J10">
        <v>1</v>
      </c>
      <c r="K10">
        <v>29</v>
      </c>
      <c r="L10">
        <v>50</v>
      </c>
    </row>
    <row r="11" spans="1:18" x14ac:dyDescent="0.3">
      <c r="A11" s="3" t="s">
        <v>103</v>
      </c>
      <c r="B11" t="s">
        <v>140</v>
      </c>
      <c r="C11" t="s">
        <v>41</v>
      </c>
      <c r="D11" t="s">
        <v>81</v>
      </c>
      <c r="E11" t="s">
        <v>141</v>
      </c>
      <c r="F11" t="s">
        <v>11</v>
      </c>
      <c r="G11" s="3" t="s">
        <v>137</v>
      </c>
      <c r="J11">
        <v>1</v>
      </c>
      <c r="K11">
        <v>37</v>
      </c>
      <c r="L11">
        <v>50</v>
      </c>
    </row>
    <row r="12" spans="1:18" x14ac:dyDescent="0.3">
      <c r="A12" s="3" t="s">
        <v>103</v>
      </c>
      <c r="B12" t="s">
        <v>140</v>
      </c>
      <c r="C12" t="s">
        <v>41</v>
      </c>
      <c r="D12" t="s">
        <v>81</v>
      </c>
      <c r="E12" t="s">
        <v>123</v>
      </c>
      <c r="F12" t="s">
        <v>43</v>
      </c>
      <c r="G12" t="s">
        <v>142</v>
      </c>
      <c r="H12">
        <v>1</v>
      </c>
      <c r="K12">
        <v>64</v>
      </c>
      <c r="L12">
        <v>56</v>
      </c>
      <c r="M12" t="s">
        <v>143</v>
      </c>
    </row>
    <row r="13" spans="1:18" x14ac:dyDescent="0.3">
      <c r="A13" t="s">
        <v>144</v>
      </c>
      <c r="B13" t="s">
        <v>120</v>
      </c>
      <c r="C13" t="s">
        <v>8</v>
      </c>
      <c r="D13" t="s">
        <v>81</v>
      </c>
      <c r="E13" t="s">
        <v>53</v>
      </c>
      <c r="F13" t="s">
        <v>14</v>
      </c>
      <c r="G13" s="3" t="s">
        <v>145</v>
      </c>
      <c r="H13">
        <v>1</v>
      </c>
      <c r="K13">
        <v>50</v>
      </c>
      <c r="L13">
        <v>21</v>
      </c>
    </row>
    <row r="14" spans="1:18" x14ac:dyDescent="0.3">
      <c r="A14" t="s">
        <v>144</v>
      </c>
      <c r="B14" t="s">
        <v>120</v>
      </c>
      <c r="C14" t="s">
        <v>8</v>
      </c>
      <c r="D14" t="s">
        <v>81</v>
      </c>
      <c r="E14" t="s">
        <v>146</v>
      </c>
      <c r="F14" t="s">
        <v>14</v>
      </c>
      <c r="G14" t="s">
        <v>147</v>
      </c>
      <c r="H14">
        <v>1</v>
      </c>
      <c r="K14">
        <v>50</v>
      </c>
      <c r="L14">
        <v>37</v>
      </c>
    </row>
    <row r="15" spans="1:18" x14ac:dyDescent="0.3">
      <c r="A15" t="s">
        <v>144</v>
      </c>
      <c r="B15" t="s">
        <v>125</v>
      </c>
      <c r="C15" t="s">
        <v>17</v>
      </c>
      <c r="D15" t="s">
        <v>81</v>
      </c>
      <c r="E15" t="s">
        <v>86</v>
      </c>
      <c r="F15" t="s">
        <v>14</v>
      </c>
      <c r="G15" s="3" t="s">
        <v>148</v>
      </c>
      <c r="H15">
        <v>1</v>
      </c>
      <c r="K15">
        <v>54</v>
      </c>
      <c r="L15">
        <v>39</v>
      </c>
    </row>
    <row r="16" spans="1:18" x14ac:dyDescent="0.3">
      <c r="A16" t="s">
        <v>144</v>
      </c>
      <c r="B16" t="s">
        <v>125</v>
      </c>
      <c r="C16" t="s">
        <v>17</v>
      </c>
      <c r="D16" t="s">
        <v>81</v>
      </c>
      <c r="E16" t="s">
        <v>149</v>
      </c>
      <c r="F16" t="s">
        <v>14</v>
      </c>
      <c r="G16" s="3" t="s">
        <v>150</v>
      </c>
      <c r="H16">
        <v>1</v>
      </c>
      <c r="K16">
        <v>50</v>
      </c>
      <c r="L16">
        <v>34</v>
      </c>
    </row>
    <row r="17" spans="1:13" x14ac:dyDescent="0.3">
      <c r="A17" t="s">
        <v>144</v>
      </c>
      <c r="B17" t="s">
        <v>125</v>
      </c>
      <c r="C17" t="s">
        <v>17</v>
      </c>
      <c r="D17" t="s">
        <v>81</v>
      </c>
      <c r="E17" s="3" t="s">
        <v>151</v>
      </c>
      <c r="F17" t="s">
        <v>19</v>
      </c>
      <c r="G17" s="3" t="s">
        <v>152</v>
      </c>
      <c r="J17">
        <v>1</v>
      </c>
      <c r="K17">
        <v>55</v>
      </c>
      <c r="L17">
        <v>58</v>
      </c>
    </row>
    <row r="18" spans="1:13" x14ac:dyDescent="0.3">
      <c r="A18" t="s">
        <v>144</v>
      </c>
      <c r="B18" t="s">
        <v>132</v>
      </c>
      <c r="C18" t="s">
        <v>26</v>
      </c>
      <c r="D18" t="s">
        <v>81</v>
      </c>
      <c r="E18" t="s">
        <v>153</v>
      </c>
      <c r="F18" t="s">
        <v>14</v>
      </c>
      <c r="G18" s="3" t="s">
        <v>154</v>
      </c>
      <c r="K18">
        <v>50</v>
      </c>
      <c r="L18">
        <v>38</v>
      </c>
    </row>
    <row r="19" spans="1:13" x14ac:dyDescent="0.3">
      <c r="A19" t="s">
        <v>144</v>
      </c>
      <c r="B19" t="s">
        <v>132</v>
      </c>
      <c r="C19" t="s">
        <v>26</v>
      </c>
      <c r="D19" t="s">
        <v>81</v>
      </c>
      <c r="E19" t="s">
        <v>155</v>
      </c>
      <c r="F19" t="s">
        <v>14</v>
      </c>
      <c r="G19" t="s">
        <v>156</v>
      </c>
      <c r="H19">
        <v>1</v>
      </c>
      <c r="K19">
        <v>50</v>
      </c>
      <c r="L19">
        <v>28</v>
      </c>
    </row>
    <row r="20" spans="1:13" x14ac:dyDescent="0.3">
      <c r="A20" t="s">
        <v>144</v>
      </c>
      <c r="B20" t="s">
        <v>132</v>
      </c>
      <c r="C20" t="s">
        <v>26</v>
      </c>
      <c r="D20" t="s">
        <v>81</v>
      </c>
      <c r="E20" t="s">
        <v>157</v>
      </c>
      <c r="F20" t="s">
        <v>14</v>
      </c>
      <c r="G20" s="3" t="s">
        <v>158</v>
      </c>
      <c r="H20">
        <v>1</v>
      </c>
      <c r="K20">
        <v>50</v>
      </c>
      <c r="L20">
        <v>43</v>
      </c>
    </row>
    <row r="21" spans="1:13" x14ac:dyDescent="0.3">
      <c r="A21" t="s">
        <v>144</v>
      </c>
      <c r="B21" t="s">
        <v>132</v>
      </c>
      <c r="C21" t="s">
        <v>26</v>
      </c>
      <c r="D21" t="s">
        <v>81</v>
      </c>
      <c r="E21" t="s">
        <v>56</v>
      </c>
      <c r="F21" t="s">
        <v>11</v>
      </c>
      <c r="G21" s="3" t="s">
        <v>159</v>
      </c>
      <c r="J21">
        <v>1</v>
      </c>
      <c r="K21">
        <v>31</v>
      </c>
      <c r="L21">
        <v>50</v>
      </c>
    </row>
    <row r="22" spans="1:13" x14ac:dyDescent="0.3">
      <c r="A22" t="s">
        <v>144</v>
      </c>
      <c r="B22" t="s">
        <v>140</v>
      </c>
      <c r="C22" t="s">
        <v>41</v>
      </c>
      <c r="D22" t="s">
        <v>81</v>
      </c>
      <c r="E22" t="s">
        <v>160</v>
      </c>
      <c r="F22" t="s">
        <v>43</v>
      </c>
      <c r="G22" s="3" t="s">
        <v>161</v>
      </c>
      <c r="H22">
        <v>1</v>
      </c>
      <c r="K22">
        <v>56</v>
      </c>
      <c r="L22">
        <v>60</v>
      </c>
    </row>
    <row r="23" spans="1:13" x14ac:dyDescent="0.3">
      <c r="A23" t="s">
        <v>144</v>
      </c>
      <c r="B23" t="s">
        <v>140</v>
      </c>
      <c r="C23" t="s">
        <v>41</v>
      </c>
      <c r="D23" t="s">
        <v>81</v>
      </c>
      <c r="E23" t="s">
        <v>162</v>
      </c>
      <c r="F23" t="s">
        <v>11</v>
      </c>
      <c r="G23" s="3" t="s">
        <v>163</v>
      </c>
      <c r="J23">
        <v>1</v>
      </c>
      <c r="K23">
        <v>37</v>
      </c>
      <c r="L23">
        <v>50</v>
      </c>
      <c r="M23" t="s">
        <v>164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38BA-4006-4CC7-8943-C96044524BB0}">
  <dimension ref="A1:R23"/>
  <sheetViews>
    <sheetView workbookViewId="0">
      <selection activeCell="J25" sqref="J25"/>
    </sheetView>
  </sheetViews>
  <sheetFormatPr defaultRowHeight="14.4" x14ac:dyDescent="0.3"/>
  <cols>
    <col min="1" max="1" width="20.6640625" customWidth="1"/>
    <col min="2" max="2" width="15.33203125" customWidth="1"/>
    <col min="3" max="3" width="10.77734375" customWidth="1"/>
    <col min="4" max="4" width="10.88671875" customWidth="1"/>
    <col min="5" max="5" width="15.33203125" customWidth="1"/>
    <col min="7" max="7" width="17.21875" customWidth="1"/>
    <col min="8" max="8" width="13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>
        <v>2</v>
      </c>
      <c r="I1" s="1">
        <v>1</v>
      </c>
      <c r="J1" s="1">
        <v>0</v>
      </c>
      <c r="K1" s="1" t="s">
        <v>5</v>
      </c>
      <c r="L1" s="1" t="s">
        <v>5</v>
      </c>
      <c r="N1" s="1"/>
      <c r="O1" s="1" t="s">
        <v>29</v>
      </c>
      <c r="P1" s="1" t="s">
        <v>30</v>
      </c>
      <c r="Q1" s="1" t="s">
        <v>31</v>
      </c>
      <c r="R1" s="1" t="s">
        <v>31</v>
      </c>
    </row>
    <row r="2" spans="1:18" x14ac:dyDescent="0.3">
      <c r="A2" t="s">
        <v>79</v>
      </c>
      <c r="B2" t="s">
        <v>80</v>
      </c>
      <c r="C2" t="s">
        <v>8</v>
      </c>
      <c r="D2" t="s">
        <v>81</v>
      </c>
      <c r="E2" t="s">
        <v>82</v>
      </c>
      <c r="F2" t="s">
        <v>14</v>
      </c>
      <c r="G2" t="s">
        <v>57</v>
      </c>
      <c r="H2">
        <v>1</v>
      </c>
      <c r="K2">
        <v>50</v>
      </c>
      <c r="L2">
        <v>30</v>
      </c>
      <c r="N2" s="1" t="s">
        <v>266</v>
      </c>
      <c r="O2">
        <f>SUM(H2:H12)*2</f>
        <v>20</v>
      </c>
      <c r="P2">
        <f>SUM(J2:J12)*2</f>
        <v>2</v>
      </c>
      <c r="Q2">
        <f>SUM(K2:K12)</f>
        <v>602</v>
      </c>
      <c r="R2">
        <f>SUM(L2:L12)</f>
        <v>469</v>
      </c>
    </row>
    <row r="3" spans="1:18" x14ac:dyDescent="0.3">
      <c r="A3" t="s">
        <v>79</v>
      </c>
      <c r="B3" t="s">
        <v>80</v>
      </c>
      <c r="C3" t="s">
        <v>8</v>
      </c>
      <c r="D3" t="s">
        <v>81</v>
      </c>
      <c r="E3" t="s">
        <v>83</v>
      </c>
      <c r="F3" t="s">
        <v>14</v>
      </c>
      <c r="G3" s="3" t="s">
        <v>57</v>
      </c>
      <c r="H3">
        <v>1</v>
      </c>
      <c r="K3">
        <v>60</v>
      </c>
      <c r="L3">
        <v>30</v>
      </c>
      <c r="N3" s="6" t="s">
        <v>103</v>
      </c>
      <c r="O3">
        <f>SUM(H13:H23)*2</f>
        <v>14</v>
      </c>
      <c r="P3">
        <f>SUM(J13:J23)*2</f>
        <v>8</v>
      </c>
      <c r="Q3">
        <f>SUM(K13:K23)</f>
        <v>530</v>
      </c>
      <c r="R3">
        <f>SUM(L13:L23)</f>
        <v>503</v>
      </c>
    </row>
    <row r="4" spans="1:18" x14ac:dyDescent="0.3">
      <c r="A4" t="s">
        <v>79</v>
      </c>
      <c r="B4" t="s">
        <v>84</v>
      </c>
      <c r="C4" t="s">
        <v>17</v>
      </c>
      <c r="D4" t="s">
        <v>81</v>
      </c>
      <c r="E4" t="s">
        <v>21</v>
      </c>
      <c r="F4" t="s">
        <v>14</v>
      </c>
      <c r="G4" s="3" t="s">
        <v>85</v>
      </c>
      <c r="H4">
        <v>1</v>
      </c>
      <c r="K4">
        <v>50</v>
      </c>
      <c r="L4">
        <v>25</v>
      </c>
    </row>
    <row r="5" spans="1:18" x14ac:dyDescent="0.3">
      <c r="A5" t="s">
        <v>79</v>
      </c>
      <c r="B5" t="s">
        <v>84</v>
      </c>
      <c r="C5" t="s">
        <v>17</v>
      </c>
      <c r="D5" t="s">
        <v>81</v>
      </c>
      <c r="E5" t="s">
        <v>86</v>
      </c>
      <c r="F5" t="s">
        <v>14</v>
      </c>
      <c r="G5" t="s">
        <v>87</v>
      </c>
      <c r="H5">
        <v>1</v>
      </c>
      <c r="K5">
        <v>50</v>
      </c>
      <c r="L5">
        <v>35</v>
      </c>
      <c r="O5">
        <f>SUM(O2:O3)</f>
        <v>34</v>
      </c>
      <c r="P5">
        <f>SUM(P2:P3)</f>
        <v>10</v>
      </c>
      <c r="Q5">
        <f>SUM(Q2:Q3)</f>
        <v>1132</v>
      </c>
      <c r="R5">
        <f>SUM(R2:R3)</f>
        <v>972</v>
      </c>
    </row>
    <row r="6" spans="1:18" x14ac:dyDescent="0.3">
      <c r="A6" t="s">
        <v>79</v>
      </c>
      <c r="B6" t="s">
        <v>84</v>
      </c>
      <c r="C6" t="s">
        <v>17</v>
      </c>
      <c r="D6" t="s">
        <v>81</v>
      </c>
      <c r="E6" t="s">
        <v>88</v>
      </c>
      <c r="F6" t="s">
        <v>14</v>
      </c>
      <c r="G6" s="3" t="s">
        <v>89</v>
      </c>
      <c r="H6">
        <v>1</v>
      </c>
      <c r="K6">
        <v>50</v>
      </c>
      <c r="L6">
        <v>33</v>
      </c>
    </row>
    <row r="7" spans="1:18" x14ac:dyDescent="0.3">
      <c r="A7" t="s">
        <v>79</v>
      </c>
      <c r="B7" t="s">
        <v>90</v>
      </c>
      <c r="C7" t="s">
        <v>26</v>
      </c>
      <c r="D7" t="s">
        <v>81</v>
      </c>
      <c r="E7" t="s">
        <v>91</v>
      </c>
      <c r="F7" t="s">
        <v>14</v>
      </c>
      <c r="G7" t="s">
        <v>92</v>
      </c>
      <c r="H7">
        <v>1</v>
      </c>
      <c r="K7">
        <v>52</v>
      </c>
      <c r="L7">
        <v>47</v>
      </c>
    </row>
    <row r="8" spans="1:18" x14ac:dyDescent="0.3">
      <c r="A8" t="s">
        <v>79</v>
      </c>
      <c r="B8" t="s">
        <v>90</v>
      </c>
      <c r="C8" t="s">
        <v>26</v>
      </c>
      <c r="D8" t="s">
        <v>81</v>
      </c>
      <c r="E8" t="s">
        <v>93</v>
      </c>
      <c r="F8" t="s">
        <v>43</v>
      </c>
      <c r="G8" s="3" t="s">
        <v>94</v>
      </c>
      <c r="H8">
        <v>1</v>
      </c>
      <c r="K8">
        <v>54</v>
      </c>
      <c r="L8">
        <v>57</v>
      </c>
    </row>
    <row r="9" spans="1:18" x14ac:dyDescent="0.3">
      <c r="A9" t="s">
        <v>79</v>
      </c>
      <c r="B9" t="s">
        <v>90</v>
      </c>
      <c r="C9" t="s">
        <v>26</v>
      </c>
      <c r="D9" t="s">
        <v>81</v>
      </c>
      <c r="E9" t="s">
        <v>95</v>
      </c>
      <c r="F9" t="s">
        <v>43</v>
      </c>
      <c r="G9" s="3" t="s">
        <v>96</v>
      </c>
      <c r="H9">
        <v>1</v>
      </c>
      <c r="K9">
        <v>58</v>
      </c>
      <c r="L9">
        <v>59</v>
      </c>
    </row>
    <row r="10" spans="1:18" x14ac:dyDescent="0.3">
      <c r="A10" t="s">
        <v>79</v>
      </c>
      <c r="B10" t="s">
        <v>90</v>
      </c>
      <c r="C10" t="s">
        <v>26</v>
      </c>
      <c r="D10" t="s">
        <v>81</v>
      </c>
      <c r="E10" t="s">
        <v>97</v>
      </c>
      <c r="F10" t="s">
        <v>43</v>
      </c>
      <c r="G10" s="3" t="s">
        <v>98</v>
      </c>
      <c r="H10">
        <v>1</v>
      </c>
      <c r="K10">
        <v>63</v>
      </c>
      <c r="L10">
        <v>51</v>
      </c>
    </row>
    <row r="11" spans="1:18" x14ac:dyDescent="0.3">
      <c r="A11" t="s">
        <v>79</v>
      </c>
      <c r="B11" t="s">
        <v>99</v>
      </c>
      <c r="C11" t="s">
        <v>41</v>
      </c>
      <c r="D11" t="s">
        <v>81</v>
      </c>
      <c r="E11" t="s">
        <v>95</v>
      </c>
      <c r="F11" t="s">
        <v>19</v>
      </c>
      <c r="G11" s="3" t="s">
        <v>100</v>
      </c>
      <c r="J11">
        <v>1</v>
      </c>
      <c r="K11">
        <v>57</v>
      </c>
      <c r="L11">
        <v>50</v>
      </c>
    </row>
    <row r="12" spans="1:18" x14ac:dyDescent="0.3">
      <c r="A12" t="s">
        <v>79</v>
      </c>
      <c r="B12" t="s">
        <v>99</v>
      </c>
      <c r="C12" t="s">
        <v>41</v>
      </c>
      <c r="D12" t="s">
        <v>81</v>
      </c>
      <c r="E12" t="s">
        <v>71</v>
      </c>
      <c r="F12" t="s">
        <v>43</v>
      </c>
      <c r="G12" s="3" t="s">
        <v>101</v>
      </c>
      <c r="H12">
        <v>1</v>
      </c>
      <c r="K12">
        <v>58</v>
      </c>
      <c r="L12">
        <v>52</v>
      </c>
      <c r="M12" t="s">
        <v>102</v>
      </c>
    </row>
    <row r="13" spans="1:18" x14ac:dyDescent="0.3">
      <c r="A13" s="3" t="s">
        <v>103</v>
      </c>
      <c r="B13" t="s">
        <v>80</v>
      </c>
      <c r="C13" t="s">
        <v>8</v>
      </c>
      <c r="D13" t="s">
        <v>81</v>
      </c>
      <c r="E13" t="s">
        <v>104</v>
      </c>
      <c r="F13" t="s">
        <v>11</v>
      </c>
      <c r="G13" s="3" t="s">
        <v>105</v>
      </c>
      <c r="J13">
        <v>1</v>
      </c>
      <c r="K13">
        <v>38</v>
      </c>
      <c r="L13">
        <v>50</v>
      </c>
    </row>
    <row r="14" spans="1:18" x14ac:dyDescent="0.3">
      <c r="A14" s="3" t="s">
        <v>103</v>
      </c>
      <c r="B14" t="s">
        <v>80</v>
      </c>
      <c r="C14" t="s">
        <v>8</v>
      </c>
      <c r="D14" t="s">
        <v>81</v>
      </c>
      <c r="E14" t="s">
        <v>21</v>
      </c>
      <c r="F14" s="3" t="s">
        <v>43</v>
      </c>
      <c r="G14" s="3" t="s">
        <v>106</v>
      </c>
      <c r="H14">
        <v>1</v>
      </c>
      <c r="K14">
        <v>58</v>
      </c>
      <c r="L14">
        <v>56</v>
      </c>
    </row>
    <row r="15" spans="1:18" x14ac:dyDescent="0.3">
      <c r="A15" s="3" t="s">
        <v>103</v>
      </c>
      <c r="B15" t="s">
        <v>80</v>
      </c>
      <c r="C15" t="s">
        <v>8</v>
      </c>
      <c r="D15" t="s">
        <v>81</v>
      </c>
      <c r="E15" s="3" t="s">
        <v>76</v>
      </c>
      <c r="F15" t="s">
        <v>11</v>
      </c>
      <c r="G15" s="3" t="s">
        <v>107</v>
      </c>
      <c r="J15">
        <v>1</v>
      </c>
      <c r="K15">
        <v>33</v>
      </c>
      <c r="L15">
        <v>50</v>
      </c>
    </row>
    <row r="16" spans="1:18" x14ac:dyDescent="0.3">
      <c r="A16" s="3" t="s">
        <v>103</v>
      </c>
      <c r="B16" t="s">
        <v>84</v>
      </c>
      <c r="C16" t="s">
        <v>17</v>
      </c>
      <c r="D16" t="s">
        <v>81</v>
      </c>
      <c r="E16" t="s">
        <v>108</v>
      </c>
      <c r="F16" t="s">
        <v>14</v>
      </c>
      <c r="G16" t="s">
        <v>109</v>
      </c>
      <c r="H16">
        <v>1</v>
      </c>
      <c r="K16">
        <v>50</v>
      </c>
      <c r="L16">
        <v>39</v>
      </c>
    </row>
    <row r="17" spans="1:13" x14ac:dyDescent="0.3">
      <c r="A17" s="3" t="s">
        <v>103</v>
      </c>
      <c r="B17" t="s">
        <v>84</v>
      </c>
      <c r="C17" t="s">
        <v>17</v>
      </c>
      <c r="D17" t="s">
        <v>81</v>
      </c>
      <c r="E17" t="s">
        <v>110</v>
      </c>
      <c r="F17" t="s">
        <v>14</v>
      </c>
      <c r="G17" s="3" t="s">
        <v>111</v>
      </c>
      <c r="H17">
        <v>1</v>
      </c>
      <c r="K17">
        <v>50</v>
      </c>
      <c r="L17">
        <v>28</v>
      </c>
    </row>
    <row r="18" spans="1:13" x14ac:dyDescent="0.3">
      <c r="A18" s="3" t="s">
        <v>103</v>
      </c>
      <c r="B18" t="s">
        <v>90</v>
      </c>
      <c r="C18" t="s">
        <v>26</v>
      </c>
      <c r="D18" t="s">
        <v>81</v>
      </c>
      <c r="E18" t="s">
        <v>21</v>
      </c>
      <c r="F18" t="s">
        <v>43</v>
      </c>
      <c r="G18" s="3" t="s">
        <v>112</v>
      </c>
      <c r="H18">
        <v>1</v>
      </c>
      <c r="K18">
        <v>63</v>
      </c>
      <c r="L18">
        <v>59</v>
      </c>
    </row>
    <row r="19" spans="1:13" x14ac:dyDescent="0.3">
      <c r="A19" s="3" t="s">
        <v>103</v>
      </c>
      <c r="B19" t="s">
        <v>90</v>
      </c>
      <c r="C19" t="s">
        <v>26</v>
      </c>
      <c r="D19" t="s">
        <v>81</v>
      </c>
      <c r="E19" t="s">
        <v>88</v>
      </c>
      <c r="F19" t="s">
        <v>19</v>
      </c>
      <c r="G19" t="s">
        <v>113</v>
      </c>
      <c r="J19">
        <v>1</v>
      </c>
      <c r="K19">
        <v>57</v>
      </c>
      <c r="L19">
        <v>52</v>
      </c>
    </row>
    <row r="20" spans="1:13" x14ac:dyDescent="0.3">
      <c r="A20" s="3" t="s">
        <v>103</v>
      </c>
      <c r="B20" t="s">
        <v>90</v>
      </c>
      <c r="C20" t="s">
        <v>26</v>
      </c>
      <c r="D20" t="s">
        <v>81</v>
      </c>
      <c r="E20" t="s">
        <v>91</v>
      </c>
      <c r="F20" t="s">
        <v>14</v>
      </c>
      <c r="G20" s="3" t="s">
        <v>114</v>
      </c>
      <c r="H20">
        <v>1</v>
      </c>
      <c r="K20">
        <v>50</v>
      </c>
      <c r="L20">
        <v>31</v>
      </c>
    </row>
    <row r="21" spans="1:13" x14ac:dyDescent="0.3">
      <c r="A21" s="3" t="s">
        <v>103</v>
      </c>
      <c r="B21" t="s">
        <v>90</v>
      </c>
      <c r="C21" t="s">
        <v>26</v>
      </c>
      <c r="D21" t="s">
        <v>81</v>
      </c>
      <c r="E21" t="s">
        <v>115</v>
      </c>
      <c r="F21" t="s">
        <v>11</v>
      </c>
      <c r="G21" t="s">
        <v>116</v>
      </c>
      <c r="J21">
        <v>1</v>
      </c>
      <c r="K21">
        <v>25</v>
      </c>
      <c r="L21">
        <v>50</v>
      </c>
    </row>
    <row r="22" spans="1:13" x14ac:dyDescent="0.3">
      <c r="A22" s="3" t="s">
        <v>103</v>
      </c>
      <c r="B22" t="s">
        <v>99</v>
      </c>
      <c r="C22" t="s">
        <v>41</v>
      </c>
      <c r="D22" t="s">
        <v>81</v>
      </c>
      <c r="E22" t="s">
        <v>42</v>
      </c>
      <c r="F22" t="s">
        <v>14</v>
      </c>
      <c r="G22" s="3" t="s">
        <v>117</v>
      </c>
      <c r="H22">
        <v>1</v>
      </c>
      <c r="K22">
        <v>56</v>
      </c>
      <c r="L22">
        <v>48</v>
      </c>
    </row>
    <row r="23" spans="1:13" x14ac:dyDescent="0.3">
      <c r="A23" s="3" t="s">
        <v>103</v>
      </c>
      <c r="B23" t="s">
        <v>99</v>
      </c>
      <c r="C23" t="s">
        <v>41</v>
      </c>
      <c r="D23" t="s">
        <v>81</v>
      </c>
      <c r="E23" t="s">
        <v>21</v>
      </c>
      <c r="F23" t="s">
        <v>14</v>
      </c>
      <c r="G23" s="3" t="s">
        <v>118</v>
      </c>
      <c r="H23">
        <v>1</v>
      </c>
      <c r="K23">
        <v>50</v>
      </c>
      <c r="L23">
        <v>40</v>
      </c>
      <c r="M23" t="s">
        <v>119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F9D9-D70C-4E61-9477-A0F40CBD656F}">
  <dimension ref="A1:R12"/>
  <sheetViews>
    <sheetView workbookViewId="0">
      <selection activeCell="L18" sqref="L18"/>
    </sheetView>
  </sheetViews>
  <sheetFormatPr defaultRowHeight="14.4" x14ac:dyDescent="0.3"/>
  <cols>
    <col min="1" max="1" width="20.6640625" customWidth="1"/>
    <col min="2" max="2" width="15.33203125" customWidth="1"/>
    <col min="3" max="3" width="10.77734375" customWidth="1"/>
    <col min="4" max="4" width="10.88671875" customWidth="1"/>
    <col min="5" max="5" width="15.33203125" customWidth="1"/>
    <col min="7" max="7" width="17.21875" customWidth="1"/>
    <col min="8" max="8" width="13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>
        <v>2</v>
      </c>
      <c r="I1" s="1">
        <v>1</v>
      </c>
      <c r="J1" s="1">
        <v>0</v>
      </c>
      <c r="K1" s="1" t="s">
        <v>5</v>
      </c>
      <c r="L1" s="1" t="s">
        <v>5</v>
      </c>
      <c r="N1" s="1"/>
      <c r="O1" s="1" t="s">
        <v>29</v>
      </c>
      <c r="P1" s="1" t="s">
        <v>30</v>
      </c>
      <c r="Q1" s="1" t="s">
        <v>31</v>
      </c>
      <c r="R1" s="1" t="s">
        <v>31</v>
      </c>
    </row>
    <row r="2" spans="1:18" x14ac:dyDescent="0.3">
      <c r="A2" t="s">
        <v>6</v>
      </c>
      <c r="B2" t="s">
        <v>48</v>
      </c>
      <c r="C2" t="s">
        <v>8</v>
      </c>
      <c r="D2" t="s">
        <v>9</v>
      </c>
      <c r="E2" t="s">
        <v>49</v>
      </c>
      <c r="F2" t="s">
        <v>14</v>
      </c>
      <c r="G2" t="s">
        <v>50</v>
      </c>
      <c r="H2">
        <v>1</v>
      </c>
      <c r="K2">
        <v>50</v>
      </c>
      <c r="L2">
        <v>43</v>
      </c>
      <c r="N2" s="1" t="s">
        <v>265</v>
      </c>
      <c r="O2">
        <f>SUM(H2:H12)*2</f>
        <v>16</v>
      </c>
      <c r="P2">
        <f>SUM(J2:J12)*2</f>
        <v>6</v>
      </c>
      <c r="Q2">
        <f>SUM(K2:K12)</f>
        <v>587</v>
      </c>
      <c r="R2">
        <f>SUM(L2:L12)</f>
        <v>496</v>
      </c>
    </row>
    <row r="3" spans="1:18" x14ac:dyDescent="0.3">
      <c r="A3" t="s">
        <v>6</v>
      </c>
      <c r="B3" t="s">
        <v>48</v>
      </c>
      <c r="C3" t="s">
        <v>8</v>
      </c>
      <c r="D3" t="s">
        <v>9</v>
      </c>
      <c r="E3" t="s">
        <v>53</v>
      </c>
      <c r="F3" t="s">
        <v>14</v>
      </c>
      <c r="G3" t="s">
        <v>54</v>
      </c>
      <c r="H3">
        <v>1</v>
      </c>
      <c r="K3">
        <v>50</v>
      </c>
      <c r="L3">
        <v>14</v>
      </c>
    </row>
    <row r="4" spans="1:18" x14ac:dyDescent="0.3">
      <c r="A4" t="s">
        <v>6</v>
      </c>
      <c r="B4" t="s">
        <v>55</v>
      </c>
      <c r="C4" t="s">
        <v>17</v>
      </c>
      <c r="D4" t="s">
        <v>9</v>
      </c>
      <c r="E4" t="s">
        <v>56</v>
      </c>
      <c r="F4" t="s">
        <v>14</v>
      </c>
      <c r="G4" t="s">
        <v>57</v>
      </c>
      <c r="H4">
        <v>1</v>
      </c>
      <c r="K4">
        <v>50</v>
      </c>
      <c r="L4">
        <v>30</v>
      </c>
    </row>
    <row r="5" spans="1:18" x14ac:dyDescent="0.3">
      <c r="A5" t="s">
        <v>6</v>
      </c>
      <c r="B5" t="s">
        <v>55</v>
      </c>
      <c r="C5" t="s">
        <v>17</v>
      </c>
      <c r="D5" t="s">
        <v>9</v>
      </c>
      <c r="E5" t="s">
        <v>58</v>
      </c>
      <c r="F5" t="s">
        <v>19</v>
      </c>
      <c r="G5" t="s">
        <v>59</v>
      </c>
      <c r="J5">
        <v>1</v>
      </c>
      <c r="K5">
        <v>48</v>
      </c>
      <c r="L5">
        <v>61</v>
      </c>
    </row>
    <row r="6" spans="1:18" x14ac:dyDescent="0.3">
      <c r="A6" t="s">
        <v>6</v>
      </c>
      <c r="B6" t="s">
        <v>55</v>
      </c>
      <c r="C6" t="s">
        <v>17</v>
      </c>
      <c r="D6" t="s">
        <v>9</v>
      </c>
      <c r="E6" t="s">
        <v>61</v>
      </c>
      <c r="F6" t="s">
        <v>43</v>
      </c>
      <c r="G6" t="s">
        <v>62</v>
      </c>
      <c r="H6">
        <v>1</v>
      </c>
      <c r="K6">
        <v>58</v>
      </c>
      <c r="L6">
        <v>46</v>
      </c>
    </row>
    <row r="7" spans="1:18" x14ac:dyDescent="0.3">
      <c r="A7" t="s">
        <v>6</v>
      </c>
      <c r="B7" t="s">
        <v>55</v>
      </c>
      <c r="C7" t="s">
        <v>17</v>
      </c>
      <c r="D7" t="s">
        <v>9</v>
      </c>
      <c r="E7" t="s">
        <v>63</v>
      </c>
      <c r="F7" t="s">
        <v>14</v>
      </c>
      <c r="G7" t="s">
        <v>64</v>
      </c>
      <c r="H7">
        <v>1</v>
      </c>
      <c r="K7">
        <v>50</v>
      </c>
      <c r="L7">
        <v>34</v>
      </c>
    </row>
    <row r="8" spans="1:18" x14ac:dyDescent="0.3">
      <c r="A8" t="s">
        <v>6</v>
      </c>
      <c r="B8" t="s">
        <v>65</v>
      </c>
      <c r="C8" t="s">
        <v>26</v>
      </c>
      <c r="D8" t="s">
        <v>9</v>
      </c>
      <c r="E8" t="s">
        <v>66</v>
      </c>
      <c r="F8" t="s">
        <v>43</v>
      </c>
      <c r="G8" t="s">
        <v>67</v>
      </c>
      <c r="H8">
        <v>1</v>
      </c>
      <c r="I8" s="1"/>
      <c r="J8" s="1"/>
      <c r="K8">
        <v>64</v>
      </c>
      <c r="L8">
        <v>53</v>
      </c>
    </row>
    <row r="9" spans="1:18" x14ac:dyDescent="0.3">
      <c r="A9" t="s">
        <v>6</v>
      </c>
      <c r="B9" t="s">
        <v>65</v>
      </c>
      <c r="C9" t="s">
        <v>26</v>
      </c>
      <c r="D9" t="s">
        <v>9</v>
      </c>
      <c r="E9" t="s">
        <v>68</v>
      </c>
      <c r="F9" t="s">
        <v>43</v>
      </c>
      <c r="G9" t="s">
        <v>69</v>
      </c>
      <c r="H9">
        <v>1</v>
      </c>
      <c r="K9">
        <v>59</v>
      </c>
      <c r="L9">
        <v>54</v>
      </c>
    </row>
    <row r="10" spans="1:18" x14ac:dyDescent="0.3">
      <c r="A10" t="s">
        <v>70</v>
      </c>
      <c r="B10" t="s">
        <v>65</v>
      </c>
      <c r="C10" t="s">
        <v>26</v>
      </c>
      <c r="D10" t="s">
        <v>9</v>
      </c>
      <c r="E10" t="s">
        <v>71</v>
      </c>
      <c r="F10" t="s">
        <v>11</v>
      </c>
      <c r="G10" t="s">
        <v>72</v>
      </c>
      <c r="J10">
        <v>1</v>
      </c>
      <c r="K10">
        <v>39</v>
      </c>
      <c r="L10">
        <v>50</v>
      </c>
    </row>
    <row r="11" spans="1:18" x14ac:dyDescent="0.3">
      <c r="A11" t="s">
        <v>70</v>
      </c>
      <c r="B11" t="s">
        <v>73</v>
      </c>
      <c r="C11" t="s">
        <v>41</v>
      </c>
      <c r="D11" t="s">
        <v>9</v>
      </c>
      <c r="E11" t="s">
        <v>74</v>
      </c>
      <c r="F11" t="s">
        <v>43</v>
      </c>
      <c r="G11" t="s">
        <v>75</v>
      </c>
      <c r="H11">
        <v>1</v>
      </c>
      <c r="K11">
        <v>62</v>
      </c>
      <c r="L11">
        <v>56</v>
      </c>
    </row>
    <row r="12" spans="1:18" x14ac:dyDescent="0.3">
      <c r="A12" t="s">
        <v>70</v>
      </c>
      <c r="B12" t="s">
        <v>73</v>
      </c>
      <c r="C12" t="s">
        <v>41</v>
      </c>
      <c r="D12" t="s">
        <v>9</v>
      </c>
      <c r="E12" t="s">
        <v>76</v>
      </c>
      <c r="F12" t="s">
        <v>19</v>
      </c>
      <c r="G12" t="s">
        <v>77</v>
      </c>
      <c r="J12">
        <v>1</v>
      </c>
      <c r="K12">
        <v>57</v>
      </c>
      <c r="L12">
        <v>55</v>
      </c>
      <c r="M12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403D-DAD6-4E16-B331-BCE3878C1B19}">
  <dimension ref="A1:R12"/>
  <sheetViews>
    <sheetView workbookViewId="0">
      <selection sqref="A1:R1048576"/>
    </sheetView>
  </sheetViews>
  <sheetFormatPr defaultRowHeight="14.4" x14ac:dyDescent="0.3"/>
  <cols>
    <col min="1" max="1" width="20.6640625" customWidth="1"/>
    <col min="2" max="2" width="15.33203125" customWidth="1"/>
    <col min="3" max="3" width="10.77734375" customWidth="1"/>
    <col min="4" max="4" width="10.88671875" customWidth="1"/>
    <col min="5" max="5" width="15.33203125" customWidth="1"/>
    <col min="7" max="7" width="17.21875" customWidth="1"/>
    <col min="8" max="8" width="13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>
        <v>2</v>
      </c>
      <c r="I1" s="1">
        <v>1</v>
      </c>
      <c r="J1" s="1">
        <v>0</v>
      </c>
      <c r="K1" s="1" t="s">
        <v>5</v>
      </c>
      <c r="L1" s="1" t="s">
        <v>5</v>
      </c>
      <c r="N1" s="1"/>
      <c r="O1" s="1" t="s">
        <v>29</v>
      </c>
      <c r="P1" s="1" t="s">
        <v>30</v>
      </c>
      <c r="Q1" s="1" t="s">
        <v>31</v>
      </c>
      <c r="R1" s="1" t="s">
        <v>31</v>
      </c>
    </row>
    <row r="2" spans="1:18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J2">
        <v>1</v>
      </c>
      <c r="K2">
        <v>27</v>
      </c>
      <c r="L2">
        <v>50</v>
      </c>
      <c r="N2" s="1" t="s">
        <v>265</v>
      </c>
      <c r="O2">
        <f>SUM(H2:H12)*2</f>
        <v>10</v>
      </c>
      <c r="P2">
        <f>SUM(J2:J12)*2</f>
        <v>12</v>
      </c>
      <c r="Q2">
        <f>SUM(K2:K12)</f>
        <v>476</v>
      </c>
      <c r="R2">
        <f>SUM(L2:L12)</f>
        <v>528</v>
      </c>
    </row>
    <row r="3" spans="1:18" x14ac:dyDescent="0.3">
      <c r="A3" t="s">
        <v>6</v>
      </c>
      <c r="B3" t="s">
        <v>7</v>
      </c>
      <c r="C3" t="s">
        <v>8</v>
      </c>
      <c r="D3" t="s">
        <v>9</v>
      </c>
      <c r="E3" t="s">
        <v>13</v>
      </c>
      <c r="F3" t="s">
        <v>14</v>
      </c>
      <c r="G3" t="s">
        <v>15</v>
      </c>
      <c r="H3">
        <v>1</v>
      </c>
      <c r="K3">
        <v>50</v>
      </c>
      <c r="L3">
        <v>31</v>
      </c>
    </row>
    <row r="4" spans="1:18" x14ac:dyDescent="0.3">
      <c r="A4" t="s">
        <v>6</v>
      </c>
      <c r="B4" t="s">
        <v>16</v>
      </c>
      <c r="C4" t="s">
        <v>17</v>
      </c>
      <c r="D4" t="s">
        <v>9</v>
      </c>
      <c r="E4" t="s">
        <v>18</v>
      </c>
      <c r="F4" t="s">
        <v>19</v>
      </c>
      <c r="G4" t="s">
        <v>20</v>
      </c>
      <c r="J4">
        <v>1</v>
      </c>
      <c r="K4">
        <v>54</v>
      </c>
      <c r="L4">
        <v>56</v>
      </c>
    </row>
    <row r="5" spans="1:18" x14ac:dyDescent="0.3">
      <c r="A5" t="s">
        <v>6</v>
      </c>
      <c r="B5" t="s">
        <v>16</v>
      </c>
      <c r="C5" t="s">
        <v>17</v>
      </c>
      <c r="D5" t="s">
        <v>9</v>
      </c>
      <c r="E5" t="s">
        <v>21</v>
      </c>
      <c r="F5" t="s">
        <v>14</v>
      </c>
      <c r="G5" t="s">
        <v>22</v>
      </c>
      <c r="H5">
        <v>1</v>
      </c>
      <c r="K5">
        <v>50</v>
      </c>
      <c r="L5">
        <v>32</v>
      </c>
    </row>
    <row r="6" spans="1:18" x14ac:dyDescent="0.3">
      <c r="A6" t="s">
        <v>6</v>
      </c>
      <c r="B6" t="s">
        <v>16</v>
      </c>
      <c r="C6" t="s">
        <v>17</v>
      </c>
      <c r="D6" t="s">
        <v>9</v>
      </c>
      <c r="E6" t="s">
        <v>23</v>
      </c>
      <c r="F6" t="s">
        <v>11</v>
      </c>
      <c r="G6" t="s">
        <v>24</v>
      </c>
      <c r="J6">
        <v>1</v>
      </c>
      <c r="K6">
        <v>40</v>
      </c>
      <c r="L6">
        <v>50</v>
      </c>
    </row>
    <row r="7" spans="1:18" x14ac:dyDescent="0.3">
      <c r="A7" t="s">
        <v>6</v>
      </c>
      <c r="B7" t="s">
        <v>25</v>
      </c>
      <c r="C7" t="s">
        <v>26</v>
      </c>
      <c r="D7" t="s">
        <v>9</v>
      </c>
      <c r="E7" t="s">
        <v>27</v>
      </c>
      <c r="F7" t="s">
        <v>11</v>
      </c>
      <c r="G7" t="s">
        <v>28</v>
      </c>
      <c r="J7">
        <v>1</v>
      </c>
      <c r="K7">
        <v>31</v>
      </c>
      <c r="L7">
        <v>50</v>
      </c>
    </row>
    <row r="8" spans="1:18" x14ac:dyDescent="0.3">
      <c r="A8" t="s">
        <v>6</v>
      </c>
      <c r="B8" t="s">
        <v>25</v>
      </c>
      <c r="C8" t="s">
        <v>26</v>
      </c>
      <c r="D8" t="s">
        <v>9</v>
      </c>
      <c r="E8" t="s">
        <v>32</v>
      </c>
      <c r="F8" t="s">
        <v>11</v>
      </c>
      <c r="G8" t="s">
        <v>33</v>
      </c>
      <c r="J8">
        <v>1</v>
      </c>
      <c r="K8">
        <v>26</v>
      </c>
      <c r="L8">
        <v>50</v>
      </c>
    </row>
    <row r="9" spans="1:18" x14ac:dyDescent="0.3">
      <c r="A9" t="s">
        <v>6</v>
      </c>
      <c r="B9" t="s">
        <v>25</v>
      </c>
      <c r="C9" t="s">
        <v>26</v>
      </c>
      <c r="D9" t="s">
        <v>9</v>
      </c>
      <c r="E9" t="s">
        <v>34</v>
      </c>
      <c r="F9" t="s">
        <v>14</v>
      </c>
      <c r="G9" t="s">
        <v>35</v>
      </c>
      <c r="H9">
        <v>1</v>
      </c>
      <c r="K9">
        <v>50</v>
      </c>
      <c r="L9">
        <v>40</v>
      </c>
    </row>
    <row r="10" spans="1:18" x14ac:dyDescent="0.3">
      <c r="A10" t="s">
        <v>6</v>
      </c>
      <c r="B10" t="s">
        <v>25</v>
      </c>
      <c r="C10" t="s">
        <v>26</v>
      </c>
      <c r="D10" t="s">
        <v>9</v>
      </c>
      <c r="E10" t="s">
        <v>37</v>
      </c>
      <c r="F10" t="s">
        <v>11</v>
      </c>
      <c r="G10" t="s">
        <v>38</v>
      </c>
      <c r="J10">
        <v>1</v>
      </c>
      <c r="K10">
        <v>31</v>
      </c>
      <c r="L10">
        <v>50</v>
      </c>
    </row>
    <row r="11" spans="1:18" x14ac:dyDescent="0.3">
      <c r="A11" t="s">
        <v>6</v>
      </c>
      <c r="B11" t="s">
        <v>40</v>
      </c>
      <c r="C11" t="s">
        <v>41</v>
      </c>
      <c r="D11" t="s">
        <v>9</v>
      </c>
      <c r="E11" t="s">
        <v>42</v>
      </c>
      <c r="F11" t="s">
        <v>43</v>
      </c>
      <c r="G11" t="s">
        <v>44</v>
      </c>
      <c r="H11">
        <v>1</v>
      </c>
      <c r="K11">
        <v>61</v>
      </c>
      <c r="L11">
        <v>67</v>
      </c>
    </row>
    <row r="12" spans="1:18" x14ac:dyDescent="0.3">
      <c r="A12" t="s">
        <v>6</v>
      </c>
      <c r="B12" t="s">
        <v>40</v>
      </c>
      <c r="C12" t="s">
        <v>41</v>
      </c>
      <c r="D12" t="s">
        <v>9</v>
      </c>
      <c r="E12" t="s">
        <v>46</v>
      </c>
      <c r="F12" t="s">
        <v>14</v>
      </c>
      <c r="G12" t="s">
        <v>47</v>
      </c>
      <c r="H12">
        <v>1</v>
      </c>
      <c r="K12">
        <v>56</v>
      </c>
      <c r="L12">
        <v>52</v>
      </c>
      <c r="M12" t="s">
        <v>51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EE42-D30F-444C-A57D-B2E37EAE4ABE}">
  <dimension ref="A1:R11"/>
  <sheetViews>
    <sheetView workbookViewId="0">
      <selection activeCell="Q2" sqref="Q2"/>
    </sheetView>
  </sheetViews>
  <sheetFormatPr defaultRowHeight="14.4" x14ac:dyDescent="0.3"/>
  <cols>
    <col min="1" max="1" width="20.6640625" customWidth="1"/>
    <col min="2" max="2" width="15.33203125" customWidth="1"/>
    <col min="3" max="3" width="10.77734375" customWidth="1"/>
    <col min="4" max="4" width="10.88671875" customWidth="1"/>
    <col min="5" max="5" width="15.33203125" customWidth="1"/>
    <col min="7" max="7" width="17.21875" customWidth="1"/>
    <col min="8" max="8" width="13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>
        <v>2</v>
      </c>
      <c r="I1" s="1">
        <v>1</v>
      </c>
      <c r="J1" s="1">
        <v>0</v>
      </c>
      <c r="K1" s="1" t="s">
        <v>5</v>
      </c>
      <c r="L1" s="1" t="s">
        <v>5</v>
      </c>
      <c r="N1" s="1"/>
      <c r="O1" s="1" t="s">
        <v>29</v>
      </c>
      <c r="P1" s="1" t="s">
        <v>30</v>
      </c>
      <c r="Q1" s="1" t="s">
        <v>31</v>
      </c>
      <c r="R1" s="1" t="s">
        <v>31</v>
      </c>
    </row>
    <row r="2" spans="1:18" x14ac:dyDescent="0.3">
      <c r="A2" t="s">
        <v>339</v>
      </c>
      <c r="B2" s="9">
        <v>42894</v>
      </c>
      <c r="C2" t="s">
        <v>8</v>
      </c>
      <c r="D2" t="s">
        <v>9</v>
      </c>
      <c r="E2" t="s">
        <v>340</v>
      </c>
      <c r="F2" s="5" t="s">
        <v>43</v>
      </c>
      <c r="G2" t="s">
        <v>341</v>
      </c>
      <c r="H2">
        <v>1</v>
      </c>
      <c r="K2">
        <v>54</v>
      </c>
      <c r="L2">
        <v>54</v>
      </c>
      <c r="N2" s="1" t="s">
        <v>281</v>
      </c>
      <c r="O2">
        <f>SUM(H2:H11)*2</f>
        <v>12</v>
      </c>
      <c r="P2">
        <f>SUM(J2:J11)*2</f>
        <v>8</v>
      </c>
      <c r="Q2">
        <f>SUM(K2:K11)</f>
        <v>501</v>
      </c>
      <c r="R2">
        <f>SUM(L2:L11)</f>
        <v>486</v>
      </c>
    </row>
    <row r="3" spans="1:18" x14ac:dyDescent="0.3">
      <c r="A3" t="s">
        <v>339</v>
      </c>
      <c r="B3" s="9">
        <v>42894</v>
      </c>
      <c r="C3" t="s">
        <v>8</v>
      </c>
      <c r="D3" t="s">
        <v>9</v>
      </c>
      <c r="E3" t="s">
        <v>342</v>
      </c>
      <c r="F3" s="5" t="s">
        <v>11</v>
      </c>
      <c r="G3" t="s">
        <v>343</v>
      </c>
      <c r="J3">
        <v>1</v>
      </c>
      <c r="K3">
        <v>32</v>
      </c>
      <c r="L3">
        <v>50</v>
      </c>
    </row>
    <row r="4" spans="1:18" x14ac:dyDescent="0.3">
      <c r="A4" t="s">
        <v>339</v>
      </c>
      <c r="B4" s="9">
        <v>42895</v>
      </c>
      <c r="C4" t="s">
        <v>17</v>
      </c>
      <c r="D4" t="s">
        <v>9</v>
      </c>
      <c r="E4" t="s">
        <v>344</v>
      </c>
      <c r="F4" s="5" t="s">
        <v>11</v>
      </c>
      <c r="G4" t="s">
        <v>345</v>
      </c>
      <c r="J4">
        <v>1</v>
      </c>
      <c r="K4">
        <v>40</v>
      </c>
      <c r="L4">
        <v>50</v>
      </c>
    </row>
    <row r="5" spans="1:18" x14ac:dyDescent="0.3">
      <c r="A5" t="s">
        <v>339</v>
      </c>
      <c r="B5" s="9">
        <v>42895</v>
      </c>
      <c r="C5" t="s">
        <v>17</v>
      </c>
      <c r="D5" t="s">
        <v>9</v>
      </c>
      <c r="E5" t="s">
        <v>346</v>
      </c>
      <c r="F5" s="5" t="s">
        <v>14</v>
      </c>
      <c r="G5" t="s">
        <v>347</v>
      </c>
      <c r="H5">
        <v>1</v>
      </c>
      <c r="K5">
        <v>51</v>
      </c>
      <c r="L5">
        <v>38</v>
      </c>
    </row>
    <row r="6" spans="1:18" x14ac:dyDescent="0.3">
      <c r="A6" t="s">
        <v>339</v>
      </c>
      <c r="B6" s="9">
        <v>42895</v>
      </c>
      <c r="C6" t="s">
        <v>17</v>
      </c>
      <c r="D6" t="s">
        <v>9</v>
      </c>
      <c r="E6" t="s">
        <v>348</v>
      </c>
      <c r="F6" s="5" t="s">
        <v>14</v>
      </c>
      <c r="G6" t="s">
        <v>349</v>
      </c>
      <c r="H6">
        <v>1</v>
      </c>
      <c r="K6">
        <v>50</v>
      </c>
      <c r="L6">
        <v>43</v>
      </c>
    </row>
    <row r="7" spans="1:18" x14ac:dyDescent="0.3">
      <c r="A7" t="s">
        <v>339</v>
      </c>
      <c r="B7" s="9">
        <v>42896</v>
      </c>
      <c r="C7" t="s">
        <v>26</v>
      </c>
      <c r="D7" t="s">
        <v>9</v>
      </c>
      <c r="E7" t="s">
        <v>326</v>
      </c>
      <c r="F7" s="5" t="s">
        <v>14</v>
      </c>
      <c r="G7" t="s">
        <v>350</v>
      </c>
      <c r="H7">
        <v>1</v>
      </c>
      <c r="K7">
        <v>50</v>
      </c>
      <c r="L7">
        <v>36</v>
      </c>
    </row>
    <row r="8" spans="1:18" x14ac:dyDescent="0.3">
      <c r="A8" t="s">
        <v>339</v>
      </c>
      <c r="B8" s="9">
        <v>42896</v>
      </c>
      <c r="C8" t="s">
        <v>26</v>
      </c>
      <c r="D8" t="s">
        <v>9</v>
      </c>
      <c r="E8" t="s">
        <v>71</v>
      </c>
      <c r="F8" s="5" t="s">
        <v>19</v>
      </c>
      <c r="G8" t="s">
        <v>351</v>
      </c>
      <c r="J8">
        <v>1</v>
      </c>
      <c r="K8">
        <v>54</v>
      </c>
      <c r="L8">
        <v>62</v>
      </c>
    </row>
    <row r="9" spans="1:18" x14ac:dyDescent="0.3">
      <c r="A9" t="s">
        <v>339</v>
      </c>
      <c r="B9" s="9">
        <v>42896</v>
      </c>
      <c r="C9" t="s">
        <v>26</v>
      </c>
      <c r="D9" t="s">
        <v>9</v>
      </c>
      <c r="E9" t="s">
        <v>21</v>
      </c>
      <c r="F9" s="5" t="s">
        <v>19</v>
      </c>
      <c r="G9" t="s">
        <v>352</v>
      </c>
      <c r="J9">
        <v>1</v>
      </c>
      <c r="K9">
        <v>54</v>
      </c>
      <c r="L9">
        <v>55</v>
      </c>
    </row>
    <row r="10" spans="1:18" x14ac:dyDescent="0.3">
      <c r="A10" t="s">
        <v>339</v>
      </c>
      <c r="B10" s="9">
        <v>42897</v>
      </c>
      <c r="C10" t="s">
        <v>41</v>
      </c>
      <c r="D10" t="s">
        <v>9</v>
      </c>
      <c r="E10" t="s">
        <v>324</v>
      </c>
      <c r="F10" s="5" t="s">
        <v>43</v>
      </c>
      <c r="G10" t="s">
        <v>353</v>
      </c>
      <c r="H10">
        <v>1</v>
      </c>
      <c r="K10">
        <v>61</v>
      </c>
      <c r="L10">
        <v>49</v>
      </c>
    </row>
    <row r="11" spans="1:18" x14ac:dyDescent="0.3">
      <c r="A11" t="s">
        <v>339</v>
      </c>
      <c r="B11" s="9">
        <v>42897</v>
      </c>
      <c r="C11" t="s">
        <v>41</v>
      </c>
      <c r="D11" t="s">
        <v>9</v>
      </c>
      <c r="E11" t="s">
        <v>21</v>
      </c>
      <c r="F11" s="5" t="s">
        <v>14</v>
      </c>
      <c r="G11" t="s">
        <v>354</v>
      </c>
      <c r="H11">
        <v>1</v>
      </c>
      <c r="K11">
        <v>55</v>
      </c>
      <c r="L11">
        <v>49</v>
      </c>
      <c r="M11" t="s">
        <v>355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powercup</vt:lpstr>
      <vt:lpstr>2025</vt:lpstr>
      <vt:lpstr>2024</vt:lpstr>
      <vt:lpstr>2023</vt:lpstr>
      <vt:lpstr>2022</vt:lpstr>
      <vt:lpstr>2021</vt:lpstr>
      <vt:lpstr>2019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2024-06-12T09:10:13Z</dcterms:created>
  <dcterms:modified xsi:type="dcterms:W3CDTF">2025-06-09T07:21:02Z</dcterms:modified>
</cp:coreProperties>
</file>