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llian\Google Drive\1_Masters\Courses\Bayesian\"/>
    </mc:Choice>
  </mc:AlternateContent>
  <bookViews>
    <workbookView xWindow="0" yWindow="0" windowWidth="19200" windowHeight="6950"/>
  </bookViews>
  <sheets>
    <sheet name="Sheet3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3" l="1"/>
  <c r="O29" i="3"/>
  <c r="O31" i="3"/>
  <c r="O40" i="3"/>
  <c r="O47" i="3"/>
  <c r="L57" i="3"/>
  <c r="O57" i="3" s="1"/>
  <c r="L47" i="3"/>
  <c r="L35" i="3"/>
  <c r="O35" i="3" s="1"/>
  <c r="L29" i="3"/>
  <c r="L27" i="3"/>
  <c r="O27" i="3" s="1"/>
  <c r="L24" i="3"/>
  <c r="L23" i="3"/>
  <c r="O23" i="3" s="1"/>
  <c r="L22" i="3"/>
  <c r="O22" i="3" s="1"/>
  <c r="L21" i="3"/>
  <c r="O21" i="3" s="1"/>
  <c r="L28" i="3"/>
  <c r="O28" i="3" s="1"/>
  <c r="L19" i="3"/>
  <c r="O19" i="3" s="1"/>
  <c r="L30" i="3"/>
  <c r="O30" i="3" s="1"/>
  <c r="L20" i="3"/>
  <c r="O20" i="3" s="1"/>
  <c r="L25" i="3"/>
  <c r="O25" i="3" s="1"/>
  <c r="L26" i="3"/>
  <c r="O26" i="3" s="1"/>
  <c r="L15" i="3"/>
  <c r="O15" i="3" s="1"/>
  <c r="L11" i="3"/>
  <c r="O11" i="3" s="1"/>
  <c r="L8" i="3"/>
  <c r="O8" i="3" s="1"/>
  <c r="L7" i="3"/>
  <c r="O7" i="3" s="1"/>
  <c r="L5" i="3"/>
  <c r="O5" i="3" s="1"/>
  <c r="L16" i="3"/>
  <c r="O16" i="3" s="1"/>
  <c r="L6" i="3"/>
  <c r="O6" i="3" s="1"/>
  <c r="L2" i="3"/>
  <c r="O2" i="3" s="1"/>
  <c r="L18" i="3"/>
  <c r="O18" i="3" s="1"/>
  <c r="L4" i="3"/>
  <c r="O4" i="3" s="1"/>
  <c r="L13" i="3"/>
  <c r="O13" i="3" s="1"/>
  <c r="L14" i="3"/>
  <c r="O14" i="3" s="1"/>
  <c r="L9" i="3"/>
  <c r="O9" i="3" s="1"/>
  <c r="L17" i="3"/>
  <c r="O17" i="3" s="1"/>
  <c r="L3" i="3"/>
  <c r="O3" i="3" s="1"/>
  <c r="L10" i="3"/>
  <c r="O10" i="3" s="1"/>
  <c r="L12" i="3"/>
  <c r="O12" i="3" s="1"/>
  <c r="L72" i="3"/>
  <c r="O72" i="3" s="1"/>
  <c r="L69" i="3"/>
  <c r="O69" i="3" s="1"/>
  <c r="L70" i="3"/>
  <c r="O70" i="3" s="1"/>
  <c r="L62" i="3"/>
  <c r="O62" i="3" s="1"/>
  <c r="L64" i="3"/>
  <c r="O64" i="3" s="1"/>
  <c r="L59" i="3"/>
  <c r="O59" i="3" s="1"/>
  <c r="L63" i="3"/>
  <c r="O63" i="3" s="1"/>
  <c r="L67" i="3"/>
  <c r="O67" i="3" s="1"/>
  <c r="L65" i="3"/>
  <c r="O65" i="3" s="1"/>
  <c r="L60" i="3"/>
  <c r="O60" i="3" s="1"/>
  <c r="L68" i="3"/>
  <c r="O68" i="3" s="1"/>
  <c r="L66" i="3"/>
  <c r="O66" i="3" s="1"/>
  <c r="L71" i="3"/>
  <c r="O71" i="3" s="1"/>
  <c r="L61" i="3"/>
  <c r="O61" i="3" s="1"/>
  <c r="L45" i="3"/>
  <c r="O45" i="3" s="1"/>
  <c r="L38" i="3"/>
  <c r="O38" i="3" s="1"/>
  <c r="L37" i="3"/>
  <c r="O37" i="3" s="1"/>
  <c r="L36" i="3"/>
  <c r="O36" i="3" s="1"/>
  <c r="L33" i="3"/>
  <c r="O33" i="3" s="1"/>
  <c r="L42" i="3"/>
  <c r="O42" i="3" s="1"/>
  <c r="L34" i="3"/>
  <c r="O34" i="3" s="1"/>
  <c r="L31" i="3"/>
  <c r="L43" i="3"/>
  <c r="O43" i="3" s="1"/>
  <c r="L32" i="3"/>
  <c r="O32" i="3" s="1"/>
  <c r="L39" i="3"/>
  <c r="O39" i="3" s="1"/>
  <c r="L40" i="3"/>
  <c r="L55" i="3"/>
  <c r="O55" i="3" s="1"/>
  <c r="L52" i="3"/>
  <c r="O52" i="3" s="1"/>
  <c r="L51" i="3"/>
  <c r="O51" i="3" s="1"/>
  <c r="L50" i="3"/>
  <c r="O50" i="3" s="1"/>
  <c r="L48" i="3"/>
  <c r="O48" i="3" s="1"/>
  <c r="L56" i="3"/>
  <c r="O56" i="3" s="1"/>
  <c r="L49" i="3"/>
  <c r="O49" i="3" s="1"/>
  <c r="L44" i="3"/>
  <c r="O44" i="3" s="1"/>
  <c r="L58" i="3"/>
  <c r="O58" i="3" s="1"/>
  <c r="L46" i="3"/>
  <c r="O46" i="3" s="1"/>
  <c r="L53" i="3"/>
  <c r="O53" i="3" s="1"/>
  <c r="L54" i="3"/>
  <c r="O54" i="3" s="1"/>
  <c r="L41" i="3"/>
  <c r="O41" i="3" s="1"/>
</calcChain>
</file>

<file path=xl/sharedStrings.xml><?xml version="1.0" encoding="utf-8"?>
<sst xmlns="http://schemas.openxmlformats.org/spreadsheetml/2006/main" count="301" uniqueCount="51">
  <si>
    <t>Pittenger</t>
  </si>
  <si>
    <t>C</t>
  </si>
  <si>
    <t>T</t>
  </si>
  <si>
    <t>July</t>
  </si>
  <si>
    <t>Schaefer</t>
  </si>
  <si>
    <t>S</t>
  </si>
  <si>
    <t>Habeger</t>
  </si>
  <si>
    <t>Ziegler</t>
  </si>
  <si>
    <t>Healy Slough</t>
  </si>
  <si>
    <t>Swartz</t>
  </si>
  <si>
    <t>Beck</t>
  </si>
  <si>
    <t>Eriksrud</t>
  </si>
  <si>
    <t>June</t>
  </si>
  <si>
    <t>Ramsey</t>
  </si>
  <si>
    <t>Gerdink</t>
  </si>
  <si>
    <t>Petri II</t>
  </si>
  <si>
    <t>Swartz II</t>
  </si>
  <si>
    <t>Buffalo Lake</t>
  </si>
  <si>
    <t>Fods Slough II</t>
  </si>
  <si>
    <t>Fods Slough</t>
  </si>
  <si>
    <t>May</t>
  </si>
  <si>
    <t>Habeger II</t>
  </si>
  <si>
    <t>SITE</t>
  </si>
  <si>
    <t>Fathead Minnow</t>
  </si>
  <si>
    <t>Stickleback</t>
  </si>
  <si>
    <t>Iowa Darter</t>
  </si>
  <si>
    <t>Green Sunfish</t>
  </si>
  <si>
    <t>Fish Total</t>
  </si>
  <si>
    <t>Yellow Perch</t>
  </si>
  <si>
    <t>Common Carp</t>
  </si>
  <si>
    <t>Black Bullhead</t>
  </si>
  <si>
    <t>Lake Vermillion</t>
  </si>
  <si>
    <t>Volker</t>
  </si>
  <si>
    <t>Lost Lake</t>
  </si>
  <si>
    <t>Pettigrew</t>
  </si>
  <si>
    <t>Swartz I</t>
  </si>
  <si>
    <t>Year</t>
  </si>
  <si>
    <t>Month</t>
  </si>
  <si>
    <t>Hrs in Wetland</t>
  </si>
  <si>
    <t>WRAP</t>
  </si>
  <si>
    <t>Treatment</t>
  </si>
  <si>
    <t>Fish/hr/trap</t>
  </si>
  <si>
    <t>No.Traps</t>
  </si>
  <si>
    <t>Combo</t>
  </si>
  <si>
    <t>16_2_June</t>
  </si>
  <si>
    <t>16_1_May</t>
  </si>
  <si>
    <t>16_3_July</t>
  </si>
  <si>
    <t>15_1_June</t>
  </si>
  <si>
    <t>15_2_July</t>
  </si>
  <si>
    <t>Habeger I</t>
  </si>
  <si>
    <t>Fods Slough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</si>
</sst>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2" totalsRowShown="0" headerRowDxfId="2">
  <autoFilter ref="A1:Q72"/>
  <sortState ref="A2:Q72">
    <sortCondition ref="C1:C72"/>
  </sortState>
  <tableColumns count="17">
    <tableColumn id="1" name="Year"/>
    <tableColumn id="2" name="Month"/>
    <tableColumn id="3" name="Combo"/>
    <tableColumn id="4" name="SITE"/>
    <tableColumn id="5" name="Fathead Minnow"/>
    <tableColumn id="6" name="Stickleback"/>
    <tableColumn id="7" name="Iowa Darter"/>
    <tableColumn id="8" name="Yellow Perch"/>
    <tableColumn id="9" name="Common Carp"/>
    <tableColumn id="10" name="Black Bullhead"/>
    <tableColumn id="11" name="Green Sunfish"/>
    <tableColumn id="12" name="Fish Total">
      <calculatedColumnFormula>SUM(E2:K2)</calculatedColumnFormula>
    </tableColumn>
    <tableColumn id="13" name="Hrs in Wetland"/>
    <tableColumn id="14" name="No.Traps"/>
    <tableColumn id="15" name="Fish/hr/trap" dataDxfId="1">
      <calculatedColumnFormula>Table1[[#This Row],[Fish Total]]/Table1[[#This Row],[Hrs in Wetland]]/Table1[[#This Row],[No.Traps]]</calculatedColumnFormula>
    </tableColumn>
    <tableColumn id="16" name="WRAP" dataDxfId="0"/>
    <tableColumn id="17" name="Treatme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Normal="100" workbookViewId="0">
      <pane ySplit="1" topLeftCell="A8" activePane="bottomLeft" state="frozen"/>
      <selection pane="bottomLeft" activeCell="T11" sqref="T11"/>
    </sheetView>
  </sheetViews>
  <sheetFormatPr defaultRowHeight="14.5" x14ac:dyDescent="0.35"/>
  <cols>
    <col min="3" max="3" width="9.6328125" bestFit="1" customWidth="1"/>
    <col min="4" max="4" width="13.54296875" bestFit="1" customWidth="1"/>
    <col min="5" max="5" width="13.7265625" hidden="1" customWidth="1"/>
    <col min="6" max="6" width="11.81640625" hidden="1" customWidth="1"/>
    <col min="7" max="7" width="12.7265625" hidden="1" customWidth="1"/>
    <col min="8" max="8" width="13.36328125" hidden="1" customWidth="1"/>
    <col min="9" max="10" width="14.81640625" hidden="1" customWidth="1"/>
    <col min="11" max="11" width="14.453125" hidden="1" customWidth="1"/>
    <col min="12" max="12" width="10.7265625" customWidth="1"/>
    <col min="13" max="13" width="15.1796875" customWidth="1"/>
    <col min="14" max="14" width="10.36328125" customWidth="1"/>
    <col min="15" max="15" width="13" customWidth="1"/>
    <col min="17" max="17" width="11.54296875" customWidth="1"/>
  </cols>
  <sheetData>
    <row r="1" spans="1:17" ht="29" x14ac:dyDescent="0.35">
      <c r="A1" t="s">
        <v>36</v>
      </c>
      <c r="B1" t="s">
        <v>37</v>
      </c>
      <c r="C1" t="s">
        <v>43</v>
      </c>
      <c r="D1" t="s">
        <v>22</v>
      </c>
      <c r="E1" s="1" t="s">
        <v>23</v>
      </c>
      <c r="F1" s="1" t="s">
        <v>24</v>
      </c>
      <c r="G1" s="1" t="s">
        <v>25</v>
      </c>
      <c r="H1" s="1" t="s">
        <v>28</v>
      </c>
      <c r="I1" s="1" t="s">
        <v>29</v>
      </c>
      <c r="J1" s="1" t="s">
        <v>30</v>
      </c>
      <c r="K1" s="1" t="s">
        <v>26</v>
      </c>
      <c r="L1" s="1" t="s">
        <v>27</v>
      </c>
      <c r="M1" s="1" t="s">
        <v>38</v>
      </c>
      <c r="N1" s="1" t="s">
        <v>42</v>
      </c>
      <c r="O1" s="1" t="s">
        <v>41</v>
      </c>
      <c r="P1" s="1" t="s">
        <v>39</v>
      </c>
      <c r="Q1" s="1" t="s">
        <v>40</v>
      </c>
    </row>
    <row r="2" spans="1:17" x14ac:dyDescent="0.35">
      <c r="A2">
        <v>2015</v>
      </c>
      <c r="B2" t="s">
        <v>12</v>
      </c>
      <c r="C2" t="s">
        <v>47</v>
      </c>
      <c r="D2" t="s">
        <v>10</v>
      </c>
      <c r="E2">
        <v>148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f>SUM(E2:K2)</f>
        <v>150</v>
      </c>
      <c r="M2">
        <v>24</v>
      </c>
      <c r="N2">
        <v>3</v>
      </c>
      <c r="O2">
        <f>Table1[[#This Row],[Fish Total]]/Table1[[#This Row],[Hrs in Wetland]]/Table1[[#This Row],[No.Traps]]</f>
        <v>2.0833333333333335</v>
      </c>
      <c r="P2" s="2">
        <v>72</v>
      </c>
      <c r="Q2" t="s">
        <v>1</v>
      </c>
    </row>
    <row r="3" spans="1:17" x14ac:dyDescent="0.35">
      <c r="A3">
        <v>2015</v>
      </c>
      <c r="B3" t="s">
        <v>12</v>
      </c>
      <c r="C3" t="s">
        <v>47</v>
      </c>
      <c r="D3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SUM(E3:K3)</f>
        <v>0</v>
      </c>
      <c r="M3">
        <v>48</v>
      </c>
      <c r="N3">
        <v>3</v>
      </c>
      <c r="O3">
        <f>Table1[[#This Row],[Fish Total]]/Table1[[#This Row],[Hrs in Wetland]]/Table1[[#This Row],[No.Traps]]</f>
        <v>0</v>
      </c>
      <c r="P3" s="2">
        <v>67.5</v>
      </c>
      <c r="Q3" t="s">
        <v>1</v>
      </c>
    </row>
    <row r="4" spans="1:17" x14ac:dyDescent="0.35">
      <c r="A4">
        <v>2015</v>
      </c>
      <c r="B4" t="s">
        <v>12</v>
      </c>
      <c r="C4" t="s">
        <v>47</v>
      </c>
      <c r="D4" t="s">
        <v>11</v>
      </c>
      <c r="E4">
        <v>0</v>
      </c>
      <c r="F4">
        <v>305</v>
      </c>
      <c r="G4">
        <v>149</v>
      </c>
      <c r="H4">
        <v>0</v>
      </c>
      <c r="I4">
        <v>0</v>
      </c>
      <c r="J4">
        <v>0</v>
      </c>
      <c r="K4">
        <v>0</v>
      </c>
      <c r="L4">
        <f>SUM(E4:K4)</f>
        <v>454</v>
      </c>
      <c r="M4">
        <v>24</v>
      </c>
      <c r="N4">
        <v>3</v>
      </c>
      <c r="O4">
        <f>Table1[[#This Row],[Fish Total]]/Table1[[#This Row],[Hrs in Wetland]]/Table1[[#This Row],[No.Traps]]</f>
        <v>6.3055555555555562</v>
      </c>
      <c r="P4" s="2">
        <v>68</v>
      </c>
      <c r="Q4" t="s">
        <v>2</v>
      </c>
    </row>
    <row r="5" spans="1:17" x14ac:dyDescent="0.35">
      <c r="A5">
        <v>2015</v>
      </c>
      <c r="B5" t="s">
        <v>12</v>
      </c>
      <c r="C5" t="s">
        <v>47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SUM(E5:K5)</f>
        <v>0</v>
      </c>
      <c r="M5">
        <v>48</v>
      </c>
      <c r="N5">
        <v>3</v>
      </c>
      <c r="O5">
        <f>Table1[[#This Row],[Fish Total]]/Table1[[#This Row],[Hrs in Wetland]]/Table1[[#This Row],[No.Traps]]</f>
        <v>0</v>
      </c>
      <c r="P5" s="2">
        <v>65</v>
      </c>
      <c r="Q5" t="s">
        <v>5</v>
      </c>
    </row>
    <row r="6" spans="1:17" x14ac:dyDescent="0.35">
      <c r="A6">
        <v>2015</v>
      </c>
      <c r="B6" t="s">
        <v>12</v>
      </c>
      <c r="C6" t="s">
        <v>47</v>
      </c>
      <c r="D6" t="s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SUM(E6:K6)</f>
        <v>0</v>
      </c>
      <c r="M6">
        <v>24</v>
      </c>
      <c r="N6">
        <v>3</v>
      </c>
      <c r="O6">
        <f>Table1[[#This Row],[Fish Total]]/Table1[[#This Row],[Hrs in Wetland]]/Table1[[#This Row],[No.Traps]]</f>
        <v>0</v>
      </c>
      <c r="P6" s="2">
        <v>47.5</v>
      </c>
      <c r="Q6" t="s">
        <v>2</v>
      </c>
    </row>
    <row r="7" spans="1:17" x14ac:dyDescent="0.35">
      <c r="A7">
        <v>2015</v>
      </c>
      <c r="B7" t="s">
        <v>12</v>
      </c>
      <c r="C7" t="s">
        <v>47</v>
      </c>
      <c r="D7" t="s"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f>SUM(E7:K7)</f>
        <v>1</v>
      </c>
      <c r="M7">
        <v>48</v>
      </c>
      <c r="N7">
        <v>3</v>
      </c>
      <c r="O7">
        <f>Table1[[#This Row],[Fish Total]]/Table1[[#This Row],[Hrs in Wetland]]/Table1[[#This Row],[No.Traps]]</f>
        <v>6.9444444444444441E-3</v>
      </c>
      <c r="P7" s="2">
        <v>60</v>
      </c>
      <c r="Q7" t="s">
        <v>2</v>
      </c>
    </row>
    <row r="8" spans="1:17" x14ac:dyDescent="0.35">
      <c r="A8">
        <v>2015</v>
      </c>
      <c r="B8" t="s">
        <v>12</v>
      </c>
      <c r="C8" t="s">
        <v>47</v>
      </c>
      <c r="D8" t="s">
        <v>8</v>
      </c>
      <c r="E8">
        <v>68</v>
      </c>
      <c r="F8">
        <v>3</v>
      </c>
      <c r="G8">
        <v>0</v>
      </c>
      <c r="H8">
        <v>0</v>
      </c>
      <c r="I8">
        <v>0</v>
      </c>
      <c r="J8">
        <v>2</v>
      </c>
      <c r="K8">
        <v>2</v>
      </c>
      <c r="L8">
        <f>SUM(E8:K8)</f>
        <v>75</v>
      </c>
      <c r="M8">
        <v>24</v>
      </c>
      <c r="N8">
        <v>3</v>
      </c>
      <c r="O8">
        <f>Table1[[#This Row],[Fish Total]]/Table1[[#This Row],[Hrs in Wetland]]/Table1[[#This Row],[No.Traps]]</f>
        <v>1.0416666666666667</v>
      </c>
      <c r="P8" s="2">
        <v>70</v>
      </c>
      <c r="Q8" t="s">
        <v>5</v>
      </c>
    </row>
    <row r="9" spans="1:17" x14ac:dyDescent="0.35">
      <c r="A9">
        <v>2015</v>
      </c>
      <c r="B9" t="s">
        <v>12</v>
      </c>
      <c r="C9" t="s">
        <v>47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SUM(E9:K9)</f>
        <v>0</v>
      </c>
      <c r="M9">
        <v>24</v>
      </c>
      <c r="N9">
        <v>3</v>
      </c>
      <c r="O9">
        <f>Table1[[#This Row],[Fish Total]]/Table1[[#This Row],[Hrs in Wetland]]/Table1[[#This Row],[No.Traps]]</f>
        <v>0</v>
      </c>
      <c r="P9" s="2">
        <v>74</v>
      </c>
      <c r="Q9" t="s">
        <v>1</v>
      </c>
    </row>
    <row r="10" spans="1:17" x14ac:dyDescent="0.35">
      <c r="A10">
        <v>2015</v>
      </c>
      <c r="B10" t="s">
        <v>12</v>
      </c>
      <c r="C10" t="s">
        <v>47</v>
      </c>
      <c r="D10" t="s">
        <v>33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SUM(E10:K10)</f>
        <v>0</v>
      </c>
      <c r="M10">
        <v>24</v>
      </c>
      <c r="N10">
        <v>3</v>
      </c>
      <c r="O10">
        <f>Table1[[#This Row],[Fish Total]]/Table1[[#This Row],[Hrs in Wetland]]/Table1[[#This Row],[No.Traps]]</f>
        <v>0</v>
      </c>
      <c r="P10" s="2">
        <v>71.5</v>
      </c>
      <c r="Q10" t="s">
        <v>1</v>
      </c>
    </row>
    <row r="11" spans="1:17" x14ac:dyDescent="0.35">
      <c r="A11">
        <v>2015</v>
      </c>
      <c r="B11" t="s">
        <v>12</v>
      </c>
      <c r="C11" t="s">
        <v>47</v>
      </c>
      <c r="D11" t="s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SUM(E11:K11)</f>
        <v>0</v>
      </c>
      <c r="M11">
        <v>48</v>
      </c>
      <c r="N11">
        <v>3</v>
      </c>
      <c r="O11">
        <f>Table1[[#This Row],[Fish Total]]/Table1[[#This Row],[Hrs in Wetland]]/Table1[[#This Row],[No.Traps]]</f>
        <v>0</v>
      </c>
      <c r="P11" s="2">
        <v>61</v>
      </c>
      <c r="Q11" t="s">
        <v>2</v>
      </c>
    </row>
    <row r="12" spans="1:17" x14ac:dyDescent="0.35">
      <c r="A12">
        <v>2015</v>
      </c>
      <c r="B12" t="s">
        <v>12</v>
      </c>
      <c r="C12" t="s">
        <v>47</v>
      </c>
      <c r="D12" t="s">
        <v>34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SUM(E12:K12)</f>
        <v>0</v>
      </c>
      <c r="M12">
        <v>48</v>
      </c>
      <c r="N12">
        <v>3</v>
      </c>
      <c r="O12">
        <f>Table1[[#This Row],[Fish Total]]/Table1[[#This Row],[Hrs in Wetland]]/Table1[[#This Row],[No.Traps]]</f>
        <v>0</v>
      </c>
      <c r="P12" s="2">
        <v>74.5</v>
      </c>
      <c r="Q12" t="s">
        <v>1</v>
      </c>
    </row>
    <row r="13" spans="1:17" x14ac:dyDescent="0.35">
      <c r="A13">
        <v>2015</v>
      </c>
      <c r="B13" t="s">
        <v>12</v>
      </c>
      <c r="C13" t="s">
        <v>47</v>
      </c>
      <c r="D13" t="s">
        <v>0</v>
      </c>
      <c r="E13">
        <v>21</v>
      </c>
      <c r="F13">
        <v>60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SUM(E13:K13)</f>
        <v>81</v>
      </c>
      <c r="M13">
        <v>24</v>
      </c>
      <c r="N13">
        <v>3</v>
      </c>
      <c r="O13">
        <f>Table1[[#This Row],[Fish Total]]/Table1[[#This Row],[Hrs in Wetland]]/Table1[[#This Row],[No.Traps]]</f>
        <v>1.125</v>
      </c>
      <c r="P13" s="2">
        <v>74.5</v>
      </c>
      <c r="Q13" t="s">
        <v>1</v>
      </c>
    </row>
    <row r="14" spans="1:17" x14ac:dyDescent="0.35">
      <c r="A14">
        <v>2015</v>
      </c>
      <c r="B14" t="s">
        <v>12</v>
      </c>
      <c r="C14" t="s">
        <v>47</v>
      </c>
      <c r="D14" t="s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SUM(E14:K14)</f>
        <v>0</v>
      </c>
      <c r="M14">
        <v>24</v>
      </c>
      <c r="N14">
        <v>3</v>
      </c>
      <c r="O14">
        <f>Table1[[#This Row],[Fish Total]]/Table1[[#This Row],[Hrs in Wetland]]/Table1[[#This Row],[No.Traps]]</f>
        <v>0</v>
      </c>
      <c r="P14" s="2">
        <v>64.5</v>
      </c>
      <c r="Q14" t="s">
        <v>5</v>
      </c>
    </row>
    <row r="15" spans="1:17" x14ac:dyDescent="0.35">
      <c r="A15">
        <v>2015</v>
      </c>
      <c r="B15" t="s">
        <v>12</v>
      </c>
      <c r="C15" t="s">
        <v>47</v>
      </c>
      <c r="D15" t="s">
        <v>4</v>
      </c>
      <c r="E15">
        <v>68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SUM(E15:K15)</f>
        <v>68</v>
      </c>
      <c r="M15">
        <v>48</v>
      </c>
      <c r="N15">
        <v>3</v>
      </c>
      <c r="O15">
        <f>Table1[[#This Row],[Fish Total]]/Table1[[#This Row],[Hrs in Wetland]]/Table1[[#This Row],[No.Traps]]</f>
        <v>0.47222222222222227</v>
      </c>
      <c r="P15" s="2">
        <v>63.5</v>
      </c>
      <c r="Q15" t="s">
        <v>5</v>
      </c>
    </row>
    <row r="16" spans="1:17" x14ac:dyDescent="0.35">
      <c r="A16">
        <v>2015</v>
      </c>
      <c r="B16" t="s">
        <v>12</v>
      </c>
      <c r="C16" t="s">
        <v>47</v>
      </c>
      <c r="D16" t="s">
        <v>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SUM(E16:K16)</f>
        <v>0</v>
      </c>
      <c r="M16">
        <v>48</v>
      </c>
      <c r="N16">
        <v>3</v>
      </c>
      <c r="O16">
        <f>Table1[[#This Row],[Fish Total]]/Table1[[#This Row],[Hrs in Wetland]]/Table1[[#This Row],[No.Traps]]</f>
        <v>0</v>
      </c>
      <c r="P16" s="2">
        <v>56</v>
      </c>
      <c r="Q16" t="s">
        <v>2</v>
      </c>
    </row>
    <row r="17" spans="1:17" x14ac:dyDescent="0.35">
      <c r="A17">
        <v>2015</v>
      </c>
      <c r="B17" t="s">
        <v>12</v>
      </c>
      <c r="C17" t="s">
        <v>47</v>
      </c>
      <c r="D17" t="s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SUM(E17:K17)</f>
        <v>0</v>
      </c>
      <c r="M17">
        <v>24</v>
      </c>
      <c r="N17">
        <v>3</v>
      </c>
      <c r="O17">
        <f>Table1[[#This Row],[Fish Total]]/Table1[[#This Row],[Hrs in Wetland]]/Table1[[#This Row],[No.Traps]]</f>
        <v>0</v>
      </c>
      <c r="P17" s="2">
        <v>61</v>
      </c>
      <c r="Q17" t="s">
        <v>2</v>
      </c>
    </row>
    <row r="18" spans="1:17" x14ac:dyDescent="0.35">
      <c r="A18">
        <v>2015</v>
      </c>
      <c r="B18" t="s">
        <v>12</v>
      </c>
      <c r="C18" t="s">
        <v>47</v>
      </c>
      <c r="D18" t="s">
        <v>7</v>
      </c>
      <c r="E18">
        <v>70</v>
      </c>
      <c r="F18">
        <v>42</v>
      </c>
      <c r="G18">
        <v>62</v>
      </c>
      <c r="H18">
        <v>0</v>
      </c>
      <c r="I18">
        <v>0</v>
      </c>
      <c r="J18">
        <v>1</v>
      </c>
      <c r="K18">
        <v>1</v>
      </c>
      <c r="L18">
        <f>SUM(E18:K18)</f>
        <v>176</v>
      </c>
      <c r="M18">
        <v>24</v>
      </c>
      <c r="N18">
        <v>3</v>
      </c>
      <c r="O18">
        <f>Table1[[#This Row],[Fish Total]]/Table1[[#This Row],[Hrs in Wetland]]/Table1[[#This Row],[No.Traps]]</f>
        <v>2.4444444444444442</v>
      </c>
      <c r="P18" s="2">
        <v>63.5</v>
      </c>
      <c r="Q18" t="s">
        <v>5</v>
      </c>
    </row>
    <row r="19" spans="1:17" x14ac:dyDescent="0.35">
      <c r="A19">
        <v>2015</v>
      </c>
      <c r="B19" t="s">
        <v>3</v>
      </c>
      <c r="C19" t="s">
        <v>48</v>
      </c>
      <c r="D19" t="s">
        <v>10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SUM(E19:K19)</f>
        <v>1</v>
      </c>
      <c r="M19">
        <v>24</v>
      </c>
      <c r="N19">
        <v>2</v>
      </c>
      <c r="O19">
        <f>Table1[[#This Row],[Fish Total]]/Table1[[#This Row],[Hrs in Wetland]]/Table1[[#This Row],[No.Traps]]</f>
        <v>2.0833333333333332E-2</v>
      </c>
      <c r="P19" s="2">
        <v>73</v>
      </c>
      <c r="Q19" t="s">
        <v>1</v>
      </c>
    </row>
    <row r="20" spans="1:17" x14ac:dyDescent="0.35">
      <c r="A20">
        <v>2015</v>
      </c>
      <c r="B20" t="s">
        <v>3</v>
      </c>
      <c r="C20" t="s">
        <v>48</v>
      </c>
      <c r="D20" t="s">
        <v>11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f>SUM(E20:K20)</f>
        <v>1</v>
      </c>
      <c r="M20">
        <v>24</v>
      </c>
      <c r="N20">
        <v>2</v>
      </c>
      <c r="O20">
        <f>Table1[[#This Row],[Fish Total]]/Table1[[#This Row],[Hrs in Wetland]]/Table1[[#This Row],[No.Traps]]</f>
        <v>2.0833333333333332E-2</v>
      </c>
      <c r="P20" s="2">
        <v>64.5</v>
      </c>
      <c r="Q20" t="s">
        <v>2</v>
      </c>
    </row>
    <row r="21" spans="1:17" x14ac:dyDescent="0.35">
      <c r="A21">
        <v>2015</v>
      </c>
      <c r="B21" t="s">
        <v>3</v>
      </c>
      <c r="C21" t="s">
        <v>48</v>
      </c>
      <c r="D21" t="s">
        <v>19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SUM(E21:K21)</f>
        <v>0</v>
      </c>
      <c r="M21">
        <v>24</v>
      </c>
      <c r="N21">
        <v>2</v>
      </c>
      <c r="O21">
        <f>Table1[[#This Row],[Fish Total]]/Table1[[#This Row],[Hrs in Wetland]]/Table1[[#This Row],[No.Traps]]</f>
        <v>0</v>
      </c>
      <c r="P21" s="2">
        <v>66</v>
      </c>
      <c r="Q21" t="s">
        <v>5</v>
      </c>
    </row>
    <row r="22" spans="1:17" x14ac:dyDescent="0.35">
      <c r="A22">
        <v>2015</v>
      </c>
      <c r="B22" t="s">
        <v>3</v>
      </c>
      <c r="C22" t="s">
        <v>48</v>
      </c>
      <c r="D22" t="s">
        <v>6</v>
      </c>
      <c r="E22">
        <v>116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SUM(E22:K22)</f>
        <v>116</v>
      </c>
      <c r="M22">
        <v>48</v>
      </c>
      <c r="N22">
        <v>2</v>
      </c>
      <c r="O22">
        <f>Table1[[#This Row],[Fish Total]]/Table1[[#This Row],[Hrs in Wetland]]/Table1[[#This Row],[No.Traps]]</f>
        <v>1.2083333333333333</v>
      </c>
      <c r="P22" s="2">
        <v>63.5</v>
      </c>
      <c r="Q22" t="s">
        <v>2</v>
      </c>
    </row>
    <row r="23" spans="1:17" x14ac:dyDescent="0.35">
      <c r="A23">
        <v>2015</v>
      </c>
      <c r="B23" t="s">
        <v>3</v>
      </c>
      <c r="C23" t="s">
        <v>48</v>
      </c>
      <c r="D23" t="s">
        <v>8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f>SUM(E23:K23)</f>
        <v>5</v>
      </c>
      <c r="M23">
        <v>24</v>
      </c>
      <c r="N23">
        <v>2</v>
      </c>
      <c r="O23">
        <f>Table1[[#This Row],[Fish Total]]/Table1[[#This Row],[Hrs in Wetland]]/Table1[[#This Row],[No.Traps]]</f>
        <v>0.10416666666666667</v>
      </c>
      <c r="P23" s="2">
        <v>72</v>
      </c>
      <c r="Q23" t="s">
        <v>5</v>
      </c>
    </row>
    <row r="24" spans="1:17" x14ac:dyDescent="0.35">
      <c r="A24">
        <v>2015</v>
      </c>
      <c r="B24" t="s">
        <v>3</v>
      </c>
      <c r="C24" t="s">
        <v>48</v>
      </c>
      <c r="D24" t="s">
        <v>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SUM(E24:K24)</f>
        <v>0</v>
      </c>
      <c r="M24">
        <v>24</v>
      </c>
      <c r="N24">
        <v>2</v>
      </c>
      <c r="O24">
        <f>Table1[[#This Row],[Fish Total]]/Table1[[#This Row],[Hrs in Wetland]]/Table1[[#This Row],[No.Traps]]</f>
        <v>0</v>
      </c>
      <c r="P24" s="2">
        <v>63.5</v>
      </c>
      <c r="Q24" t="s">
        <v>2</v>
      </c>
    </row>
    <row r="25" spans="1:17" x14ac:dyDescent="0.35">
      <c r="A25">
        <v>2015</v>
      </c>
      <c r="B25" t="s">
        <v>3</v>
      </c>
      <c r="C25" t="s">
        <v>48</v>
      </c>
      <c r="D25" t="s">
        <v>0</v>
      </c>
      <c r="E25">
        <v>0</v>
      </c>
      <c r="F25">
        <v>10</v>
      </c>
      <c r="G25">
        <v>211</v>
      </c>
      <c r="H25">
        <v>0</v>
      </c>
      <c r="I25">
        <v>0</v>
      </c>
      <c r="J25">
        <v>0</v>
      </c>
      <c r="K25">
        <v>0</v>
      </c>
      <c r="L25">
        <f>SUM(E25:K25)</f>
        <v>221</v>
      </c>
      <c r="M25">
        <v>24</v>
      </c>
      <c r="N25">
        <v>2</v>
      </c>
      <c r="O25">
        <f>Table1[[#This Row],[Fish Total]]/Table1[[#This Row],[Hrs in Wetland]]/Table1[[#This Row],[No.Traps]]</f>
        <v>4.604166666666667</v>
      </c>
      <c r="P25" s="2">
        <v>82</v>
      </c>
      <c r="Q25" t="s">
        <v>1</v>
      </c>
    </row>
    <row r="26" spans="1:17" x14ac:dyDescent="0.35">
      <c r="A26">
        <v>2015</v>
      </c>
      <c r="B26" t="s">
        <v>3</v>
      </c>
      <c r="C26" t="s">
        <v>48</v>
      </c>
      <c r="D26" t="s">
        <v>13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SUM(E26:K26)</f>
        <v>0</v>
      </c>
      <c r="M26">
        <v>48</v>
      </c>
      <c r="N26">
        <v>2</v>
      </c>
      <c r="O26">
        <f>Table1[[#This Row],[Fish Total]]/Table1[[#This Row],[Hrs in Wetland]]/Table1[[#This Row],[No.Traps]]</f>
        <v>0</v>
      </c>
      <c r="P26" s="2">
        <v>55.5</v>
      </c>
      <c r="Q26" t="s">
        <v>5</v>
      </c>
    </row>
    <row r="27" spans="1:17" x14ac:dyDescent="0.35">
      <c r="A27">
        <v>2015</v>
      </c>
      <c r="B27" t="s">
        <v>3</v>
      </c>
      <c r="C27" t="s">
        <v>48</v>
      </c>
      <c r="D27" t="s">
        <v>4</v>
      </c>
      <c r="E27">
        <v>281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f>SUM(E27:K27)</f>
        <v>282</v>
      </c>
      <c r="M27">
        <v>48</v>
      </c>
      <c r="N27">
        <v>2</v>
      </c>
      <c r="O27">
        <f>Table1[[#This Row],[Fish Total]]/Table1[[#This Row],[Hrs in Wetland]]/Table1[[#This Row],[No.Traps]]</f>
        <v>2.9375</v>
      </c>
      <c r="P27" s="2">
        <v>59</v>
      </c>
      <c r="Q27" t="s">
        <v>5</v>
      </c>
    </row>
    <row r="28" spans="1:17" x14ac:dyDescent="0.35">
      <c r="A28">
        <v>2015</v>
      </c>
      <c r="B28" t="s">
        <v>3</v>
      </c>
      <c r="C28" t="s">
        <v>48</v>
      </c>
      <c r="D28" t="s">
        <v>9</v>
      </c>
      <c r="E28">
        <v>2</v>
      </c>
      <c r="F28">
        <v>0</v>
      </c>
      <c r="G28">
        <v>1</v>
      </c>
      <c r="H28">
        <v>0</v>
      </c>
      <c r="I28">
        <v>7</v>
      </c>
      <c r="J28">
        <v>0</v>
      </c>
      <c r="K28">
        <v>0</v>
      </c>
      <c r="L28">
        <f>SUM(E28:K28)</f>
        <v>10</v>
      </c>
      <c r="M28">
        <v>48</v>
      </c>
      <c r="N28">
        <v>2</v>
      </c>
      <c r="O28">
        <f>Table1[[#This Row],[Fish Total]]/Table1[[#This Row],[Hrs in Wetland]]/Table1[[#This Row],[No.Traps]]</f>
        <v>0.10416666666666667</v>
      </c>
      <c r="P28" s="2">
        <v>59.5</v>
      </c>
      <c r="Q28" t="s">
        <v>2</v>
      </c>
    </row>
    <row r="29" spans="1:17" x14ac:dyDescent="0.35">
      <c r="A29">
        <v>2015</v>
      </c>
      <c r="B29" t="s">
        <v>3</v>
      </c>
      <c r="C29" t="s">
        <v>48</v>
      </c>
      <c r="D29" t="s">
        <v>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SUM(E29:K29)</f>
        <v>0</v>
      </c>
      <c r="M29">
        <v>24</v>
      </c>
      <c r="N29">
        <v>2</v>
      </c>
      <c r="O29">
        <f>Table1[[#This Row],[Fish Total]]/Table1[[#This Row],[Hrs in Wetland]]/Table1[[#This Row],[No.Traps]]</f>
        <v>0</v>
      </c>
      <c r="P29" s="2">
        <v>61.5</v>
      </c>
      <c r="Q29" t="s">
        <v>2</v>
      </c>
    </row>
    <row r="30" spans="1:17" x14ac:dyDescent="0.35">
      <c r="A30">
        <v>2015</v>
      </c>
      <c r="B30" t="s">
        <v>3</v>
      </c>
      <c r="C30" t="s">
        <v>48</v>
      </c>
      <c r="D30" t="s">
        <v>7</v>
      </c>
      <c r="E30">
        <v>0</v>
      </c>
      <c r="F30">
        <v>15</v>
      </c>
      <c r="G30">
        <v>16</v>
      </c>
      <c r="H30">
        <v>0</v>
      </c>
      <c r="I30">
        <v>0</v>
      </c>
      <c r="J30">
        <v>0</v>
      </c>
      <c r="K30">
        <v>0</v>
      </c>
      <c r="L30">
        <f>SUM(E30:K30)</f>
        <v>31</v>
      </c>
      <c r="M30">
        <v>24</v>
      </c>
      <c r="N30">
        <v>2</v>
      </c>
      <c r="O30">
        <f>Table1[[#This Row],[Fish Total]]/Table1[[#This Row],[Hrs in Wetland]]/Table1[[#This Row],[No.Traps]]</f>
        <v>0.64583333333333337</v>
      </c>
      <c r="P30" s="2">
        <v>67</v>
      </c>
      <c r="Q30" t="s">
        <v>5</v>
      </c>
    </row>
    <row r="31" spans="1:17" x14ac:dyDescent="0.35">
      <c r="A31">
        <v>2016</v>
      </c>
      <c r="B31" t="s">
        <v>20</v>
      </c>
      <c r="C31" t="s">
        <v>45</v>
      </c>
      <c r="D31" t="s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SUM(E31:K31)</f>
        <v>0</v>
      </c>
      <c r="M31">
        <v>24.25</v>
      </c>
      <c r="N31">
        <v>6</v>
      </c>
      <c r="O31">
        <f>Table1[[#This Row],[Fish Total]]/Table1[[#This Row],[Hrs in Wetland]]/Table1[[#This Row],[No.Traps]]</f>
        <v>0</v>
      </c>
      <c r="P31" s="2">
        <v>74.5</v>
      </c>
      <c r="Q31" t="s">
        <v>1</v>
      </c>
    </row>
    <row r="32" spans="1:17" x14ac:dyDescent="0.35">
      <c r="A32">
        <v>2016</v>
      </c>
      <c r="B32" t="s">
        <v>20</v>
      </c>
      <c r="C32" t="s">
        <v>45</v>
      </c>
      <c r="D32" t="s">
        <v>11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>SUM(E32:K32)</f>
        <v>2</v>
      </c>
      <c r="M32">
        <v>24.65</v>
      </c>
      <c r="N32">
        <v>6</v>
      </c>
      <c r="O32">
        <f>Table1[[#This Row],[Fish Total]]/Table1[[#This Row],[Hrs in Wetland]]/Table1[[#This Row],[No.Traps]]</f>
        <v>1.3522650439486139E-2</v>
      </c>
      <c r="P32" s="2">
        <v>67.5</v>
      </c>
      <c r="Q32" t="s">
        <v>2</v>
      </c>
    </row>
    <row r="33" spans="1:17" x14ac:dyDescent="0.35">
      <c r="A33">
        <v>2016</v>
      </c>
      <c r="B33" t="s">
        <v>20</v>
      </c>
      <c r="C33" t="s">
        <v>45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SUM(E33:K33)</f>
        <v>0</v>
      </c>
      <c r="M33">
        <v>31.43</v>
      </c>
      <c r="N33">
        <v>6</v>
      </c>
      <c r="O33">
        <f>Table1[[#This Row],[Fish Total]]/Table1[[#This Row],[Hrs in Wetland]]/Table1[[#This Row],[No.Traps]]</f>
        <v>0</v>
      </c>
      <c r="P33" s="2">
        <v>65</v>
      </c>
      <c r="Q33" t="s">
        <v>5</v>
      </c>
    </row>
    <row r="34" spans="1:17" x14ac:dyDescent="0.35">
      <c r="A34">
        <v>2016</v>
      </c>
      <c r="B34" t="s">
        <v>20</v>
      </c>
      <c r="C34" t="s">
        <v>45</v>
      </c>
      <c r="D34" t="s">
        <v>14</v>
      </c>
      <c r="E34">
        <v>13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f>SUM(E34:K34)</f>
        <v>15</v>
      </c>
      <c r="M34">
        <v>27.33</v>
      </c>
      <c r="N34">
        <v>6</v>
      </c>
      <c r="O34">
        <f>Table1[[#This Row],[Fish Total]]/Table1[[#This Row],[Hrs in Wetland]]/Table1[[#This Row],[No.Traps]]</f>
        <v>9.1474570069520686E-2</v>
      </c>
      <c r="P34" s="2">
        <v>48</v>
      </c>
      <c r="Q34" t="s">
        <v>2</v>
      </c>
    </row>
    <row r="35" spans="1:17" x14ac:dyDescent="0.35">
      <c r="A35">
        <v>2016</v>
      </c>
      <c r="B35" t="s">
        <v>12</v>
      </c>
      <c r="C35" t="s">
        <v>45</v>
      </c>
      <c r="D35" t="s">
        <v>49</v>
      </c>
      <c r="E35">
        <v>1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f>SUM(E35:K35)</f>
        <v>3</v>
      </c>
      <c r="M35">
        <v>23.5</v>
      </c>
      <c r="N35">
        <v>5</v>
      </c>
      <c r="O35">
        <f>Table1[[#This Row],[Fish Total]]/Table1[[#This Row],[Hrs in Wetland]]/Table1[[#This Row],[No.Traps]]</f>
        <v>2.553191489361702E-2</v>
      </c>
      <c r="P35" s="2">
        <v>61.5</v>
      </c>
      <c r="Q35" t="s">
        <v>2</v>
      </c>
    </row>
    <row r="36" spans="1:17" x14ac:dyDescent="0.35">
      <c r="A36">
        <v>2016</v>
      </c>
      <c r="B36" t="s">
        <v>20</v>
      </c>
      <c r="C36" t="s">
        <v>45</v>
      </c>
      <c r="D36" t="s">
        <v>21</v>
      </c>
      <c r="E36">
        <v>22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SUM(E36:K36)</f>
        <v>22</v>
      </c>
      <c r="M36">
        <v>20.95</v>
      </c>
      <c r="N36">
        <v>4</v>
      </c>
      <c r="O36">
        <f>Table1[[#This Row],[Fish Total]]/Table1[[#This Row],[Hrs in Wetland]]/Table1[[#This Row],[No.Traps]]</f>
        <v>0.26252983293556087</v>
      </c>
      <c r="P36" s="2">
        <v>61.5</v>
      </c>
      <c r="Q36" t="s">
        <v>2</v>
      </c>
    </row>
    <row r="37" spans="1:17" x14ac:dyDescent="0.35">
      <c r="A37">
        <v>2016</v>
      </c>
      <c r="B37" t="s">
        <v>20</v>
      </c>
      <c r="C37" t="s">
        <v>45</v>
      </c>
      <c r="D37" t="s">
        <v>8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SUM(E37:K37)</f>
        <v>1</v>
      </c>
      <c r="M37">
        <v>25.58</v>
      </c>
      <c r="N37">
        <v>6</v>
      </c>
      <c r="O37">
        <f>Table1[[#This Row],[Fish Total]]/Table1[[#This Row],[Hrs in Wetland]]/Table1[[#This Row],[No.Traps]]</f>
        <v>6.5155069064373218E-3</v>
      </c>
      <c r="P37" s="2">
        <v>67</v>
      </c>
      <c r="Q37" t="s">
        <v>5</v>
      </c>
    </row>
    <row r="38" spans="1:17" x14ac:dyDescent="0.35">
      <c r="A38">
        <v>2016</v>
      </c>
      <c r="B38" t="s">
        <v>20</v>
      </c>
      <c r="C38" t="s">
        <v>45</v>
      </c>
      <c r="D38" t="s">
        <v>15</v>
      </c>
      <c r="E38">
        <v>253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SUM(E38:K38)</f>
        <v>253</v>
      </c>
      <c r="M38">
        <v>29.25</v>
      </c>
      <c r="N38">
        <v>6</v>
      </c>
      <c r="O38">
        <f>Table1[[#This Row],[Fish Total]]/Table1[[#This Row],[Hrs in Wetland]]/Table1[[#This Row],[No.Traps]]</f>
        <v>1.4415954415954415</v>
      </c>
      <c r="P38" s="2">
        <v>60</v>
      </c>
      <c r="Q38" t="s">
        <v>2</v>
      </c>
    </row>
    <row r="39" spans="1:17" x14ac:dyDescent="0.35">
      <c r="A39">
        <v>2016</v>
      </c>
      <c r="B39" t="s">
        <v>20</v>
      </c>
      <c r="C39" t="s">
        <v>45</v>
      </c>
      <c r="D39" t="s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SUM(E39:K39)</f>
        <v>0</v>
      </c>
      <c r="M39">
        <v>22.75</v>
      </c>
      <c r="N39">
        <v>6</v>
      </c>
      <c r="O39">
        <f>Table1[[#This Row],[Fish Total]]/Table1[[#This Row],[Hrs in Wetland]]/Table1[[#This Row],[No.Traps]]</f>
        <v>0</v>
      </c>
      <c r="P39" s="2">
        <v>80</v>
      </c>
      <c r="Q39" t="s">
        <v>1</v>
      </c>
    </row>
    <row r="40" spans="1:17" x14ac:dyDescent="0.35">
      <c r="A40">
        <v>2016</v>
      </c>
      <c r="B40" t="s">
        <v>20</v>
      </c>
      <c r="C40" t="s">
        <v>45</v>
      </c>
      <c r="D40" t="s">
        <v>13</v>
      </c>
      <c r="E40">
        <v>222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f>SUM(E40:K40)</f>
        <v>224</v>
      </c>
      <c r="M40">
        <v>24.75</v>
      </c>
      <c r="N40">
        <v>6</v>
      </c>
      <c r="O40">
        <f>Table1[[#This Row],[Fish Total]]/Table1[[#This Row],[Hrs in Wetland]]/Table1[[#This Row],[No.Traps]]</f>
        <v>1.5084175084175084</v>
      </c>
      <c r="P40" s="2">
        <v>56.5</v>
      </c>
      <c r="Q40" t="s">
        <v>5</v>
      </c>
    </row>
    <row r="41" spans="1:17" x14ac:dyDescent="0.35">
      <c r="A41">
        <v>2016</v>
      </c>
      <c r="B41" t="s">
        <v>20</v>
      </c>
      <c r="C41" t="s">
        <v>45</v>
      </c>
      <c r="D41" t="s">
        <v>4</v>
      </c>
      <c r="E41">
        <v>333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SUM(E41:K41)</f>
        <v>333</v>
      </c>
      <c r="M41">
        <v>28.08</v>
      </c>
      <c r="N41">
        <v>6</v>
      </c>
      <c r="O41">
        <f>Table1[[#This Row],[Fish Total]]/Table1[[#This Row],[Hrs in Wetland]]/Table1[[#This Row],[No.Traps]]</f>
        <v>1.9764957264957266</v>
      </c>
      <c r="P41" s="2">
        <v>61</v>
      </c>
      <c r="Q41" t="s">
        <v>5</v>
      </c>
    </row>
    <row r="42" spans="1:17" x14ac:dyDescent="0.35">
      <c r="A42">
        <v>2016</v>
      </c>
      <c r="B42" t="s">
        <v>20</v>
      </c>
      <c r="C42" t="s">
        <v>45</v>
      </c>
      <c r="D42" t="s">
        <v>9</v>
      </c>
      <c r="E42">
        <v>280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SUM(E42:K42)</f>
        <v>280</v>
      </c>
      <c r="M42">
        <v>21</v>
      </c>
      <c r="N42">
        <v>6</v>
      </c>
      <c r="O42">
        <f>Table1[[#This Row],[Fish Total]]/Table1[[#This Row],[Hrs in Wetland]]/Table1[[#This Row],[No.Traps]]</f>
        <v>2.2222222222222223</v>
      </c>
      <c r="P42" s="2">
        <v>56.5</v>
      </c>
      <c r="Q42" t="s">
        <v>2</v>
      </c>
    </row>
    <row r="43" spans="1:17" x14ac:dyDescent="0.35">
      <c r="A43">
        <v>2016</v>
      </c>
      <c r="B43" t="s">
        <v>20</v>
      </c>
      <c r="C43" t="s">
        <v>45</v>
      </c>
      <c r="D43" t="s">
        <v>7</v>
      </c>
      <c r="E43">
        <v>20</v>
      </c>
      <c r="F43">
        <v>2</v>
      </c>
      <c r="G43">
        <v>1</v>
      </c>
      <c r="H43">
        <v>0</v>
      </c>
      <c r="I43">
        <v>0</v>
      </c>
      <c r="J43">
        <v>0</v>
      </c>
      <c r="K43">
        <v>1</v>
      </c>
      <c r="L43">
        <f>SUM(E43:K43)</f>
        <v>24</v>
      </c>
      <c r="M43">
        <v>22</v>
      </c>
      <c r="N43">
        <v>6</v>
      </c>
      <c r="O43">
        <f>Table1[[#This Row],[Fish Total]]/Table1[[#This Row],[Hrs in Wetland]]/Table1[[#This Row],[No.Traps]]</f>
        <v>0.1818181818181818</v>
      </c>
      <c r="P43" s="2">
        <v>65.5</v>
      </c>
      <c r="Q43" t="s">
        <v>5</v>
      </c>
    </row>
    <row r="44" spans="1:17" x14ac:dyDescent="0.35">
      <c r="A44">
        <v>2016</v>
      </c>
      <c r="B44" t="s">
        <v>12</v>
      </c>
      <c r="C44" t="s">
        <v>44</v>
      </c>
      <c r="D44" t="s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f>SUM(E44:K44)</f>
        <v>1</v>
      </c>
      <c r="M44">
        <v>24.23</v>
      </c>
      <c r="N44">
        <v>6</v>
      </c>
      <c r="O44">
        <f>Table1[[#This Row],[Fish Total]]/Table1[[#This Row],[Hrs in Wetland]]/Table1[[#This Row],[No.Traps]]</f>
        <v>6.8785252441876457E-3</v>
      </c>
      <c r="P44" s="2">
        <v>76</v>
      </c>
      <c r="Q44" t="s">
        <v>1</v>
      </c>
    </row>
    <row r="45" spans="1:17" x14ac:dyDescent="0.35">
      <c r="A45">
        <v>2016</v>
      </c>
      <c r="B45" t="s">
        <v>12</v>
      </c>
      <c r="C45" t="s">
        <v>44</v>
      </c>
      <c r="D45" t="s">
        <v>17</v>
      </c>
      <c r="E45">
        <v>0</v>
      </c>
      <c r="F45">
        <v>17</v>
      </c>
      <c r="G45">
        <v>0</v>
      </c>
      <c r="H45">
        <v>0</v>
      </c>
      <c r="I45">
        <v>0</v>
      </c>
      <c r="J45">
        <v>0</v>
      </c>
      <c r="K45">
        <v>0</v>
      </c>
      <c r="L45">
        <f>SUM(E45:K45)</f>
        <v>17</v>
      </c>
      <c r="M45">
        <v>22</v>
      </c>
      <c r="N45">
        <v>6</v>
      </c>
      <c r="O45">
        <f>Table1[[#This Row],[Fish Total]]/Table1[[#This Row],[Hrs in Wetland]]/Table1[[#This Row],[No.Traps]]</f>
        <v>0.12878787878787878</v>
      </c>
      <c r="P45" s="2">
        <v>73</v>
      </c>
      <c r="Q45" t="s">
        <v>1</v>
      </c>
    </row>
    <row r="46" spans="1:17" x14ac:dyDescent="0.35">
      <c r="A46">
        <v>2016</v>
      </c>
      <c r="B46" t="s">
        <v>12</v>
      </c>
      <c r="C46" t="s">
        <v>44</v>
      </c>
      <c r="D46" t="s">
        <v>11</v>
      </c>
      <c r="E46">
        <v>34</v>
      </c>
      <c r="F46">
        <v>50</v>
      </c>
      <c r="G46">
        <v>36</v>
      </c>
      <c r="H46">
        <v>0</v>
      </c>
      <c r="I46">
        <v>0</v>
      </c>
      <c r="J46">
        <v>0</v>
      </c>
      <c r="K46">
        <v>0</v>
      </c>
      <c r="L46">
        <f>SUM(E46:K46)</f>
        <v>120</v>
      </c>
      <c r="M46">
        <v>23.75</v>
      </c>
      <c r="N46">
        <v>6</v>
      </c>
      <c r="O46">
        <f>Table1[[#This Row],[Fish Total]]/Table1[[#This Row],[Hrs in Wetland]]/Table1[[#This Row],[No.Traps]]</f>
        <v>0.84210526315789469</v>
      </c>
      <c r="P46" s="2">
        <v>67</v>
      </c>
      <c r="Q46" t="s">
        <v>2</v>
      </c>
    </row>
    <row r="47" spans="1:17" x14ac:dyDescent="0.35">
      <c r="A47">
        <v>2016</v>
      </c>
      <c r="B47" t="s">
        <v>12</v>
      </c>
      <c r="C47" t="s">
        <v>44</v>
      </c>
      <c r="D47" t="s">
        <v>50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f>SUM(E47:K47)</f>
        <v>1</v>
      </c>
      <c r="M47">
        <v>31.5</v>
      </c>
      <c r="N47">
        <v>3</v>
      </c>
      <c r="O47">
        <f>Table1[[#This Row],[Fish Total]]/Table1[[#This Row],[Hrs in Wetland]]/Table1[[#This Row],[No.Traps]]</f>
        <v>1.0582010582010581E-2</v>
      </c>
      <c r="P47" s="2">
        <v>64</v>
      </c>
      <c r="Q47" t="s">
        <v>5</v>
      </c>
    </row>
    <row r="48" spans="1:17" x14ac:dyDescent="0.35">
      <c r="A48">
        <v>2016</v>
      </c>
      <c r="B48" t="s">
        <v>12</v>
      </c>
      <c r="C48" t="s">
        <v>44</v>
      </c>
      <c r="D48" t="s">
        <v>18</v>
      </c>
      <c r="E48">
        <v>0</v>
      </c>
      <c r="F48">
        <v>0</v>
      </c>
      <c r="G48">
        <v>0</v>
      </c>
      <c r="H48">
        <v>10</v>
      </c>
      <c r="I48">
        <v>0</v>
      </c>
      <c r="J48">
        <v>3</v>
      </c>
      <c r="K48">
        <v>0</v>
      </c>
      <c r="L48">
        <f>SUM(E48:K48)</f>
        <v>13</v>
      </c>
      <c r="M48">
        <v>22.5</v>
      </c>
      <c r="N48">
        <v>5</v>
      </c>
      <c r="O48">
        <f>Table1[[#This Row],[Fish Total]]/Table1[[#This Row],[Hrs in Wetland]]/Table1[[#This Row],[No.Traps]]</f>
        <v>0.11555555555555555</v>
      </c>
      <c r="P48" s="2">
        <v>64</v>
      </c>
      <c r="Q48" t="s">
        <v>5</v>
      </c>
    </row>
    <row r="49" spans="1:17" x14ac:dyDescent="0.35">
      <c r="A49">
        <v>2016</v>
      </c>
      <c r="B49" t="s">
        <v>12</v>
      </c>
      <c r="C49" t="s">
        <v>44</v>
      </c>
      <c r="D49" t="s">
        <v>14</v>
      </c>
      <c r="E49">
        <v>8</v>
      </c>
      <c r="F49">
        <v>231</v>
      </c>
      <c r="G49">
        <v>0</v>
      </c>
      <c r="H49">
        <v>0</v>
      </c>
      <c r="I49">
        <v>0</v>
      </c>
      <c r="J49">
        <v>0</v>
      </c>
      <c r="K49">
        <v>1</v>
      </c>
      <c r="L49">
        <f>SUM(E49:K49)</f>
        <v>240</v>
      </c>
      <c r="M49">
        <v>18.579999999999998</v>
      </c>
      <c r="N49">
        <v>6</v>
      </c>
      <c r="O49">
        <f>Table1[[#This Row],[Fish Total]]/Table1[[#This Row],[Hrs in Wetland]]/Table1[[#This Row],[No.Traps]]</f>
        <v>2.1528525296017222</v>
      </c>
      <c r="P49" s="2">
        <v>50.5</v>
      </c>
      <c r="Q49" t="s">
        <v>2</v>
      </c>
    </row>
    <row r="50" spans="1:17" x14ac:dyDescent="0.35">
      <c r="A50">
        <v>2016</v>
      </c>
      <c r="B50" t="s">
        <v>12</v>
      </c>
      <c r="C50" t="s">
        <v>44</v>
      </c>
      <c r="D50" t="s">
        <v>6</v>
      </c>
      <c r="E50">
        <v>47</v>
      </c>
      <c r="F50">
        <v>198</v>
      </c>
      <c r="G50">
        <v>0</v>
      </c>
      <c r="H50">
        <v>0</v>
      </c>
      <c r="I50">
        <v>0</v>
      </c>
      <c r="J50">
        <v>0</v>
      </c>
      <c r="K50">
        <v>0</v>
      </c>
      <c r="L50">
        <f>SUM(E50:K50)</f>
        <v>245</v>
      </c>
      <c r="M50">
        <v>19.149999999999999</v>
      </c>
      <c r="N50">
        <v>6</v>
      </c>
      <c r="O50">
        <f>Table1[[#This Row],[Fish Total]]/Table1[[#This Row],[Hrs in Wetland]]/Table1[[#This Row],[No.Traps]]</f>
        <v>2.1322889469103568</v>
      </c>
      <c r="P50" s="2">
        <v>62</v>
      </c>
      <c r="Q50" t="s">
        <v>2</v>
      </c>
    </row>
    <row r="51" spans="1:17" x14ac:dyDescent="0.35">
      <c r="A51">
        <v>2016</v>
      </c>
      <c r="B51" t="s">
        <v>12</v>
      </c>
      <c r="C51" t="s">
        <v>44</v>
      </c>
      <c r="D51" t="s">
        <v>8</v>
      </c>
      <c r="E51">
        <v>138</v>
      </c>
      <c r="F51">
        <v>349</v>
      </c>
      <c r="G51">
        <v>15</v>
      </c>
      <c r="H51">
        <v>0</v>
      </c>
      <c r="I51">
        <v>0</v>
      </c>
      <c r="J51">
        <v>0</v>
      </c>
      <c r="K51">
        <v>3</v>
      </c>
      <c r="L51">
        <f>SUM(E51:K51)</f>
        <v>505</v>
      </c>
      <c r="M51">
        <v>23.42</v>
      </c>
      <c r="N51">
        <v>6</v>
      </c>
      <c r="O51">
        <f>Table1[[#This Row],[Fish Total]]/Table1[[#This Row],[Hrs in Wetland]]/Table1[[#This Row],[No.Traps]]</f>
        <v>3.5937944776544257</v>
      </c>
      <c r="P51" s="2">
        <v>69</v>
      </c>
      <c r="Q51" t="s">
        <v>5</v>
      </c>
    </row>
    <row r="52" spans="1:17" x14ac:dyDescent="0.35">
      <c r="A52">
        <v>2016</v>
      </c>
      <c r="B52" t="s">
        <v>12</v>
      </c>
      <c r="C52" t="s">
        <v>44</v>
      </c>
      <c r="D52" t="s">
        <v>15</v>
      </c>
      <c r="E52">
        <v>235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SUM(E52:K52)</f>
        <v>235</v>
      </c>
      <c r="M52">
        <v>29.83</v>
      </c>
      <c r="N52">
        <v>6</v>
      </c>
      <c r="O52">
        <f>Table1[[#This Row],[Fish Total]]/Table1[[#This Row],[Hrs in Wetland]]/Table1[[#This Row],[No.Traps]]</f>
        <v>1.3129958654598279</v>
      </c>
      <c r="P52" s="2">
        <v>59</v>
      </c>
      <c r="Q52" t="s">
        <v>2</v>
      </c>
    </row>
    <row r="53" spans="1:17" x14ac:dyDescent="0.35">
      <c r="A53">
        <v>2016</v>
      </c>
      <c r="B53" t="s">
        <v>12</v>
      </c>
      <c r="C53" t="s">
        <v>44</v>
      </c>
      <c r="D53" t="s">
        <v>0</v>
      </c>
      <c r="E53">
        <v>0</v>
      </c>
      <c r="F53">
        <v>72</v>
      </c>
      <c r="G53">
        <v>0</v>
      </c>
      <c r="H53">
        <v>0</v>
      </c>
      <c r="I53">
        <v>0</v>
      </c>
      <c r="J53">
        <v>0</v>
      </c>
      <c r="K53">
        <v>0</v>
      </c>
      <c r="L53">
        <f>SUM(E53:K53)</f>
        <v>72</v>
      </c>
      <c r="M53">
        <v>18.920000000000002</v>
      </c>
      <c r="N53">
        <v>6</v>
      </c>
      <c r="O53">
        <f>Table1[[#This Row],[Fish Total]]/Table1[[#This Row],[Hrs in Wetland]]/Table1[[#This Row],[No.Traps]]</f>
        <v>0.63424947145877375</v>
      </c>
      <c r="P53" s="2">
        <v>79.5</v>
      </c>
      <c r="Q53" t="s">
        <v>1</v>
      </c>
    </row>
    <row r="54" spans="1:17" x14ac:dyDescent="0.35">
      <c r="A54">
        <v>2016</v>
      </c>
      <c r="B54" t="s">
        <v>12</v>
      </c>
      <c r="C54" t="s">
        <v>44</v>
      </c>
      <c r="D54" t="s">
        <v>13</v>
      </c>
      <c r="E54">
        <v>676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f>SUM(E54:K54)</f>
        <v>678</v>
      </c>
      <c r="M54">
        <v>18.53</v>
      </c>
      <c r="N54">
        <v>6</v>
      </c>
      <c r="O54">
        <f>Table1[[#This Row],[Fish Total]]/Table1[[#This Row],[Hrs in Wetland]]/Table1[[#This Row],[No.Traps]]</f>
        <v>6.0982191041554232</v>
      </c>
      <c r="P54" s="2">
        <v>61.5</v>
      </c>
      <c r="Q54" t="s">
        <v>5</v>
      </c>
    </row>
    <row r="55" spans="1:17" x14ac:dyDescent="0.35">
      <c r="A55">
        <v>2016</v>
      </c>
      <c r="B55" t="s">
        <v>12</v>
      </c>
      <c r="C55" t="s">
        <v>44</v>
      </c>
      <c r="D55" t="s">
        <v>4</v>
      </c>
      <c r="E55">
        <v>192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f>SUM(E55:K55)</f>
        <v>193</v>
      </c>
      <c r="M55">
        <v>26.75</v>
      </c>
      <c r="N55">
        <v>6</v>
      </c>
      <c r="O55">
        <f>Table1[[#This Row],[Fish Total]]/Table1[[#This Row],[Hrs in Wetland]]/Table1[[#This Row],[No.Traps]]</f>
        <v>1.2024922118380064</v>
      </c>
      <c r="P55" s="2">
        <v>62.5</v>
      </c>
      <c r="Q55" t="s">
        <v>5</v>
      </c>
    </row>
    <row r="56" spans="1:17" x14ac:dyDescent="0.35">
      <c r="A56">
        <v>2016</v>
      </c>
      <c r="B56" t="s">
        <v>12</v>
      </c>
      <c r="C56" t="s">
        <v>44</v>
      </c>
      <c r="D56" t="s">
        <v>35</v>
      </c>
      <c r="E56">
        <v>24</v>
      </c>
      <c r="F56">
        <v>13</v>
      </c>
      <c r="G56">
        <v>26</v>
      </c>
      <c r="H56">
        <v>0</v>
      </c>
      <c r="I56">
        <v>35</v>
      </c>
      <c r="J56">
        <v>0</v>
      </c>
      <c r="K56">
        <v>0</v>
      </c>
      <c r="L56">
        <f>SUM(E56:K56)</f>
        <v>98</v>
      </c>
      <c r="M56">
        <v>23.87</v>
      </c>
      <c r="N56">
        <v>6</v>
      </c>
      <c r="O56">
        <f>Table1[[#This Row],[Fish Total]]/Table1[[#This Row],[Hrs in Wetland]]/Table1[[#This Row],[No.Traps]]</f>
        <v>0.68426197458455518</v>
      </c>
      <c r="P56" s="2">
        <v>60.5</v>
      </c>
      <c r="Q56" t="s">
        <v>2</v>
      </c>
    </row>
    <row r="57" spans="1:17" x14ac:dyDescent="0.35">
      <c r="A57">
        <v>2016</v>
      </c>
      <c r="B57" t="s">
        <v>12</v>
      </c>
      <c r="C57" t="s">
        <v>44</v>
      </c>
      <c r="D57" t="s">
        <v>16</v>
      </c>
      <c r="E57">
        <v>26</v>
      </c>
      <c r="F57">
        <v>0</v>
      </c>
      <c r="G57">
        <v>2</v>
      </c>
      <c r="H57">
        <v>0</v>
      </c>
      <c r="I57">
        <v>4</v>
      </c>
      <c r="J57">
        <v>0</v>
      </c>
      <c r="K57">
        <v>0</v>
      </c>
      <c r="L57">
        <f>SUM(E57:K57)</f>
        <v>32</v>
      </c>
      <c r="M57">
        <v>23.17</v>
      </c>
      <c r="N57">
        <v>4</v>
      </c>
      <c r="O57">
        <f>Table1[[#This Row],[Fish Total]]/Table1[[#This Row],[Hrs in Wetland]]/Table1[[#This Row],[No.Traps]]</f>
        <v>0.34527406128614585</v>
      </c>
      <c r="P57" s="2">
        <v>60.5</v>
      </c>
      <c r="Q57" t="s">
        <v>2</v>
      </c>
    </row>
    <row r="58" spans="1:17" x14ac:dyDescent="0.35">
      <c r="A58">
        <v>2016</v>
      </c>
      <c r="B58" t="s">
        <v>12</v>
      </c>
      <c r="C58" t="s">
        <v>44</v>
      </c>
      <c r="D58" t="s">
        <v>7</v>
      </c>
      <c r="E58">
        <v>16</v>
      </c>
      <c r="F58">
        <v>246</v>
      </c>
      <c r="G58">
        <v>7</v>
      </c>
      <c r="H58">
        <v>0</v>
      </c>
      <c r="I58">
        <v>0</v>
      </c>
      <c r="J58">
        <v>21</v>
      </c>
      <c r="K58">
        <v>2</v>
      </c>
      <c r="L58">
        <f>SUM(E58:K58)</f>
        <v>292</v>
      </c>
      <c r="M58">
        <v>20.27</v>
      </c>
      <c r="N58">
        <v>6</v>
      </c>
      <c r="O58">
        <f>Table1[[#This Row],[Fish Total]]/Table1[[#This Row],[Hrs in Wetland]]/Table1[[#This Row],[No.Traps]]</f>
        <v>2.4009209011675714</v>
      </c>
      <c r="P58" s="2">
        <v>64</v>
      </c>
      <c r="Q58" t="s">
        <v>5</v>
      </c>
    </row>
    <row r="59" spans="1:17" x14ac:dyDescent="0.35">
      <c r="A59">
        <v>2016</v>
      </c>
      <c r="B59" t="s">
        <v>3</v>
      </c>
      <c r="C59" t="s">
        <v>46</v>
      </c>
      <c r="D59" t="s">
        <v>10</v>
      </c>
      <c r="E59">
        <v>0</v>
      </c>
      <c r="F59">
        <v>2</v>
      </c>
      <c r="G59">
        <v>0</v>
      </c>
      <c r="H59">
        <v>0</v>
      </c>
      <c r="I59">
        <v>0</v>
      </c>
      <c r="J59">
        <v>1</v>
      </c>
      <c r="K59">
        <v>0</v>
      </c>
      <c r="L59">
        <f>SUM(E59:K59)</f>
        <v>3</v>
      </c>
      <c r="M59">
        <v>19.37</v>
      </c>
      <c r="N59">
        <v>6</v>
      </c>
      <c r="O59">
        <f>Table1[[#This Row],[Fish Total]]/Table1[[#This Row],[Hrs in Wetland]]/Table1[[#This Row],[No.Traps]]</f>
        <v>2.5813113061435206E-2</v>
      </c>
      <c r="P59" s="2">
        <v>71.5</v>
      </c>
      <c r="Q59" t="s">
        <v>1</v>
      </c>
    </row>
    <row r="60" spans="1:17" x14ac:dyDescent="0.35">
      <c r="A60">
        <v>2016</v>
      </c>
      <c r="B60" t="s">
        <v>3</v>
      </c>
      <c r="C60" t="s">
        <v>46</v>
      </c>
      <c r="D60" t="s">
        <v>17</v>
      </c>
      <c r="E60">
        <v>0</v>
      </c>
      <c r="F60">
        <v>93</v>
      </c>
      <c r="G60">
        <v>0</v>
      </c>
      <c r="H60">
        <v>0</v>
      </c>
      <c r="I60">
        <v>0</v>
      </c>
      <c r="J60">
        <v>0</v>
      </c>
      <c r="K60">
        <v>0</v>
      </c>
      <c r="L60">
        <f>SUM(E60:K60)</f>
        <v>93</v>
      </c>
      <c r="M60">
        <v>21</v>
      </c>
      <c r="N60">
        <v>6</v>
      </c>
      <c r="O60">
        <f>Table1[[#This Row],[Fish Total]]/Table1[[#This Row],[Hrs in Wetland]]/Table1[[#This Row],[No.Traps]]</f>
        <v>0.73809523809523814</v>
      </c>
      <c r="P60" s="2">
        <v>75.5</v>
      </c>
      <c r="Q60" t="s">
        <v>1</v>
      </c>
    </row>
    <row r="61" spans="1:17" x14ac:dyDescent="0.35">
      <c r="A61">
        <v>2016</v>
      </c>
      <c r="B61" t="s">
        <v>3</v>
      </c>
      <c r="C61" t="s">
        <v>46</v>
      </c>
      <c r="D61" t="s">
        <v>11</v>
      </c>
      <c r="E61">
        <v>3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f>SUM(E61:K61)</f>
        <v>13</v>
      </c>
      <c r="M61">
        <v>19.62</v>
      </c>
      <c r="N61">
        <v>6</v>
      </c>
      <c r="O61">
        <f>Table1[[#This Row],[Fish Total]]/Table1[[#This Row],[Hrs in Wetland]]/Table1[[#This Row],[No.Traps]]</f>
        <v>0.11043153244988108</v>
      </c>
      <c r="P61" s="2">
        <v>66.5</v>
      </c>
      <c r="Q61" t="s">
        <v>2</v>
      </c>
    </row>
    <row r="62" spans="1:17" x14ac:dyDescent="0.35">
      <c r="A62">
        <v>2016</v>
      </c>
      <c r="B62" t="s">
        <v>3</v>
      </c>
      <c r="C62" t="s">
        <v>46</v>
      </c>
      <c r="D62" t="s">
        <v>19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f>SUM(E62:K62)</f>
        <v>1</v>
      </c>
      <c r="M62">
        <v>24.58</v>
      </c>
      <c r="N62">
        <v>6</v>
      </c>
      <c r="O62">
        <f>Table1[[#This Row],[Fish Total]]/Table1[[#This Row],[Hrs in Wetland]]/Table1[[#This Row],[No.Traps]]</f>
        <v>6.7805804176837544E-3</v>
      </c>
      <c r="P62" s="2">
        <v>63.5</v>
      </c>
      <c r="Q62" t="s">
        <v>5</v>
      </c>
    </row>
    <row r="63" spans="1:17" x14ac:dyDescent="0.35">
      <c r="A63">
        <v>2016</v>
      </c>
      <c r="B63" t="s">
        <v>3</v>
      </c>
      <c r="C63" t="s">
        <v>46</v>
      </c>
      <c r="D63" t="s">
        <v>14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SUM(E63:K63)</f>
        <v>0</v>
      </c>
      <c r="M63">
        <v>18.05</v>
      </c>
      <c r="N63">
        <v>6</v>
      </c>
      <c r="O63">
        <f>Table1[[#This Row],[Fish Total]]/Table1[[#This Row],[Hrs in Wetland]]/Table1[[#This Row],[No.Traps]]</f>
        <v>0</v>
      </c>
      <c r="P63" s="2">
        <v>47</v>
      </c>
      <c r="Q63" t="s">
        <v>2</v>
      </c>
    </row>
    <row r="64" spans="1:17" x14ac:dyDescent="0.35">
      <c r="A64">
        <v>2016</v>
      </c>
      <c r="B64" t="s">
        <v>3</v>
      </c>
      <c r="C64" t="s">
        <v>46</v>
      </c>
      <c r="D64" t="s">
        <v>6</v>
      </c>
      <c r="E64">
        <v>104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f>SUM(E64:K64)</f>
        <v>108</v>
      </c>
      <c r="M64">
        <v>25.2</v>
      </c>
      <c r="N64">
        <v>6</v>
      </c>
      <c r="O64">
        <f>Table1[[#This Row],[Fish Total]]/Table1[[#This Row],[Hrs in Wetland]]/Table1[[#This Row],[No.Traps]]</f>
        <v>0.7142857142857143</v>
      </c>
      <c r="P64" s="2">
        <v>65</v>
      </c>
      <c r="Q64" t="s">
        <v>2</v>
      </c>
    </row>
    <row r="65" spans="1:17" x14ac:dyDescent="0.35">
      <c r="A65">
        <v>2016</v>
      </c>
      <c r="B65" t="s">
        <v>3</v>
      </c>
      <c r="C65" t="s">
        <v>46</v>
      </c>
      <c r="D65" t="s">
        <v>15</v>
      </c>
      <c r="E65">
        <v>456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SUM(E65:K65)</f>
        <v>456</v>
      </c>
      <c r="M65">
        <v>21.92</v>
      </c>
      <c r="N65">
        <v>6</v>
      </c>
      <c r="O65">
        <f>Table1[[#This Row],[Fish Total]]/Table1[[#This Row],[Hrs in Wetland]]/Table1[[#This Row],[No.Traps]]</f>
        <v>3.4671532846715327</v>
      </c>
      <c r="P65" s="2">
        <v>54.5</v>
      </c>
      <c r="Q65" t="s">
        <v>2</v>
      </c>
    </row>
    <row r="66" spans="1:17" x14ac:dyDescent="0.35">
      <c r="A66">
        <v>2016</v>
      </c>
      <c r="B66" t="s">
        <v>3</v>
      </c>
      <c r="C66" t="s">
        <v>46</v>
      </c>
      <c r="D66" t="s">
        <v>0</v>
      </c>
      <c r="E66">
        <v>0</v>
      </c>
      <c r="F66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f>SUM(E66:K66)</f>
        <v>27</v>
      </c>
      <c r="M66">
        <v>14</v>
      </c>
      <c r="N66">
        <v>6</v>
      </c>
      <c r="O66">
        <f>Table1[[#This Row],[Fish Total]]/Table1[[#This Row],[Hrs in Wetland]]/Table1[[#This Row],[No.Traps]]</f>
        <v>0.32142857142857145</v>
      </c>
      <c r="P66" s="2">
        <v>79.5</v>
      </c>
      <c r="Q66" t="s">
        <v>1</v>
      </c>
    </row>
    <row r="67" spans="1:17" x14ac:dyDescent="0.35">
      <c r="A67">
        <v>2016</v>
      </c>
      <c r="B67" t="s">
        <v>3</v>
      </c>
      <c r="C67" t="s">
        <v>46</v>
      </c>
      <c r="D67" t="s">
        <v>13</v>
      </c>
      <c r="E67">
        <v>25</v>
      </c>
      <c r="F67">
        <v>0</v>
      </c>
      <c r="G67">
        <v>2</v>
      </c>
      <c r="H67">
        <v>0</v>
      </c>
      <c r="I67">
        <v>0</v>
      </c>
      <c r="J67">
        <v>1</v>
      </c>
      <c r="K67">
        <v>14</v>
      </c>
      <c r="L67">
        <f>SUM(E67:K67)</f>
        <v>42</v>
      </c>
      <c r="M67">
        <v>18.920000000000002</v>
      </c>
      <c r="N67">
        <v>6</v>
      </c>
      <c r="O67">
        <f>Table1[[#This Row],[Fish Total]]/Table1[[#This Row],[Hrs in Wetland]]/Table1[[#This Row],[No.Traps]]</f>
        <v>0.36997885835095135</v>
      </c>
      <c r="P67" s="2">
        <v>61</v>
      </c>
      <c r="Q67" t="s">
        <v>5</v>
      </c>
    </row>
    <row r="68" spans="1:17" x14ac:dyDescent="0.35">
      <c r="A68">
        <v>2016</v>
      </c>
      <c r="B68" t="s">
        <v>3</v>
      </c>
      <c r="C68" t="s">
        <v>46</v>
      </c>
      <c r="D68" t="s">
        <v>4</v>
      </c>
      <c r="E68">
        <v>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SUM(E68:K68)</f>
        <v>10</v>
      </c>
      <c r="M68">
        <v>22.9</v>
      </c>
      <c r="N68">
        <v>6</v>
      </c>
      <c r="O68">
        <f>Table1[[#This Row],[Fish Total]]/Table1[[#This Row],[Hrs in Wetland]]/Table1[[#This Row],[No.Traps]]</f>
        <v>7.2780203784570605E-2</v>
      </c>
      <c r="P68" s="2">
        <v>62</v>
      </c>
      <c r="Q68" t="s">
        <v>5</v>
      </c>
    </row>
    <row r="69" spans="1:17" x14ac:dyDescent="0.35">
      <c r="A69">
        <v>2016</v>
      </c>
      <c r="B69" t="s">
        <v>3</v>
      </c>
      <c r="C69" t="s">
        <v>46</v>
      </c>
      <c r="D69" t="s">
        <v>35</v>
      </c>
      <c r="E69">
        <v>16</v>
      </c>
      <c r="F69">
        <v>3</v>
      </c>
      <c r="G69">
        <v>4</v>
      </c>
      <c r="H69">
        <v>0</v>
      </c>
      <c r="I69">
        <v>19</v>
      </c>
      <c r="J69">
        <v>0</v>
      </c>
      <c r="K69">
        <v>0</v>
      </c>
      <c r="L69">
        <f>SUM(E69:K69)</f>
        <v>42</v>
      </c>
      <c r="M69">
        <v>21.82</v>
      </c>
      <c r="N69">
        <v>6</v>
      </c>
      <c r="O69">
        <f>Table1[[#This Row],[Fish Total]]/Table1[[#This Row],[Hrs in Wetland]]/Table1[[#This Row],[No.Traps]]</f>
        <v>0.3208065994500458</v>
      </c>
      <c r="P69" s="2">
        <v>61.5</v>
      </c>
      <c r="Q69" t="s">
        <v>2</v>
      </c>
    </row>
    <row r="70" spans="1:17" x14ac:dyDescent="0.35">
      <c r="A70">
        <v>2016</v>
      </c>
      <c r="B70" t="s">
        <v>3</v>
      </c>
      <c r="C70" t="s">
        <v>46</v>
      </c>
      <c r="D70" t="s">
        <v>16</v>
      </c>
      <c r="E70">
        <v>26</v>
      </c>
      <c r="F70">
        <v>6</v>
      </c>
      <c r="G70">
        <v>6</v>
      </c>
      <c r="H70">
        <v>0</v>
      </c>
      <c r="I70">
        <v>8</v>
      </c>
      <c r="J70">
        <v>0</v>
      </c>
      <c r="K70">
        <v>0</v>
      </c>
      <c r="L70">
        <f>SUM(E70:K70)</f>
        <v>46</v>
      </c>
      <c r="M70">
        <v>21.83</v>
      </c>
      <c r="N70">
        <v>6</v>
      </c>
      <c r="O70">
        <f>Table1[[#This Row],[Fish Total]]/Table1[[#This Row],[Hrs in Wetland]]/Table1[[#This Row],[No.Traps]]</f>
        <v>0.35119865628340202</v>
      </c>
      <c r="P70" s="2">
        <v>61.5</v>
      </c>
      <c r="Q70" t="s">
        <v>2</v>
      </c>
    </row>
    <row r="71" spans="1:17" x14ac:dyDescent="0.35">
      <c r="A71">
        <v>2016</v>
      </c>
      <c r="B71" t="s">
        <v>3</v>
      </c>
      <c r="C71" t="s">
        <v>46</v>
      </c>
      <c r="D71" t="s">
        <v>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SUM(E71:K71)</f>
        <v>0</v>
      </c>
      <c r="M71">
        <v>21.68</v>
      </c>
      <c r="N71">
        <v>6</v>
      </c>
      <c r="O71">
        <f>Table1[[#This Row],[Fish Total]]/Table1[[#This Row],[Hrs in Wetland]]/Table1[[#This Row],[No.Traps]]</f>
        <v>0</v>
      </c>
      <c r="P71" s="2">
        <v>56.5</v>
      </c>
      <c r="Q71" t="s">
        <v>2</v>
      </c>
    </row>
    <row r="72" spans="1:17" x14ac:dyDescent="0.35">
      <c r="A72">
        <v>2016</v>
      </c>
      <c r="B72" t="s">
        <v>3</v>
      </c>
      <c r="C72" t="s">
        <v>46</v>
      </c>
      <c r="D72" t="s">
        <v>7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SUM(E72:K72)</f>
        <v>3</v>
      </c>
      <c r="M72">
        <v>15</v>
      </c>
      <c r="N72">
        <v>6</v>
      </c>
      <c r="O72">
        <f>Table1[[#This Row],[Fish Total]]/Table1[[#This Row],[Hrs in Wetland]]/Table1[[#This Row],[No.Traps]]</f>
        <v>3.3333333333333333E-2</v>
      </c>
      <c r="P72" s="2">
        <v>71</v>
      </c>
      <c r="Q72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</dc:creator>
  <cp:lastModifiedBy>Jillian</cp:lastModifiedBy>
  <dcterms:created xsi:type="dcterms:W3CDTF">2016-09-27T21:37:38Z</dcterms:created>
  <dcterms:modified xsi:type="dcterms:W3CDTF">2016-09-27T22:43:38Z</dcterms:modified>
</cp:coreProperties>
</file>