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l/Workspace/ocre-database-analysis/data/"/>
    </mc:Choice>
  </mc:AlternateContent>
  <xr:revisionPtr revIDLastSave="0" documentId="13_ncr:1_{EB36BC4B-6B19-774E-9E26-55A277291157}" xr6:coauthVersionLast="47" xr6:coauthVersionMax="47" xr10:uidLastSave="{00000000-0000-0000-0000-000000000000}"/>
  <bookViews>
    <workbookView xWindow="0" yWindow="500" windowWidth="23040" windowHeight="13900" firstSheet="4" activeTab="10" xr2:uid="{BC58D712-1FB2-5F43-B3AE-5DF2BFDC2690}"/>
  </bookViews>
  <sheets>
    <sheet name="AnalysisFields" sheetId="1" r:id="rId1"/>
    <sheet name="TypologicalFields" sheetId="2" r:id="rId2"/>
    <sheet name="UniqueTypologicalFields" sheetId="9" r:id="rId3"/>
    <sheet name="ExamplesFields" sheetId="3" r:id="rId4"/>
    <sheet name="Collections" sheetId="4" r:id="rId5"/>
    <sheet name="CollectionsAndIIIF" sheetId="5" r:id="rId6"/>
    <sheet name="CollectionsAndIIIFSummary" sheetId="6" r:id="rId7"/>
    <sheet name="stg_coins" sheetId="7" r:id="rId8"/>
    <sheet name="stg_examples" sheetId="8" r:id="rId9"/>
    <sheet name="stg_examples_images" sheetId="11" r:id="rId10"/>
    <sheet name="stg_uri_pages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9" l="1"/>
  <c r="E2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C1" i="6"/>
  <c r="A1" i="6"/>
  <c r="G67" i="5"/>
  <c r="D5" i="1"/>
  <c r="E9" i="3"/>
  <c r="B57" i="4"/>
  <c r="D5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C121" i="2" l="1"/>
  <c r="C109" i="2"/>
  <c r="C49" i="2"/>
  <c r="C118" i="2"/>
  <c r="C46" i="2"/>
  <c r="C94" i="2"/>
  <c r="C34" i="2"/>
  <c r="C106" i="2"/>
  <c r="C70" i="2"/>
  <c r="C58" i="2"/>
  <c r="C22" i="2"/>
  <c r="C82" i="2"/>
  <c r="C120" i="2"/>
  <c r="C81" i="2"/>
  <c r="C116" i="2"/>
  <c r="C104" i="2"/>
  <c r="C92" i="2"/>
  <c r="C80" i="2"/>
  <c r="C68" i="2"/>
  <c r="C56" i="2"/>
  <c r="C44" i="2"/>
  <c r="C32" i="2"/>
  <c r="C20" i="2"/>
  <c r="C107" i="2"/>
  <c r="C93" i="2"/>
  <c r="C103" i="2"/>
  <c r="C91" i="2"/>
  <c r="C79" i="2"/>
  <c r="C67" i="2"/>
  <c r="C55" i="2"/>
  <c r="C43" i="2"/>
  <c r="C31" i="2"/>
  <c r="C19" i="2"/>
  <c r="C7" i="2"/>
  <c r="C105" i="2"/>
  <c r="C114" i="2"/>
  <c r="C78" i="2"/>
  <c r="C66" i="2"/>
  <c r="C54" i="2"/>
  <c r="C42" i="2"/>
  <c r="C30" i="2"/>
  <c r="C18" i="2"/>
  <c r="C6" i="2"/>
  <c r="C57" i="2"/>
  <c r="C102" i="2"/>
  <c r="C53" i="2"/>
  <c r="C41" i="2"/>
  <c r="C29" i="2"/>
  <c r="C17" i="2"/>
  <c r="C5" i="2"/>
  <c r="C45" i="2"/>
  <c r="C89" i="2"/>
  <c r="C88" i="2"/>
  <c r="C76" i="2"/>
  <c r="C64" i="2"/>
  <c r="C52" i="2"/>
  <c r="C40" i="2"/>
  <c r="C28" i="2"/>
  <c r="C16" i="2"/>
  <c r="C4" i="2"/>
  <c r="C33" i="2"/>
  <c r="C101" i="2"/>
  <c r="C124" i="2"/>
  <c r="C75" i="2"/>
  <c r="C51" i="2"/>
  <c r="C39" i="2"/>
  <c r="C27" i="2"/>
  <c r="C15" i="2"/>
  <c r="C3" i="2"/>
  <c r="C117" i="2"/>
  <c r="C115" i="2"/>
  <c r="C65" i="2"/>
  <c r="C111" i="2"/>
  <c r="C63" i="2"/>
  <c r="C122" i="2"/>
  <c r="C86" i="2"/>
  <c r="C62" i="2"/>
  <c r="C38" i="2"/>
  <c r="C14" i="2"/>
  <c r="C2" i="2"/>
  <c r="C21" i="2"/>
  <c r="C113" i="2"/>
  <c r="C112" i="2"/>
  <c r="C87" i="2"/>
  <c r="C110" i="2"/>
  <c r="C26" i="2"/>
  <c r="C47" i="2"/>
  <c r="C77" i="2"/>
  <c r="C100" i="2"/>
  <c r="C99" i="2"/>
  <c r="C98" i="2"/>
  <c r="C74" i="2"/>
  <c r="C69" i="2"/>
  <c r="C90" i="2"/>
  <c r="C123" i="2"/>
  <c r="C50" i="2"/>
  <c r="C24" i="2"/>
  <c r="C12" i="2"/>
  <c r="C73" i="2"/>
  <c r="C72" i="2"/>
  <c r="C59" i="2"/>
  <c r="C11" i="2"/>
  <c r="C25" i="2"/>
  <c r="C96" i="2"/>
  <c r="C23" i="2"/>
  <c r="C10" i="2"/>
  <c r="C13" i="2"/>
  <c r="C108" i="2"/>
  <c r="C119" i="2"/>
  <c r="C9" i="2"/>
  <c r="C85" i="2"/>
  <c r="C60" i="2"/>
  <c r="C35" i="2"/>
  <c r="C8" i="2"/>
  <c r="C36" i="2"/>
  <c r="C83" i="2"/>
  <c r="C71" i="2"/>
  <c r="C37" i="2"/>
  <c r="C95" i="2"/>
  <c r="C61" i="2"/>
  <c r="C48" i="2"/>
  <c r="C84" i="2"/>
  <c r="C9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tc={86CF3DBB-3F7B-394B-AE87-6F3ACE1106E1}</author>
    <author>tc={E5C103C6-CA70-6D4A-B5CA-9DB44C052FDF}</author>
    <author>tc={4804A6C7-DC03-A14D-9A76-EC3E30F27E82}</author>
    <author>tc={3B86C5CF-579A-9B44-92B9-DE570572C285}</author>
  </authors>
  <commentList>
    <comment ref="F35" authorId="0" shapeId="0" xr:uid="{86CF3DBB-3F7B-394B-AE87-6F3ACE1106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0" authorId="1" shapeId="0" xr:uid="{E5C103C6-CA70-6D4A-B5CA-9DB44C052FDF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8" authorId="2" shapeId="0" xr:uid="{4804A6C7-DC03-A14D-9A76-EC3E30F27E82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124" authorId="3" shapeId="0" xr:uid="{3B86C5CF-579A-9B44-92B9-DE570572C28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tc={D4DC02ED-B345-BA4C-B034-520BBE5D6F8A}</author>
    <author>tc={35A60B14-E187-3C46-BBDF-ABF000849503}</author>
    <author>tc={6A10D586-80FD-C24E-A78C-BCC37B4E9B19}</author>
    <author>tc={E0DA0131-AF0F-9A40-95B9-9F167B4A0F25}</author>
  </authors>
  <commentList>
    <comment ref="B14" authorId="0" shapeId="0" xr:uid="{D4DC02ED-B345-BA4C-B034-520BBE5D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17" authorId="1" shapeId="0" xr:uid="{35A60B14-E187-3C46-BBDF-ABF000849503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1" authorId="2" shapeId="0" xr:uid="{6A10D586-80FD-C24E-A78C-BCC37B4E9B19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8" authorId="3" shapeId="0" xr:uid="{E0DA0131-AF0F-9A40-95B9-9F167B4A0F2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sharedStrings.xml><?xml version="1.0" encoding="utf-8"?>
<sst xmlns="http://schemas.openxmlformats.org/spreadsheetml/2006/main" count="1511" uniqueCount="588">
  <si>
    <t>collection</t>
  </si>
  <si>
    <t>uses_iiif</t>
  </si>
  <si>
    <t>num_links</t>
  </si>
  <si>
    <t>example_name</t>
  </si>
  <si>
    <t>example_page_link</t>
  </si>
  <si>
    <t>AFE RGK Coinfinds</t>
  </si>
  <si>
    <t>AFE RGK Coin3227</t>
  </si>
  <si>
    <t>https://numismatics.org/ocre/id/ric.1(2).aug.25</t>
  </si>
  <si>
    <t>American Numismatic Society</t>
  </si>
  <si>
    <t>Silver Denarius of Augustus, Lugdunum, 15 BC - 13 BC. 1995.11.1604</t>
  </si>
  <si>
    <t>https://numismatics.org/ocre/id/ric.1(2).aug.167A</t>
  </si>
  <si>
    <t>Bronze Dupondius of Tiberius, Commagene, AD 19 - AD 21. 1978.106.67</t>
  </si>
  <si>
    <t>https://numismatics.org/ocre/id/ric.1(2).tib.90</t>
  </si>
  <si>
    <t>Silver Quinarius of Augustus, Emerita, 25 BC - 23 BC. 1969.222.1275</t>
  </si>
  <si>
    <t>https://numismatics.org/ocre/id/ric.1(2).aug.1A</t>
  </si>
  <si>
    <t>Archäologisches Museum der Westfälischen Wilhelms-Universität</t>
  </si>
  <si>
    <t>Augustus ca. 27-23 v. Chr.</t>
  </si>
  <si>
    <t>https://numismatics.org/ocre/id/ric.1(2).aug.14</t>
  </si>
  <si>
    <t>Bibliothèque nationale de France</t>
  </si>
  <si>
    <t>[Monnaie. Quinarius, Auguste, Emerita]</t>
  </si>
  <si>
    <t>British Museum</t>
  </si>
  <si>
    <t>British Museum: 1973,0822.302</t>
  </si>
  <si>
    <t>https://numismatics.org/ocre/id/ric.1(2).aug.9A</t>
  </si>
  <si>
    <t>British Museum: 2002,0102.4995</t>
  </si>
  <si>
    <t>British Museum: 1902,0404.16</t>
  </si>
  <si>
    <t>https://numismatics.org/ocre/id/ric.1(2).aug.12</t>
  </si>
  <si>
    <t>Coin Cabinet of Greifswald University</t>
  </si>
  <si>
    <t>Domitianus 82 n. Chr.</t>
  </si>
  <si>
    <t>https://numismatics.org/ocre/id/ric.2_1(2).dom.108</t>
  </si>
  <si>
    <t>Coin Cabinet of the Mainz City Archives</t>
  </si>
  <si>
    <t>Münze, Sesterz, 112 - 117 n. Chr.</t>
  </si>
  <si>
    <t>https://numismatics.org/ocre/id/ric.2.tr.748</t>
  </si>
  <si>
    <t>Coin Cabinet, Herzog Anton Ulrich-Museum</t>
  </si>
  <si>
    <t>Galba 68 n. Chr.</t>
  </si>
  <si>
    <t>https://numismatics.org/ocre/id/ric.1(2).gal.265</t>
  </si>
  <si>
    <t>Coin Collection of Ruhr-Universität Bochum</t>
  </si>
  <si>
    <t>Augustus ca. 19-18 v. Chr.</t>
  </si>
  <si>
    <t>https://numismatics.org/ocre/id/ric.1(2).aug.36A</t>
  </si>
  <si>
    <t>Coin collection of the Archaeological Museum of the Martin-Luther-Universität Halle-Wittenberg</t>
  </si>
  <si>
    <t>Augustus 19-18 v. Chr.</t>
  </si>
  <si>
    <t>Coin Collection of the Institute of Classical Archaeology at the University of Tübingen</t>
  </si>
  <si>
    <t>Augustus 9-14 n. Chr.</t>
  </si>
  <si>
    <t>https://numismatics.org/ocre/id/ric.1(2).aug.233</t>
  </si>
  <si>
    <t>Coin Collection of the Professorship for Ancient History at the University of Eichstaett-Ingolstadt</t>
  </si>
  <si>
    <t>Augustus 2 v. Chr. - 4 n. Chr.</t>
  </si>
  <si>
    <t>https://numismatics.org/ocre/id/ric.1(2).aug.208</t>
  </si>
  <si>
    <t>Coin collections of the Friedrich-Alexander-Universität Erlangen-Nürnberg (FAU)</t>
  </si>
  <si>
    <t>Colonia Caesaraugusta (?): Augustus ca. 19-18 v. Chr.</t>
  </si>
  <si>
    <t>Coin Collections of the Goethe University, Frankfurt am Main</t>
  </si>
  <si>
    <t>Augustus 25-23 v. Chr.</t>
  </si>
  <si>
    <t>https://numismatics.org/ocre/id/ric.1(2).aug.15A</t>
  </si>
  <si>
    <t>Coin Finds of Priene</t>
  </si>
  <si>
    <t>Augustus, um 25 v. Chr.</t>
  </si>
  <si>
    <t>https://numismatics.org/ocre/id/ric.1(2).aug.486?page=2</t>
  </si>
  <si>
    <t>Das Digitale Münzkabinett der Universität Trier</t>
  </si>
  <si>
    <t>Augustus 10-14 n. Chr.</t>
  </si>
  <si>
    <t>https://numismatics.org/ocre/id/ric.1(2).aug.159?page=2</t>
  </si>
  <si>
    <t>Department of Numismatics and Monetary History at the University of Vienna</t>
  </si>
  <si>
    <t>Digitales Münzkabinett der Universität Heidelberg</t>
  </si>
  <si>
    <t>Augustus 25-22 v. Chr.</t>
  </si>
  <si>
    <t>https://numismatics.org/ocre/id/ric.1(2).aug.9B</t>
  </si>
  <si>
    <t>Fitzwilliam Museum</t>
  </si>
  <si>
    <t>Fitzwilliam Museum - Object CM.BU.25-R</t>
  </si>
  <si>
    <t>FRC PL</t>
  </si>
  <si>
    <t>FRC PL Coin4772</t>
  </si>
  <si>
    <t>https://numismatics.org/ocre/id/ric.1(2).ner.45</t>
  </si>
  <si>
    <t>Freiberg University of Mining and Technology</t>
  </si>
  <si>
    <t>Furman University Ancient Coins</t>
  </si>
  <si>
    <t>Coin, Rome. 2010-081-H</t>
  </si>
  <si>
    <t>https://numismatics.org/ocre/id/ric.1(2).ner.54</t>
  </si>
  <si>
    <t>Gallo-Roman Museum Tongeren</t>
  </si>
  <si>
    <t>Denarius van Augustus in zilver</t>
  </si>
  <si>
    <t>https://numismatics.org/ocre/id/ric.1(2).aug.77A</t>
  </si>
  <si>
    <t>Harvard Art Museums</t>
  </si>
  <si>
    <t>Denarius of Augustus, Emerita</t>
  </si>
  <si>
    <t>https://numismatics.org/ocre/id/ric.1(2).aug.10</t>
  </si>
  <si>
    <t>J. Paul Getty Museum</t>
  </si>
  <si>
    <t>Sestertius of Commodus as Caesar</t>
  </si>
  <si>
    <t>https://numismatics.org/ocre/id/ric.3.m_aur.1530</t>
  </si>
  <si>
    <t>Denarius</t>
  </si>
  <si>
    <t>https://numismatics.org/ocre/id/ric.1(2).aug.475</t>
  </si>
  <si>
    <t>Martin von Wagner Museum der Universität Würzburg</t>
  </si>
  <si>
    <t>Römische Kaiserzeit: Augustus 2 v.-4 n. Chr.?</t>
  </si>
  <si>
    <t>https://numismatics.org/ocre/id/ric.1(2).aug.207?page=5</t>
  </si>
  <si>
    <t>Metropolitan Museum of Art</t>
  </si>
  <si>
    <t>Bronze as of Tiberius</t>
  </si>
  <si>
    <t>https://numismatics.org/ocre/id/ric.1(2).tib.81?page=4</t>
  </si>
  <si>
    <t>Silver denarius of Octavian (Augustus)</t>
  </si>
  <si>
    <t>https://numismatics.org/ocre/id/ric.1(2).aug.265A</t>
  </si>
  <si>
    <t>Silver denarius of Octavian</t>
  </si>
  <si>
    <t>https://numismatics.org/ocre/id/ric.1(2).aug.267</t>
  </si>
  <si>
    <t>Museu Arqueològic de Llíria</t>
  </si>
  <si>
    <t>RIC 53, Nerón, 36005</t>
  </si>
  <si>
    <t>https://numismatics.org/ocre/id/ric.1(2).ner.53</t>
  </si>
  <si>
    <t>Museu de Prehistòria de València</t>
  </si>
  <si>
    <t>RIC 207, Augusto, 36001</t>
  </si>
  <si>
    <t>https://numismatics.org/ocre/id/ric.1(2).aug.207?page=2</t>
  </si>
  <si>
    <t>Museum of Fine Arts, Boston</t>
  </si>
  <si>
    <t>Denarius with head of Augustus, struck under P. Carisius</t>
  </si>
  <si>
    <t>https://numismatics.org/ocre/id/ric.1(2).aug.7A</t>
  </si>
  <si>
    <t>Münzkabinett Berlin</t>
  </si>
  <si>
    <t>Augustus ca. 25-23 v. Chr.</t>
  </si>
  <si>
    <t>Münzkabinett der Heinrich-Heine-Universität Düsseldorf</t>
  </si>
  <si>
    <t>Augustus 19-15 v. Chr.</t>
  </si>
  <si>
    <t>https://numismatics.org/ocre/id/ric.1(2).aug.86B</t>
  </si>
  <si>
    <t>Münzkabinett der Universität Göttingen</t>
  </si>
  <si>
    <t>Münze, Quinar, 25 - 23 v. Chr.</t>
  </si>
  <si>
    <t>https://numismatics.org/ocre/id/ric.1(2).aug.1B</t>
  </si>
  <si>
    <t>Münzkabinett und Antikensammlung der Stadt Winterthur</t>
  </si>
  <si>
    <t>Augustus 19–18 v. Chr.</t>
  </si>
  <si>
    <t>https://numismatics.org/ocre/id/ric.1(2).aug.33B</t>
  </si>
  <si>
    <t>Münzkabinett Wien</t>
  </si>
  <si>
    <t>Augustus ca. 19–18 v. Chr.</t>
  </si>
  <si>
    <t>Münzsammlung des Seminars für Alte Geschichte der Albert-Ludwigs-Universität</t>
  </si>
  <si>
    <t>Numismatic Collection of the Archaeological Seminar of the Philipps-Universität Marburg</t>
  </si>
  <si>
    <t>Augustus ca. 10-14 n. Chr.</t>
  </si>
  <si>
    <t>https://numismatics.org/ocre/id/ric.1(2).aug.159?page=1</t>
  </si>
  <si>
    <t>Numismatic Collection of the Professorship for Ancient History at the University of Augsburg</t>
  </si>
  <si>
    <t>Augustus 20/19 v.Chr.</t>
  </si>
  <si>
    <t>https://numismatics.org/ocre/id/ric.1(2).aug.75A</t>
  </si>
  <si>
    <t>Numismatic Collection of the Professorship for Ancient History at the University of Passau</t>
  </si>
  <si>
    <t>Augustus 18 v. Chr.</t>
  </si>
  <si>
    <t>https://numismatics.org/ocre/id/ric.1(2).aug.115</t>
  </si>
  <si>
    <t>Oldenburg Municipal Museum</t>
  </si>
  <si>
    <t>Münze, As, 64 - 68 n. Chr.</t>
  </si>
  <si>
    <t>https://numismatics.org/ocre/id/ric.1(2).ner.306?page=1</t>
  </si>
  <si>
    <t>Open Context</t>
  </si>
  <si>
    <t>DT# 5028</t>
  </si>
  <si>
    <t>https://numismatics.org/ocre/id/ric.7.lug.4</t>
  </si>
  <si>
    <t>Portable Antiquities Scheme</t>
  </si>
  <si>
    <t>343114: PAS Coin</t>
  </si>
  <si>
    <t>https://numismatics.org/ocre/id/ric.1(2).aug.20</t>
  </si>
  <si>
    <t>845319: PAS Coin</t>
  </si>
  <si>
    <t>State Coin Collection of Munich</t>
  </si>
  <si>
    <t>Münze, Denar, 19 v. Chr. - 18 v. Chr.</t>
  </si>
  <si>
    <t>https://numismatics.org/ocre/id/ric.1(2).aug.33A</t>
  </si>
  <si>
    <t>State Museum of Prehistory Halle</t>
  </si>
  <si>
    <t>Münze, As, 10 - 14 n. Chr.</t>
  </si>
  <si>
    <t>Swiss National Museum</t>
  </si>
  <si>
    <t>Swiss National Museum: LM.A-574</t>
  </si>
  <si>
    <t>https://numismatics.org/ocre/id/ric.1(2).aug.155?page=1</t>
  </si>
  <si>
    <t>The Academic Coin Cabinet of the Archaeological Collection of Rostock University</t>
  </si>
  <si>
    <t>Augustus 17 v. Chr.</t>
  </si>
  <si>
    <t>https://numismatics.org/ocre/id/ric.1(2).aug.342</t>
  </si>
  <si>
    <t>The Digital Coin Cabinet of Kiel University</t>
  </si>
  <si>
    <t>https://numismatics.org/ocre/id/ric.1(2).aug.42A</t>
  </si>
  <si>
    <t>The Digital Coin Cabinet of Mainz University</t>
  </si>
  <si>
    <t>The Digital Coin Cabinet of Mannheim University</t>
  </si>
  <si>
    <t>Röm. Republik: C. Iulius Caesar (Octavianus) 29-27 v. Chr.</t>
  </si>
  <si>
    <t>The Digital Coin Cabinet of the University of Cologne, Department of History, Ancient History, and Department of Classics, Byzantine Studies</t>
  </si>
  <si>
    <t>Augustus 19 v. Chr.</t>
  </si>
  <si>
    <t>https://numismatics.org/ocre/id/ric.1(2).aug.64</t>
  </si>
  <si>
    <t>The Digital Coin Cabinet of University of Konstanz</t>
  </si>
  <si>
    <t>Caligula 40-41 n. Chr.</t>
  </si>
  <si>
    <t>https://numismatics.org/ocre/id/ric.1(2).gai.54</t>
  </si>
  <si>
    <t>The Egypt Centre, Swansea University</t>
  </si>
  <si>
    <t>Roman Imperial Coin</t>
  </si>
  <si>
    <t>https://numismatics.org/ocre/id/ric.1(2).tib.33</t>
  </si>
  <si>
    <t>The Fralin Museum of Art</t>
  </si>
  <si>
    <t>Cistophorus of Augustus, Ephesus,  24-20 B.C. 2001.4.1.</t>
  </si>
  <si>
    <t>https://numismatics.org/ocre/id/ric.1(2).aug.481</t>
  </si>
  <si>
    <t>Thuringian Museum for Pre- and Early History</t>
  </si>
  <si>
    <t>Fundmünze, Denar (barbarisiert), Denar (subaerat), Denar (ANT), -2-4[14]?</t>
  </si>
  <si>
    <t>https://numismatics.org/ocre/id/ric.1(2).aug.207?page=1</t>
  </si>
  <si>
    <t>University of Graz</t>
  </si>
  <si>
    <t>Hadrianus (117-138); Rom; 134 - 138; Denar; RIC 247 (a)</t>
  </si>
  <si>
    <t>https://numismatics.org/ocre/id/ric.2_3(2).hdn.1405-1411</t>
  </si>
  <si>
    <t>Diocletianus (284-305); Londinium;303; Follis; RIC 26a</t>
  </si>
  <si>
    <t>https://numismatics.org/ocre/id/ric.9.thes.26C</t>
  </si>
  <si>
    <t>Augustus (27 v.-14 n. Chr.); Emerita; 25 v.Chr. - 23 v.Chr.; Quinar; RIC I² 1b</t>
  </si>
  <si>
    <t>collection_name</t>
  </si>
  <si>
    <t>first_example_coin</t>
  </si>
  <si>
    <t>first_example_coin_uri</t>
  </si>
  <si>
    <t>axis</t>
  </si>
  <si>
    <t>diameter</t>
  </si>
  <si>
    <t>findspot</t>
  </si>
  <si>
    <t>Albrighton</t>
  </si>
  <si>
    <t>hoard</t>
  </si>
  <si>
    <t>Llíria Hoard</t>
  </si>
  <si>
    <t>identifier</t>
  </si>
  <si>
    <t>IMP-4734</t>
  </si>
  <si>
    <t>weight</t>
  </si>
  <si>
    <t>field_name</t>
  </si>
  <si>
    <t>first_example_appearance</t>
  </si>
  <si>
    <t>first_example_uri</t>
  </si>
  <si>
    <t>first_example_value</t>
  </si>
  <si>
    <t>data_type</t>
  </si>
  <si>
    <t>NUMERIC</t>
  </si>
  <si>
    <t>VARCHAR</t>
  </si>
  <si>
    <t>max_length</t>
  </si>
  <si>
    <t>Total</t>
  </si>
  <si>
    <t>average_axis</t>
  </si>
  <si>
    <t>http://numismatics.org/ocre/id/ric.1(2).aug.1A</t>
  </si>
  <si>
    <t>average_diameter</t>
  </si>
  <si>
    <t>average_weight</t>
  </si>
  <si>
    <t>example_field_value</t>
  </si>
  <si>
    <t>example_field_uri</t>
  </si>
  <si>
    <t>Column1</t>
  </si>
  <si>
    <t>collection_count</t>
  </si>
  <si>
    <t>Collections That Use Both: 1</t>
  </si>
  <si>
    <t>link_to_image</t>
  </si>
  <si>
    <t>https://numismatics.org/collectionimages/19501999/1978/1978.106.67.obv.noscale.jpg</t>
  </si>
  <si>
    <t>link_from_scraping</t>
  </si>
  <si>
    <t>Notes</t>
  </si>
  <si>
    <t>https://numismatics.org/collectionimages/19001949/1944/1944.100.39301.obv.width175.jpg</t>
  </si>
  <si>
    <t>https://numismatics.org/collectionimages/19001949/1944/1944.100.39301.obv.noscale.jpg</t>
  </si>
  <si>
    <t>Extract "src" element from child "img" tag in "a" tag, then change "width175" to "noscale". "title" element of "a" tag contains "Obverse" or "Reverse" to tell which side it is.</t>
  </si>
  <si>
    <t>https://numismatics.org/collectionimages/19501999/1978/1978.106.67.obv.width175.jpg</t>
  </si>
  <si>
    <t>https://gallica.bnf.fr/ark:/12148/btv1b10443621k/f1.highres</t>
  </si>
  <si>
    <t>https://gallica.bnf.fr/ark:/12148/btv1b10443621k</t>
  </si>
  <si>
    <t>Extract "id" element from "a" tag, then add "f1.highres" to the end to get obverse and "f2.highres" to get reverse. "title" element of "a" tag contains obverse/reverse text, which can be searched.</t>
  </si>
  <si>
    <t>https://media.britishmuseum.org/media/Repository/Documents/2014_10/11_11/f9f4285c_b306_4a84_88f0_a3c100bc730f/mid_00636137_001.jpg</t>
  </si>
  <si>
    <t>https://media.britishmuseum.org/media/Repository/Documents/2014_10/11_11/f9f4285c_b306_4a84_88f0_a3c100bc730f/small_00636137_001.jpg</t>
  </si>
  <si>
    <t>Extract "src" element from child "img" tag in "a" tag, then change "small" to "mid". Unable to tell if single side or both sides in image.</t>
  </si>
  <si>
    <t>https://www.kenom.de/api/v1/records/record_DE-1966_kenom_389059/files/images/record_DE-1966_kenom_389059_vs.jpg/full/!400,400/0/default.jpg</t>
  </si>
  <si>
    <t>https://www.kenom.de/iiif/image/record_DE-1966_kenom_389059/record_DE-1966_kenom_389059_vs.jpg/full/120,/0/default.jpg</t>
  </si>
  <si>
    <t>1. Remove ""https://"" from string
2. Replace ""iiif/image"" with ""api/v1/records""
3. mod_list = [item + ""/files/images"" if ""record_"" in item and "".jpg"" not in item else item for item in mod_link.split(""/"")]
4. mod_list = [""!600,600"" if "","" in item else item for item in mod_list]
5. Join list of strings into one string with ""/""
6. Concatenate ""https://"" to the front of the string</t>
  </si>
  <si>
    <t>https://ids.lib.harvard.edu/ids/view/43344604?width=3000&amp;height=3000</t>
  </si>
  <si>
    <t>https://nrs.harvard.edu/urn-3:HUAM:COIN07283_dynmc?width=240</t>
  </si>
  <si>
    <t>Does not appear to be scrapable.</t>
  </si>
  <si>
    <t>https://media.getty.edu/iiif/image/6c6daab7-9d8e-41a6-8907-c83b05d61184/full/600,600/0/default.jpg</t>
  </si>
  <si>
    <t>https://media.getty.edu/iiif/image/6c6daab7-9d8e-41a6-8907-c83b05d61184/full/,120/0/native.jpg</t>
  </si>
  <si>
    <t>Replace "/,120/0/native.jpg" with "/600,600/0/default.jpg"</t>
  </si>
  <si>
    <t>https://www.kenom.de/api/v1/records/record_DE-MUS-062622_kenom_161787/files/images/record_DE-MUS-062622_kenom_161787_vs.jpg/full/!400,400/0/default.jpg</t>
  </si>
  <si>
    <t>https://www.kenom.de/iiif/image/record_DE-MUS-062622_kenom_161787/record_DE-MUS-062622_kenom_161787_vs.jpg/full/120,/0/default.jpg</t>
  </si>
  <si>
    <t>Same as Coin Cabinet of the Mainz City Archives</t>
  </si>
  <si>
    <t>https://www.kenom.de/api/v1/records/record_DE-MUS-109513_kenom_213442/files/images/record_DE-MUS-109513_kenom_213442_vs.jpg/full/!400,400/0/default.jpg</t>
  </si>
  <si>
    <t>https://www.kenom.de/iiif/image/record_DE-MUS-109513_kenom_213442/record_DE-MUS-109513_kenom_213442_vs.jpg/full/120,/0/default.jpg</t>
  </si>
  <si>
    <t>https://www.kenom.de/api/v1/records/record_DE-MUS-099114_kenom_183317/files/images/record_DE-MUS-099114_kenom_183317_vs.jpg/full/!400,400/0/default.jpg</t>
  </si>
  <si>
    <t>https://www.kenom.de/iiif/image/record_DE-MUS-099114_kenom_183317/record_DE-MUS-099114_kenom_183317_vs.jpg/full/120,/0/default.jpg</t>
  </si>
  <si>
    <t>https://www.kenom.de/api/v1/records/record_DE-MUS-805310_kenom_308174/files/images/record_DE-MUS-805310_kenom_308174_vs.jpg/full/!600,600/0/default.jpg</t>
  </si>
  <si>
    <t>https://www.kenom.de/iiif/image/record_DE-MUS-805310_kenom_308174/record_DE-MUS-805310_kenom_308174_vs.jpg/full/120,/0/default.jpg</t>
  </si>
  <si>
    <t>https://iiif.lib.virginia.edu/iiif/tsm:1699771/full/full/0/default.jpg</t>
  </si>
  <si>
    <t>https://iiif.lib.virginia.edu/iiif/tsm:1699771/full/,120/0/default.jpg</t>
  </si>
  <si>
    <t>Replace "/,120/" to "/full/". Difference between heads and tails is ID after "tsm:"</t>
  </si>
  <si>
    <t>https://www.kenom.de/api/v1/records/record_DE-MUS-878719_kenom_122660/files/images/record_DE-MUS-878719_kenom_122660_vs.jpg/full/!400,400/0/default.jpg</t>
  </si>
  <si>
    <t>https://www.kenom.de/iiif/image/record_DE-MUS-878719_kenom_122660/record_DE-MUS-878719_kenom_122660_vs.jpg/full/120,/0/default.jpg</t>
  </si>
  <si>
    <t>https://gams.uni-graz.at/archive/get/o:numis.2531/IMAGE_1</t>
  </si>
  <si>
    <t>http://gams.uni-graz.at/iiif/o:numis.2531/IMAGE_1/full/!120,120/0/default.jpg</t>
  </si>
  <si>
    <t>https://gams.uni-graz.at/archive/get/o:numis.981/IMAGE_1</t>
  </si>
  <si>
    <t>http://gams.uni-graz.at/iiif/o:numis.981/IMAGE_1/full/!120,120/0/default.jpg</t>
  </si>
  <si>
    <t>1. replace "iiif" with "archive/get"
2. replace with "/full/!120,120/0/default.jpg" with ""
3. replace "http" with "https"
(Difference between heads/tails is IMAGE_1/IMAGE_2, which comes from the link)</t>
  </si>
  <si>
    <t>Similar to below. This one link example has two "a" tags. The first tag is populated, the second one is empty.</t>
  </si>
  <si>
    <t>"href" element from "a" tag.</t>
  </si>
  <si>
    <t>Redirects to home page of museum where there is no image to scrape. This link may help resolve the issue: https://stackoverflow.com/questions/110498/is-there-an-easy-way-to-request-a-url-in-python-and-not-follow-redirects</t>
  </si>
  <si>
    <t>_date</t>
  </si>
  <si>
    <t>19 BC</t>
  </si>
  <si>
    <t>_date_range</t>
  </si>
  <si>
    <t>25 BC - 23 BC</t>
  </si>
  <si>
    <t>_denomination</t>
  </si>
  <si>
    <t>Quinarius</t>
  </si>
  <si>
    <t>_denomination2</t>
  </si>
  <si>
    <t>AE1</t>
  </si>
  <si>
    <t>_manufacture</t>
  </si>
  <si>
    <t>Struck</t>
  </si>
  <si>
    <t>_material</t>
  </si>
  <si>
    <t>Silver</t>
  </si>
  <si>
    <t>_material2</t>
  </si>
  <si>
    <t>Bronze (uncertain)</t>
  </si>
  <si>
    <t>_object_type</t>
  </si>
  <si>
    <t>Coin</t>
  </si>
  <si>
    <t>_object_type2</t>
  </si>
  <si>
    <t>Medallion</t>
  </si>
  <si>
    <t>authority_authority</t>
  </si>
  <si>
    <t>Augustus</t>
  </si>
  <si>
    <t>authority_authority2</t>
  </si>
  <si>
    <t>Flavius Marcus</t>
  </si>
  <si>
    <t>authority_issuer</t>
  </si>
  <si>
    <t>P. Carisius</t>
  </si>
  <si>
    <t>authority_issuer2</t>
  </si>
  <si>
    <t>Galus</t>
  </si>
  <si>
    <t>authority_issuer3</t>
  </si>
  <si>
    <t>Messalla</t>
  </si>
  <si>
    <t>authority_issuer4</t>
  </si>
  <si>
    <t>Sisenna</t>
  </si>
  <si>
    <t>authority_stated_authority</t>
  </si>
  <si>
    <t>Priscus Attalus</t>
  </si>
  <si>
    <t>date_on_object_date</t>
  </si>
  <si>
    <t>AD 269</t>
  </si>
  <si>
    <t>geographic_mint</t>
  </si>
  <si>
    <t>Emerita</t>
  </si>
  <si>
    <t>geographic_mint2</t>
  </si>
  <si>
    <t>Ravenna</t>
  </si>
  <si>
    <t>geographic_mint3</t>
  </si>
  <si>
    <t>Aquileia</t>
  </si>
  <si>
    <t>geographic_mint4</t>
  </si>
  <si>
    <t>Antioch</t>
  </si>
  <si>
    <t>geographic_mint5</t>
  </si>
  <si>
    <t>Rome</t>
  </si>
  <si>
    <t>geographic_region</t>
  </si>
  <si>
    <t>Lusitania</t>
  </si>
  <si>
    <t>geographic_region2</t>
  </si>
  <si>
    <t>Gallia</t>
  </si>
  <si>
    <t>geographic_region3</t>
  </si>
  <si>
    <t>Syria</t>
  </si>
  <si>
    <t>geographic_region4</t>
  </si>
  <si>
    <t>Mysia</t>
  </si>
  <si>
    <t>obverse_controlmark</t>
  </si>
  <si>
    <t>• • •</t>
  </si>
  <si>
    <t>obverse_deity</t>
  </si>
  <si>
    <t>Venus</t>
  </si>
  <si>
    <t>obverse_deity2</t>
  </si>
  <si>
    <t>Alamannia</t>
  </si>
  <si>
    <t>obverse_deity3</t>
  </si>
  <si>
    <t>Juno</t>
  </si>
  <si>
    <t>obverse_deity4</t>
  </si>
  <si>
    <t>Jupiter</t>
  </si>
  <si>
    <t>obverse_deity5</t>
  </si>
  <si>
    <t>Mercury</t>
  </si>
  <si>
    <t>obverse_deity6</t>
  </si>
  <si>
    <t>Minerva</t>
  </si>
  <si>
    <t>obverse_legend</t>
  </si>
  <si>
    <t>AVGVST</t>
  </si>
  <si>
    <t>obverse_portrait</t>
  </si>
  <si>
    <t>obverse_portrait2</t>
  </si>
  <si>
    <t>obverse_state</t>
  </si>
  <si>
    <t>Roman Republic</t>
  </si>
  <si>
    <t>obverse_state2</t>
  </si>
  <si>
    <t>obverse_type</t>
  </si>
  <si>
    <t>Head of Augustus, bare, left</t>
  </si>
  <si>
    <t>reverse_control_marks</t>
  </si>
  <si>
    <t>A/-//-</t>
  </si>
  <si>
    <t>reverse_deity</t>
  </si>
  <si>
    <t>Victory</t>
  </si>
  <si>
    <t>reverse_deity2</t>
  </si>
  <si>
    <t>Genius</t>
  </si>
  <si>
    <t>reverse_deity3</t>
  </si>
  <si>
    <t>Constantinopolis</t>
  </si>
  <si>
    <t>reverse_deity4</t>
  </si>
  <si>
    <t>Hercules</t>
  </si>
  <si>
    <t>reverse_deity5</t>
  </si>
  <si>
    <t>Remus</t>
  </si>
  <si>
    <t>reverse_dynasty</t>
  </si>
  <si>
    <t>Artaxiad Dynasty</t>
  </si>
  <si>
    <t>reverse_legend</t>
  </si>
  <si>
    <t>P CARISI LEG</t>
  </si>
  <si>
    <t>reverse_mintmark</t>
  </si>
  <si>
    <t>B/-//-</t>
  </si>
  <si>
    <t>reverse_mintmark10</t>
  </si>
  <si>
    <t>S/-//MLXXI</t>
  </si>
  <si>
    <t>reverse_mintmark11</t>
  </si>
  <si>
    <t>S/P//MLXXI</t>
  </si>
  <si>
    <t>reverse_mintmark12</t>
  </si>
  <si>
    <t>V/*//-</t>
  </si>
  <si>
    <t>reverse_mintmark13</t>
  </si>
  <si>
    <t>F/O//M(inv. L)</t>
  </si>
  <si>
    <t>reverse_mintmark14</t>
  </si>
  <si>
    <t>F/S//ML</t>
  </si>
  <si>
    <t>reverse_mintmark15</t>
  </si>
  <si>
    <t>L/-//-</t>
  </si>
  <si>
    <t>reverse_mintmark16</t>
  </si>
  <si>
    <t>-/L//-</t>
  </si>
  <si>
    <t>reverse_mintmark17</t>
  </si>
  <si>
    <t>L/-//ML</t>
  </si>
  <si>
    <t>reverse_mintmark18</t>
  </si>
  <si>
    <t>M/O//ML</t>
  </si>
  <si>
    <t>reverse_mintmark19</t>
  </si>
  <si>
    <t>O/F//-</t>
  </si>
  <si>
    <t>reverse_mintmark2</t>
  </si>
  <si>
    <t>-/-//SMNΓ</t>
  </si>
  <si>
    <t>reverse_mintmark20</t>
  </si>
  <si>
    <t>-/O//ML</t>
  </si>
  <si>
    <t>reverse_mintmark21</t>
  </si>
  <si>
    <t>S/P//MLXX</t>
  </si>
  <si>
    <t>reverse_mintmark22</t>
  </si>
  <si>
    <t>reverse_mintmark23</t>
  </si>
  <si>
    <t>(crescent on Z)//XXI</t>
  </si>
  <si>
    <t>reverse_mintmark24</t>
  </si>
  <si>
    <t>(crescent on H)//XXI</t>
  </si>
  <si>
    <t>reverse_mintmark25</t>
  </si>
  <si>
    <t>(crescent on ∈Δ)//XXI</t>
  </si>
  <si>
    <t>reverse_mintmark26</t>
  </si>
  <si>
    <t>(• on A)//XXI</t>
  </si>
  <si>
    <t>reverse_mintmark27</t>
  </si>
  <si>
    <t>(• on B)//XXI</t>
  </si>
  <si>
    <t>reverse_mintmark28</t>
  </si>
  <si>
    <t>(• on Γ)//XXI</t>
  </si>
  <si>
    <t>reverse_mintmark29</t>
  </si>
  <si>
    <t>(• on Δ)//XXI</t>
  </si>
  <si>
    <t>reverse_mintmark3</t>
  </si>
  <si>
    <t>-/-//SMNΓ•</t>
  </si>
  <si>
    <t>reverse_mintmark30</t>
  </si>
  <si>
    <t>(• on ϵ)//XXI</t>
  </si>
  <si>
    <t>reverse_mintmark31</t>
  </si>
  <si>
    <t>(• on ς)//XXI</t>
  </si>
  <si>
    <t>reverse_mintmark32</t>
  </si>
  <si>
    <t>(• on Z)//XXI</t>
  </si>
  <si>
    <t>reverse_mintmark33</t>
  </si>
  <si>
    <t>A//•XXI</t>
  </si>
  <si>
    <t>reverse_mintmark34</t>
  </si>
  <si>
    <t>B//•XXI</t>
  </si>
  <si>
    <t>reverse_mintmark35</t>
  </si>
  <si>
    <t>Γ//•XXI</t>
  </si>
  <si>
    <t>reverse_mintmark36</t>
  </si>
  <si>
    <t>Δ//•XXI</t>
  </si>
  <si>
    <t>reverse_mintmark37</t>
  </si>
  <si>
    <t>ϵ//•XXI</t>
  </si>
  <si>
    <t>reverse_mintmark38</t>
  </si>
  <si>
    <t>ς//•XXI</t>
  </si>
  <si>
    <t>reverse_mintmark39</t>
  </si>
  <si>
    <t>Z//•XXI</t>
  </si>
  <si>
    <t>reverse_mintmark4</t>
  </si>
  <si>
    <t>-/H//Δ</t>
  </si>
  <si>
    <t>reverse_mintmark40</t>
  </si>
  <si>
    <t>A//XXI•</t>
  </si>
  <si>
    <t>reverse_mintmark41</t>
  </si>
  <si>
    <t>B//XXI•</t>
  </si>
  <si>
    <t>reverse_mintmark42</t>
  </si>
  <si>
    <t>Γ//XXI•</t>
  </si>
  <si>
    <t>reverse_mintmark43</t>
  </si>
  <si>
    <t>Δ//XXI•</t>
  </si>
  <si>
    <t>reverse_mintmark44</t>
  </si>
  <si>
    <t>ϵ//XXI•</t>
  </si>
  <si>
    <t>reverse_mintmark45</t>
  </si>
  <si>
    <t>ς//XXI•</t>
  </si>
  <si>
    <t>reverse_mintmark46</t>
  </si>
  <si>
    <t>Z//XXI•</t>
  </si>
  <si>
    <t>reverse_mintmark47</t>
  </si>
  <si>
    <t>-/-//XXIT</t>
  </si>
  <si>
    <t>reverse_mintmark48</t>
  </si>
  <si>
    <t>-/-//XXIQ</t>
  </si>
  <si>
    <t>reverse_mintmark49</t>
  </si>
  <si>
    <t>-/-//XXIV</t>
  </si>
  <si>
    <t>reverse_mintmark5</t>
  </si>
  <si>
    <t>S/Γ//XXI</t>
  </si>
  <si>
    <t>reverse_mintmark50</t>
  </si>
  <si>
    <t>-/-//XXIVI</t>
  </si>
  <si>
    <t>reverse_mintmark6</t>
  </si>
  <si>
    <t>ISI//XXIΓ</t>
  </si>
  <si>
    <t>reverse_mintmark7</t>
  </si>
  <si>
    <t>-/-//XXIΓS</t>
  </si>
  <si>
    <t>reverse_mintmark8</t>
  </si>
  <si>
    <t>L/*//-</t>
  </si>
  <si>
    <t>reverse_mintmark9</t>
  </si>
  <si>
    <t>reverse_monogram</t>
  </si>
  <si>
    <t>Monogram 1 (Zeno)</t>
  </si>
  <si>
    <t>reverse_officinamark</t>
  </si>
  <si>
    <t>-/-//IIII</t>
  </si>
  <si>
    <t>reverse_officinamark10</t>
  </si>
  <si>
    <t>I</t>
  </si>
  <si>
    <t>reverse_officinamark11</t>
  </si>
  <si>
    <t>θ</t>
  </si>
  <si>
    <t>reverse_officinamark12</t>
  </si>
  <si>
    <t>reverse_officinamark13</t>
  </si>
  <si>
    <t>ΓI</t>
  </si>
  <si>
    <t>reverse_officinamark14</t>
  </si>
  <si>
    <t>ΔI</t>
  </si>
  <si>
    <t>reverse_officinamark15</t>
  </si>
  <si>
    <t>∈I</t>
  </si>
  <si>
    <t>reverse_officinamark2</t>
  </si>
  <si>
    <t>Δ</t>
  </si>
  <si>
    <t>reverse_officinamark3</t>
  </si>
  <si>
    <t>S</t>
  </si>
  <si>
    <t>reverse_officinamark4</t>
  </si>
  <si>
    <t>Q</t>
  </si>
  <si>
    <t>reverse_officinamark5</t>
  </si>
  <si>
    <t>∈</t>
  </si>
  <si>
    <t>reverse_officinamark6</t>
  </si>
  <si>
    <t>reverse_officinamark7</t>
  </si>
  <si>
    <t>Z</t>
  </si>
  <si>
    <t>reverse_officinamark8</t>
  </si>
  <si>
    <t>H</t>
  </si>
  <si>
    <t>reverse_officinamark9</t>
  </si>
  <si>
    <t>reverse_portrait</t>
  </si>
  <si>
    <t>reverse_portrait2</t>
  </si>
  <si>
    <t>Leo I</t>
  </si>
  <si>
    <t>reverse_portrait3</t>
  </si>
  <si>
    <t>Aelia Pulcheria</t>
  </si>
  <si>
    <t>reverse_portrait4</t>
  </si>
  <si>
    <t>Constantius II</t>
  </si>
  <si>
    <t>reverse_portrait5</t>
  </si>
  <si>
    <t>Dalmatius</t>
  </si>
  <si>
    <t>reverse_state</t>
  </si>
  <si>
    <t>reverse_state2</t>
  </si>
  <si>
    <t>reverse_symbol</t>
  </si>
  <si>
    <t>Monogram 1 (Theodosius II)</t>
  </si>
  <si>
    <t>reverse_symbol2</t>
  </si>
  <si>
    <t>Monogram 2 (Libius Severus) consists of C, E, V, R, and A</t>
  </si>
  <si>
    <t>reverse_type</t>
  </si>
  <si>
    <t>Victory standing right, placing wreath on trophy with dagger and sword at base</t>
  </si>
  <si>
    <t>coin_id_example</t>
  </si>
  <si>
    <t>example_value</t>
  </si>
  <si>
    <t>example_uri</t>
  </si>
  <si>
    <t>http://numismatics.org/ocre/id/ric.1(2).aug.59</t>
  </si>
  <si>
    <t>http://numismatics.org/ocre/id/ric.9.rom.42B</t>
  </si>
  <si>
    <t>http://numismatics.org/ocre/id/ric.8.alex.92</t>
  </si>
  <si>
    <t>http://numismatics.org/ocre/id/ric.2_3(2).hdn.2937</t>
  </si>
  <si>
    <t>http://numismatics.org/ocre/id/ric.10.bas-mar_e.1034</t>
  </si>
  <si>
    <t>http://numismatics.org/ocre/id/ric.1(2).aug.464</t>
  </si>
  <si>
    <t>http://numismatics.org/ocre/id/ric.10.visi.3701</t>
  </si>
  <si>
    <t>http://numismatics.org/ocre/id/ric.5.mar.3</t>
  </si>
  <si>
    <t>http://numismatics.org/ocre/id/ric.10.valt_iii_w.2074</t>
  </si>
  <si>
    <t>http://numismatics.org/ocre/id/ric.5.cg.298</t>
  </si>
  <si>
    <t>http://numismatics.org/ocre/id/ric.5.cg.266</t>
  </si>
  <si>
    <t>http://numismatics.org/ocre/id/ric.5.aur.100</t>
  </si>
  <si>
    <t>http://numismatics.org/ocre/id/ric.4.tr_d.48</t>
  </si>
  <si>
    <t>http://numismatics.org/ocre/id/ric.1(2).aug.251</t>
  </si>
  <si>
    <t>http://numismatics.org/ocre/id/ric.6.tri.811</t>
  </si>
  <si>
    <t>http://numismatics.org/ocre/id/ric.1(2).tib.67</t>
  </si>
  <si>
    <t>http://numismatics.org/ocre/id/ric.2.tr.793</t>
  </si>
  <si>
    <t>http://numismatics.org/ocre/id/ric.2.tr.811</t>
  </si>
  <si>
    <t>http://numismatics.org/ocre/id/ric.4.ph_i.7</t>
  </si>
  <si>
    <t>http://numismatics.org/ocre/id/ric.10.hon_w.1337</t>
  </si>
  <si>
    <t>http://numismatics.org/ocre/id/ric.9.tri.99</t>
  </si>
  <si>
    <t>http://numismatics.org/ocre/id/ric.4.ge.184</t>
  </si>
  <si>
    <t>http://numismatics.org/ocre/id/ric.3.m_aur.736</t>
  </si>
  <si>
    <t>http://numismatics.org/ocre/id/ric.1(2).gai.59</t>
  </si>
  <si>
    <t>http://numismatics.org/ocre/id/ric.5.sala(2).1</t>
  </si>
  <si>
    <t>http://numismatics.org/ocre/id/ric.5.cara.121</t>
  </si>
  <si>
    <t>http://numismatics.org/ocre/id/ric.5.cara.101</t>
  </si>
  <si>
    <t>http://numismatics.org/ocre/id/ric.7.nic.20</t>
  </si>
  <si>
    <t>http://numismatics.org/ocre/id/ric.5.dio.323</t>
  </si>
  <si>
    <t>http://numismatics.org/ocre/id/ric.7.nic.11</t>
  </si>
  <si>
    <t>http://numismatics.org/ocre/id/ric.6.carth.26b</t>
  </si>
  <si>
    <t>http://numismatics.org/ocre/id/ric.5.aur.244</t>
  </si>
  <si>
    <t>http://numismatics.org/ocre/id/ric.5.jul_i.4</t>
  </si>
  <si>
    <t>http://numismatics.org/ocre/id/ric.10.zeno(2)_e.958</t>
  </si>
  <si>
    <t>http://numismatics.org/ocre/id/ric.5.fl.1</t>
  </si>
  <si>
    <t>http://numismatics.org/ocre/id/ric.10.zeno(2)_e.936</t>
  </si>
  <si>
    <t>http://numismatics.org/ocre/id/ric.10.zeno(2)_e.930</t>
  </si>
  <si>
    <t>http://numismatics.org/ocre/id/ric.8.anch.194</t>
  </si>
  <si>
    <t>http://numismatics.org/ocre/id/ric.10.visi.3775</t>
  </si>
  <si>
    <t>http://numismatics.org/ocre/id/ric.10.valt_iii_w.2133</t>
  </si>
  <si>
    <t>http://numismatics.org/ocre/id/ric.1(2).aug.162A</t>
  </si>
  <si>
    <t>http://numismatics.org/ocre/id/ric.10.anth_w.2899</t>
  </si>
  <si>
    <t>http://numismatics.org/ocre/id/ric.10.marc_e.502</t>
  </si>
  <si>
    <t>http://numismatics.org/ocre/id/ric.7.nic.89</t>
  </si>
  <si>
    <t>http://numismatics.org/ocre/id/ric.7.cnp.89</t>
  </si>
  <si>
    <t>http://numismatics.org/ocre/id/ric.1(2).aug.337</t>
  </si>
  <si>
    <t>http://numismatics.org/ocre/id/ric.2.tr.797</t>
  </si>
  <si>
    <t>http://numismatics.org/ocre/id/ric.10.theo_ii_e.462</t>
  </si>
  <si>
    <t>http://numismatics.org/ocre/id/ric.10.lib_sev_w.2717</t>
  </si>
  <si>
    <t>general_field_name</t>
  </si>
  <si>
    <t>general_field_name_count</t>
  </si>
  <si>
    <t>transformation</t>
  </si>
  <si>
    <t>target_field_name</t>
  </si>
  <si>
    <t>target_field_type</t>
  </si>
  <si>
    <t>coin_date_range</t>
  </si>
  <si>
    <t>denomination</t>
  </si>
  <si>
    <t>VARCHAR[]</t>
  </si>
  <si>
    <t>manufacture</t>
  </si>
  <si>
    <t>material</t>
  </si>
  <si>
    <t>object_type</t>
  </si>
  <si>
    <t>if field in ("_date", "_date_range", "date_on_object_date"):
   field = "coin_date_range"</t>
  </si>
  <si>
    <t>if value.lower() == "medalian":
   # do not add medalian object type to database
   continue</t>
  </si>
  <si>
    <t>authority_name</t>
  </si>
  <si>
    <t>issuer_name</t>
  </si>
  <si>
    <t>stated_authority_name</t>
  </si>
  <si>
    <t>mint</t>
  </si>
  <si>
    <t>region</t>
  </si>
  <si>
    <t>TEXT</t>
  </si>
  <si>
    <t>table_name</t>
  </si>
  <si>
    <t>source</t>
  </si>
  <si>
    <t>stg_coins</t>
  </si>
  <si>
    <t>coin_id</t>
  </si>
  <si>
    <t>primary_key</t>
  </si>
  <si>
    <t>INTEGER</t>
  </si>
  <si>
    <t>raw_uri_pages table</t>
  </si>
  <si>
    <t>has_examples</t>
  </si>
  <si>
    <t>has_examples_pagination</t>
  </si>
  <si>
    <t>BOOLEAN</t>
  </si>
  <si>
    <t>Scraping URI page</t>
  </si>
  <si>
    <t>ts</t>
  </si>
  <si>
    <t>TIMESTAMP</t>
  </si>
  <si>
    <t>Database generated</t>
  </si>
  <si>
    <t>stg_examples</t>
  </si>
  <si>
    <t>examples_id</t>
  </si>
  <si>
    <t>SERIAL</t>
  </si>
  <si>
    <t>Database generated. (This is the table ID)</t>
  </si>
  <si>
    <t>uri_examples_id</t>
  </si>
  <si>
    <t>stg_examples_images</t>
  </si>
  <si>
    <t>examples_images_id</t>
  </si>
  <si>
    <t>stg_examples_id</t>
  </si>
  <si>
    <t>image_type</t>
  </si>
  <si>
    <t>link</t>
  </si>
  <si>
    <t>Scraping URI page. (This is from URI page)</t>
  </si>
  <si>
    <t>table: stg_examples, field: examples_id</t>
  </si>
  <si>
    <t>One of: obverse, reverse, both sides, unknown</t>
  </si>
  <si>
    <t>stg_uri_pages</t>
  </si>
  <si>
    <t>uri_page_id</t>
  </si>
  <si>
    <t>table: raw_uri_pages, field: raw_uri_id</t>
  </si>
  <si>
    <t>examples_pagination_id</t>
  </si>
  <si>
    <t>examples_total_pagination</t>
  </si>
  <si>
    <t>examples_start_id</t>
  </si>
  <si>
    <t>examples_end_id</t>
  </si>
  <si>
    <t>examples_max_id</t>
  </si>
  <si>
    <t>uri_link</t>
  </si>
  <si>
    <t>raw_uri_pages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</si>
</sst>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1" applyAlignment="1">
      <alignment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1" fillId="2" borderId="0" xfId="1" applyFill="1" applyAlignment="1">
      <alignment vertical="top"/>
    </xf>
    <xf numFmtId="0" fontId="1" fillId="0" borderId="1" xfId="1" applyBorder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</cellXfs>
  <cellStyles count="2">
    <cellStyle name="Hyperlink" xfId="1" builtinId="8"/>
    <cellStyle name="Normal" xfId="0" builtinId="0"/>
  </cellStyles>
  <dxfs count="22">
    <dxf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al Hamadeh" id="{0B902D7C-F8F7-7A4D-8BD7-A8C355A718B7}" userId="a925bebb5050981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FD7C4-BC5E-964C-B461-DC52D3B69E7A}" name="Table4" displayName="Table4" ref="A1:D5" totalsRowCount="1">
  <autoFilter ref="A1:D4" xr:uid="{B83FD7C4-BC5E-964C-B461-DC52D3B69E7A}"/>
  <tableColumns count="4">
    <tableColumn id="1" xr3:uid="{6FCD53BA-46E5-D742-88DF-173639671333}" name="field_name" totalsRowLabel="Total"/>
    <tableColumn id="4" xr3:uid="{83C51FA8-C31D-934E-B6E2-27DD1E38B08E}" name="data_type"/>
    <tableColumn id="2" xr3:uid="{8EB8692E-7B6F-A44D-845C-2A7700B65138}" name="example_field_value"/>
    <tableColumn id="3" xr3:uid="{F9107982-C933-EB4E-AD79-59D542CAA952}" name="example_field_uri" totalsRowFunction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83A2EC-64EB-314E-A4B5-652AA0105B14}" name="Table9" displayName="Table9" ref="A1:E10" totalsRowShown="0">
  <autoFilter ref="A1:E10" xr:uid="{A383A2EC-64EB-314E-A4B5-652AA0105B14}"/>
  <tableColumns count="5">
    <tableColumn id="1" xr3:uid="{A7ACFD44-D83B-AD40-B1C7-4B033D49056A}" name="table_name"/>
    <tableColumn id="2" xr3:uid="{EED50E56-653F-F44B-A5A2-06A8BAD5110E}" name="field_name"/>
    <tableColumn id="3" xr3:uid="{41814122-2E6B-A940-894C-98B36AE88A63}" name="data_type"/>
    <tableColumn id="4" xr3:uid="{A6FF6C8C-94E8-D24D-B06A-BDF4CB4A8D7B}" name="primary_key"/>
    <tableColumn id="5" xr3:uid="{B747C877-A78C-B146-BB89-189A5186D2A2}" name="sour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515A87-CE83-5343-ADCB-FFD7A2FC5A42}" name="Table5" displayName="Table5" ref="A1:I124" totalsRowShown="0" dataDxfId="21">
  <autoFilter ref="A1:I124" xr:uid="{90515A87-CE83-5343-ADCB-FFD7A2FC5A42}"/>
  <tableColumns count="9">
    <tableColumn id="1" xr3:uid="{E2A2C69C-F4CD-FA43-A6B3-9DAA3AA1D9DA}" name="field_name" dataDxfId="20"/>
    <tableColumn id="8" xr3:uid="{F89AE2AE-3995-C44F-A7AD-0F78964959F5}" name="general_field_name" dataDxfId="19">
      <calculatedColumnFormula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calculatedColumnFormula>
    </tableColumn>
    <tableColumn id="7" xr3:uid="{0045F9B6-683C-AB4F-B547-FF9F35C6A3D6}" name="general_field_name_count" dataDxfId="18">
      <calculatedColumnFormula>COUNTIF(Table5[general_field_name], "="&amp;Table5[[#This Row],[general_field_name]])</calculatedColumnFormula>
    </tableColumn>
    <tableColumn id="10" xr3:uid="{173FD3D7-1FE1-BF4E-B7A7-C30A1C5E3D06}" name="transformation" dataDxfId="17"/>
    <tableColumn id="11" xr3:uid="{584F8E33-BCEF-EA4C-A64B-34767D4E4824}" name="target_field_name" dataDxfId="16"/>
    <tableColumn id="12" xr3:uid="{FBA044CD-3E8A-4043-AFA4-B674DE31001D}" name="target_field_type" dataDxfId="15"/>
    <tableColumn id="2" xr3:uid="{5F109D57-9F02-8045-99AD-1CE38D2A051F}" name="coin_id_example" dataDxfId="14"/>
    <tableColumn id="3" xr3:uid="{B27689A2-559D-CA4F-BD31-5526793FB68E}" name="example_value" dataDxfId="13"/>
    <tableColumn id="4" xr3:uid="{6A804817-99E9-7744-ACA4-8F20BD7ABBE2}" name="example_uri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EF1CA9-0DCC-394B-BA91-CFDE8748A8EE}" name="Table6" displayName="Table6" ref="A1:B28" totalsRowShown="0">
  <autoFilter ref="A1:B28" xr:uid="{6CEF1CA9-0DCC-394B-BA91-CFDE8748A8EE}"/>
  <tableColumns count="2">
    <tableColumn id="1" xr3:uid="{7B2A3A3E-1226-BD44-8B03-BE553B4DA31B}" name="field_name"/>
    <tableColumn id="2" xr3:uid="{6F19C2CB-8D01-F04F-B578-E92F145FCC28}" name="data_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8B450-1655-3D49-827D-DF076DEDEF05}" name="Table3" displayName="Table3" ref="A1:E9" totalsRowCount="1">
  <autoFilter ref="A1:E8" xr:uid="{1A78B450-1655-3D49-827D-DF076DEDEF05}"/>
  <tableColumns count="5">
    <tableColumn id="1" xr3:uid="{1AEF8EC5-25F4-B84B-A364-B64CEFC825DE}" name="field_name" totalsRowLabel="Total"/>
    <tableColumn id="5" xr3:uid="{F44B81FB-8489-CE43-BDA4-9774E1114C75}" name="data_type"/>
    <tableColumn id="2" xr3:uid="{6B57CCD3-20A3-EF44-B27A-3D5C9C628B9F}" name="first_example_appearance"/>
    <tableColumn id="3" xr3:uid="{FE16FEB6-F7BC-3D44-B0AD-08BC0DA6CC10}" name="first_example_value"/>
    <tableColumn id="4" xr3:uid="{83604E6F-7F23-124E-AF69-D270CC8BAA42}" name="first_example_uri" totalsRowFunction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8D89-BF01-B94F-9B30-7515455D042E}" name="CollectionsTable" displayName="CollectionsTable" ref="A1:D57" totalsRowCount="1">
  <autoFilter ref="A1:D56" xr:uid="{A0148D89-BF01-B94F-9B30-7515455D042E}"/>
  <tableColumns count="4">
    <tableColumn id="1" xr3:uid="{264B7C6E-4682-D443-93C0-45C8CDD842E1}" name="collection_name" totalsRowLabel="Total"/>
    <tableColumn id="4" xr3:uid="{17CCFCF0-CDE8-C942-BE41-D823A6D6A4CD}" name="max_length" totalsRowFunction="max" dataDxfId="11">
      <calculatedColumnFormula>LEN(CollectionsTable[[#This Row],[collection_name]])</calculatedColumnFormula>
    </tableColumn>
    <tableColumn id="2" xr3:uid="{78452DC5-1520-C343-AE70-0A729CB15809}" name="first_example_coin"/>
    <tableColumn id="3" xr3:uid="{20BC787A-CE5D-C845-ACD7-9B05986C804E}" name="first_example_coin_uri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AB645-43A3-F94D-A136-B4FC47F37204}" name="CollectionsAndIIIFTable" displayName="CollectionsAndIIIFTable" ref="A1:J67" totalsRowCount="1" headerRowDxfId="10">
  <autoFilter ref="A1:J66" xr:uid="{D4CAB645-43A3-F94D-A136-B4FC47F37204}"/>
  <tableColumns count="10">
    <tableColumn id="1" xr3:uid="{19263661-A7BA-A745-8CCD-3503DF7E2A7F}" name="collection_name" totalsRowLabel="Total" totalsRowDxfId="9"/>
    <tableColumn id="2" xr3:uid="{1AF04E96-5527-3942-BCD9-80CA0B112B98}" name="uses_iiif" totalsRowDxfId="8"/>
    <tableColumn id="3" xr3:uid="{C8B5C049-69A4-5E4A-8E00-A84CEB5929C7}" name="num_links" totalsRowDxfId="7"/>
    <tableColumn id="6" xr3:uid="{EF50508F-F805-0A4E-9E02-FF082912F63D}" name="collection_count" dataDxfId="6">
      <calculatedColumnFormula>COUNTIF(CollectionsAndIIIFTable[collection_name], "="&amp;CollectionsAndIIIFTable[[#This Row],[collection_name]])</calculatedColumnFormula>
    </tableColumn>
    <tableColumn id="7" xr3:uid="{FD8825E0-E9B1-284E-BCB6-FBADE703726B}" name="Column1" dataDxfId="5">
      <calculatedColumnFormula>IF(AND(CollectionsAndIIIFTable[[#This Row],[num_links]]=0,CollectionsAndIIIFTable[[#This Row],[collection_count]]&gt;1)=TRUE, "hide", "do not hide")</calculatedColumnFormula>
    </tableColumn>
    <tableColumn id="4" xr3:uid="{4FC16E6A-1BBC-764D-877A-93FEBC2C3087}" name="example_name" totalsRowDxfId="4"/>
    <tableColumn id="5" xr3:uid="{5CFBDB0A-1F4C-B146-920B-E045FA650F2C}" name="example_page_link" totalsRowFunction="count" totalsRowDxfId="3"/>
    <tableColumn id="8" xr3:uid="{EF6735BE-833E-B248-B9B3-1F0F3A93E74D}" name="link_to_image" totalsRowDxfId="2"/>
    <tableColumn id="9" xr3:uid="{6112D607-B997-6742-B7AD-8C900694CF2E}" name="link_from_scraping" totalsRowDxfId="1"/>
    <tableColumn id="10" xr3:uid="{C00533FC-4213-CA4A-A903-7EC6B6D1937A}" name="Notes" totalsRow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8C36CA-F85B-1146-AAEF-9D6864969FB4}" name="Table7" displayName="Table7" ref="A1:E35" totalsRowShown="0">
  <autoFilter ref="A1:E35" xr:uid="{838C36CA-F85B-1146-AAEF-9D6864969FB4}"/>
  <tableColumns count="5">
    <tableColumn id="1" xr3:uid="{6117DFE2-6236-1848-B40F-CB876F761A46}" name="table_name"/>
    <tableColumn id="2" xr3:uid="{828DEEED-8A27-DA45-942B-678BAE403B37}" name="field_name"/>
    <tableColumn id="3" xr3:uid="{F356DD31-BF0B-D941-A415-2020AD7CD0F2}" name="data_type"/>
    <tableColumn id="5" xr3:uid="{9496267A-32A2-164A-AC1F-2A663EB3D3CA}" name="primary_key"/>
    <tableColumn id="4" xr3:uid="{E3AD2819-1B8A-A846-A599-4171D76077EF}" name="sourc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3EC273-4D5F-5144-969C-1A5DD79AC914}" name="Table8" displayName="Table8" ref="A1:E12" totalsRowShown="0">
  <autoFilter ref="A1:E12" xr:uid="{A83EC273-4D5F-5144-969C-1A5DD79AC914}"/>
  <tableColumns count="5">
    <tableColumn id="1" xr3:uid="{F7340B1E-35F9-5648-82E2-8460E781DD0B}" name="table_name"/>
    <tableColumn id="2" xr3:uid="{46C5BF6A-FB8B-E44E-B393-884C14343218}" name="field_name"/>
    <tableColumn id="3" xr3:uid="{4CC7DC79-F70D-2A4E-B93F-ACBBB84B801F}" name="data_type"/>
    <tableColumn id="4" xr3:uid="{5A32623C-0F48-3340-8BF2-A80B158C7972}" name="primary_key"/>
    <tableColumn id="5" xr3:uid="{E793E59B-2D60-3046-937B-B6880B0896B6}" name="sour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7B0E7D-BAF9-2F40-B1EF-C01F7EF13DD4}" name="Table10" displayName="Table10" ref="A1:E6" totalsRowShown="0">
  <autoFilter ref="A1:E6" xr:uid="{6C7B0E7D-BAF9-2F40-B1EF-C01F7EF13DD4}"/>
  <tableColumns count="5">
    <tableColumn id="1" xr3:uid="{07A88E05-541C-0849-B472-33E52C37EEA1}" name="table_name"/>
    <tableColumn id="2" xr3:uid="{803A1D07-1C0D-F549-BF92-C19C63999FD7}" name="field_name"/>
    <tableColumn id="3" xr3:uid="{5C665CF7-3EEB-5349-960F-B35A05BA2840}" name="data_type"/>
    <tableColumn id="4" xr3:uid="{E38B7632-4CC6-6D40-B3B4-59FD1D96C855}" name="primary_key"/>
    <tableColumn id="5" xr3:uid="{7399CB2D-1A2A-C749-8E13-4EC162C3677F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3-07-19T02:59:44.18" personId="{0B902D7C-F8F7-7A4D-8BD7-A8C355A718B7}" id="{86CF3DBB-3F7B-394B-AE87-6F3ACE1106E1}">
    <text>Try as TEXT and then change if this type is too large.</text>
  </threadedComment>
  <threadedComment ref="F40" dT="2023-07-19T03:00:05.99" personId="{0B902D7C-F8F7-7A4D-8BD7-A8C355A718B7}" id="{E5C103C6-CA70-6D4A-B5CA-9DB44C052FDF}">
    <text>Try as TEXT and then change if this type is too large.</text>
  </threadedComment>
  <threadedComment ref="F48" dT="2023-07-19T03:00:05.99" personId="{0B902D7C-F8F7-7A4D-8BD7-A8C355A718B7}" id="{4804A6C7-DC03-A14D-9A76-EC3E30F27E82}">
    <text>Try as TEXT and then change if this type is too large.</text>
  </threadedComment>
  <threadedComment ref="F124" dT="2023-07-19T03:00:05.99" personId="{0B902D7C-F8F7-7A4D-8BD7-A8C355A718B7}" id="{3B86C5CF-579A-9B44-92B9-DE570572C285}">
    <text>Try as TEXT and then change if this type is too large.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" dT="2023-07-19T02:59:44.18" personId="{0B902D7C-F8F7-7A4D-8BD7-A8C355A718B7}" id="{D4DC02ED-B345-BA4C-B034-520BBE5D6F8A}">
    <text>Try as TEXT and then change if this type is too large.</text>
  </threadedComment>
  <threadedComment ref="B17" dT="2023-07-19T03:00:05.99" personId="{0B902D7C-F8F7-7A4D-8BD7-A8C355A718B7}" id="{35A60B14-E187-3C46-BBDF-ABF000849503}">
    <text>Try as TEXT and then change if this type is too large.</text>
  </threadedComment>
  <threadedComment ref="B21" dT="2023-07-19T03:00:05.99" personId="{0B902D7C-F8F7-7A4D-8BD7-A8C355A718B7}" id="{6A10D586-80FD-C24E-A78C-BCC37B4E9B19}">
    <text>Try as TEXT and then change if this type is too large.</text>
  </threadedComment>
  <threadedComment ref="B28" dT="2023-07-19T03:00:05.99" personId="{0B902D7C-F8F7-7A4D-8BD7-A8C355A718B7}" id="{E0DA0131-AF0F-9A40-95B9-9F167B4A0F25}">
    <text>Try as TEXT and then change if this type is too large.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numismatics.org/ocre/id/ric.1(2).aug.1B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nom.de/api/v1/records/record_DE-MUS-109513_kenom_213442/files/images/record_DE-MUS-109513_kenom_213442_vs.jpg/full/!400,400/0/default.jpg" TargetMode="External"/><Relationship Id="rId13" Type="http://schemas.openxmlformats.org/officeDocument/2006/relationships/hyperlink" Target="https://www.kenom.de/iiif/image/record_DE-MUS-805310_kenom_308174/record_DE-MUS-805310_kenom_308174_vs.jpg/full/120,/0/default.jpg" TargetMode="External"/><Relationship Id="rId18" Type="http://schemas.openxmlformats.org/officeDocument/2006/relationships/hyperlink" Target="https://gams.uni-graz.at/archive/get/o:numis.2531/IMAGE_1" TargetMode="External"/><Relationship Id="rId3" Type="http://schemas.openxmlformats.org/officeDocument/2006/relationships/hyperlink" Target="https://nrs.harvard.edu/urn-3:HUAM:COIN07283_dynmc?width=240" TargetMode="External"/><Relationship Id="rId21" Type="http://schemas.openxmlformats.org/officeDocument/2006/relationships/hyperlink" Target="http://gams.uni-graz.at/iiif/o:numis.981/IMAGE_1/full/!120,120/0/default.jpg" TargetMode="External"/><Relationship Id="rId7" Type="http://schemas.openxmlformats.org/officeDocument/2006/relationships/hyperlink" Target="https://www.kenom.de/iiif/image/record_DE-MUS-062622_kenom_161787/record_DE-MUS-062622_kenom_161787_vs.jpg/full/120,/0/default.jpg" TargetMode="External"/><Relationship Id="rId12" Type="http://schemas.openxmlformats.org/officeDocument/2006/relationships/hyperlink" Target="https://www.kenom.de/api/v1/records/record_DE-MUS-805310_kenom_308174/files/images/record_DE-MUS-805310_kenom_308174_vs.jpg/full/!600,600/0/default.jpg" TargetMode="External"/><Relationship Id="rId17" Type="http://schemas.openxmlformats.org/officeDocument/2006/relationships/hyperlink" Target="https://www.kenom.de/iiif/image/record_DE-MUS-878719_kenom_122660/record_DE-MUS-878719_kenom_122660_vs.jpg/full/120,/0/default.jpg" TargetMode="External"/><Relationship Id="rId2" Type="http://schemas.openxmlformats.org/officeDocument/2006/relationships/hyperlink" Target="https://ids.lib.harvard.edu/ids/view/43344604?width=3000&amp;height=3000" TargetMode="External"/><Relationship Id="rId16" Type="http://schemas.openxmlformats.org/officeDocument/2006/relationships/hyperlink" Target="https://www.kenom.de/api/v1/records/record_DE-MUS-878719_kenom_122660/files/images/record_DE-MUS-878719_kenom_122660_vs.jpg/full/!400,400/0/default.jpg" TargetMode="External"/><Relationship Id="rId20" Type="http://schemas.openxmlformats.org/officeDocument/2006/relationships/hyperlink" Target="https://gams.uni-graz.at/archive/get/o:numis.981/IMAGE_1" TargetMode="External"/><Relationship Id="rId1" Type="http://schemas.openxmlformats.org/officeDocument/2006/relationships/hyperlink" Target="https://numismatics.org/ocre/id/ric.2_3(2).hdn.1405-1411" TargetMode="External"/><Relationship Id="rId6" Type="http://schemas.openxmlformats.org/officeDocument/2006/relationships/hyperlink" Target="https://www.kenom.de/api/v1/records/record_DE-MUS-062622_kenom_161787/files/images/record_DE-MUS-062622_kenom_161787_vs.jpg/full/!400,400/0/default.jpg" TargetMode="External"/><Relationship Id="rId11" Type="http://schemas.openxmlformats.org/officeDocument/2006/relationships/hyperlink" Target="https://www.kenom.de/iiif/image/record_DE-MUS-099114_kenom_183317/record_DE-MUS-099114_kenom_183317_vs.jpg/full/120,/0/default.jpg" TargetMode="External"/><Relationship Id="rId5" Type="http://schemas.openxmlformats.org/officeDocument/2006/relationships/hyperlink" Target="https://media.getty.edu/iiif/image/6c6daab7-9d8e-41a6-8907-c83b05d61184/full/,120/0/native.jpg" TargetMode="External"/><Relationship Id="rId15" Type="http://schemas.openxmlformats.org/officeDocument/2006/relationships/hyperlink" Target="https://iiif.lib.virginia.edu/iiif/tsm:1699771/full/,120/0/default.jpg" TargetMode="External"/><Relationship Id="rId10" Type="http://schemas.openxmlformats.org/officeDocument/2006/relationships/hyperlink" Target="https://www.kenom.de/api/v1/records/record_DE-MUS-099114_kenom_183317/files/images/record_DE-MUS-099114_kenom_183317_vs.jpg/full/!400,400/0/default.jpg" TargetMode="External"/><Relationship Id="rId19" Type="http://schemas.openxmlformats.org/officeDocument/2006/relationships/hyperlink" Target="http://gams.uni-graz.at/iiif/o:numis.2531/IMAGE_1/full/!120,120/0/default.jpg" TargetMode="External"/><Relationship Id="rId4" Type="http://schemas.openxmlformats.org/officeDocument/2006/relationships/hyperlink" Target="https://media.getty.edu/iiif/image/6c6daab7-9d8e-41a6-8907-c83b05d61184/full/600,600/0/default.jpg" TargetMode="External"/><Relationship Id="rId9" Type="http://schemas.openxmlformats.org/officeDocument/2006/relationships/hyperlink" Target="https://www.kenom.de/iiif/image/record_DE-MUS-109513_kenom_213442/record_DE-MUS-109513_kenom_213442_vs.jpg/full/120,/0/default.jpg" TargetMode="External"/><Relationship Id="rId14" Type="http://schemas.openxmlformats.org/officeDocument/2006/relationships/hyperlink" Target="https://iiif.lib.virginia.edu/iiif/tsm:1699771/full/full/0/default.jpg" TargetMode="External"/><Relationship Id="rId22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45-1DCC-E44B-8D59-8507F8236A7D}">
  <dimension ref="A1:D5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1" width="16.5" bestFit="1" customWidth="1"/>
    <col min="2" max="2" width="16.5" customWidth="1"/>
    <col min="3" max="3" width="20.6640625" customWidth="1"/>
    <col min="4" max="4" width="40.6640625" bestFit="1" customWidth="1"/>
  </cols>
  <sheetData>
    <row r="1" spans="1:4" x14ac:dyDescent="0.2">
      <c r="A1" t="s">
        <v>182</v>
      </c>
      <c r="B1" t="s">
        <v>186</v>
      </c>
      <c r="C1" t="s">
        <v>195</v>
      </c>
      <c r="D1" t="s">
        <v>196</v>
      </c>
    </row>
    <row r="2" spans="1:4" x14ac:dyDescent="0.2">
      <c r="A2" t="s">
        <v>191</v>
      </c>
      <c r="B2" t="s">
        <v>187</v>
      </c>
      <c r="C2">
        <v>5</v>
      </c>
      <c r="D2" t="s">
        <v>192</v>
      </c>
    </row>
    <row r="3" spans="1:4" x14ac:dyDescent="0.2">
      <c r="A3" t="s">
        <v>193</v>
      </c>
      <c r="B3" t="s">
        <v>187</v>
      </c>
      <c r="C3">
        <v>13.66</v>
      </c>
      <c r="D3" t="s">
        <v>192</v>
      </c>
    </row>
    <row r="4" spans="1:4" x14ac:dyDescent="0.2">
      <c r="A4" t="s">
        <v>194</v>
      </c>
      <c r="B4" t="s">
        <v>187</v>
      </c>
      <c r="C4">
        <v>1.61</v>
      </c>
      <c r="D4" t="s">
        <v>192</v>
      </c>
    </row>
    <row r="5" spans="1:4" x14ac:dyDescent="0.2">
      <c r="A5" t="s">
        <v>190</v>
      </c>
      <c r="D5">
        <f>SUBTOTAL(103,Table4[example_field_uri])</f>
        <v>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4118-7673-B544-AD54-0753231E47ED}">
  <dimension ref="A1:E6"/>
  <sheetViews>
    <sheetView zoomScale="130" zoomScaleNormal="130" workbookViewId="0">
      <selection activeCell="B4" sqref="B4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1.83203125" customWidth="1"/>
  </cols>
  <sheetData>
    <row r="1" spans="1:5" x14ac:dyDescent="0.2">
      <c r="A1" t="s">
        <v>551</v>
      </c>
      <c r="B1" t="s">
        <v>182</v>
      </c>
      <c r="C1" t="s">
        <v>186</v>
      </c>
      <c r="D1" t="s">
        <v>555</v>
      </c>
      <c r="E1" t="s">
        <v>552</v>
      </c>
    </row>
    <row r="2" spans="1:5" x14ac:dyDescent="0.2">
      <c r="A2" t="s">
        <v>570</v>
      </c>
      <c r="B2" t="s">
        <v>571</v>
      </c>
      <c r="C2" t="s">
        <v>567</v>
      </c>
      <c r="D2" t="b">
        <v>1</v>
      </c>
      <c r="E2" t="s">
        <v>564</v>
      </c>
    </row>
    <row r="3" spans="1:5" x14ac:dyDescent="0.2">
      <c r="A3" t="s">
        <v>570</v>
      </c>
      <c r="B3" t="s">
        <v>572</v>
      </c>
      <c r="C3" t="s">
        <v>556</v>
      </c>
      <c r="D3" t="b">
        <v>0</v>
      </c>
      <c r="E3" t="s">
        <v>576</v>
      </c>
    </row>
    <row r="4" spans="1:5" x14ac:dyDescent="0.2">
      <c r="A4" t="s">
        <v>570</v>
      </c>
      <c r="B4" t="s">
        <v>573</v>
      </c>
      <c r="C4" t="s">
        <v>188</v>
      </c>
      <c r="D4" t="b">
        <v>0</v>
      </c>
      <c r="E4" t="s">
        <v>577</v>
      </c>
    </row>
    <row r="5" spans="1:5" x14ac:dyDescent="0.2">
      <c r="A5" t="s">
        <v>570</v>
      </c>
      <c r="B5" t="s">
        <v>574</v>
      </c>
      <c r="C5" t="s">
        <v>188</v>
      </c>
      <c r="D5" t="b">
        <v>0</v>
      </c>
      <c r="E5" t="s">
        <v>561</v>
      </c>
    </row>
    <row r="6" spans="1:5" x14ac:dyDescent="0.2">
      <c r="A6" t="s">
        <v>570</v>
      </c>
      <c r="B6" t="s">
        <v>562</v>
      </c>
      <c r="C6" t="s">
        <v>563</v>
      </c>
      <c r="D6" t="b">
        <v>0</v>
      </c>
      <c r="E6" t="s">
        <v>564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C34-37B7-4248-926A-F31126A9BB24}">
  <dimension ref="A1:E10"/>
  <sheetViews>
    <sheetView tabSelected="1" zoomScale="130" zoomScaleNormal="130" workbookViewId="0">
      <selection activeCell="B7" sqref="B7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1.83203125" customWidth="1"/>
  </cols>
  <sheetData>
    <row r="1" spans="1:5" x14ac:dyDescent="0.2">
      <c r="A1" t="s">
        <v>551</v>
      </c>
      <c r="B1" t="s">
        <v>182</v>
      </c>
      <c r="C1" t="s">
        <v>186</v>
      </c>
      <c r="D1" t="s">
        <v>555</v>
      </c>
      <c r="E1" t="s">
        <v>552</v>
      </c>
    </row>
    <row r="2" spans="1:5" x14ac:dyDescent="0.2">
      <c r="A2" t="s">
        <v>578</v>
      </c>
      <c r="B2" t="s">
        <v>579</v>
      </c>
      <c r="C2" t="s">
        <v>556</v>
      </c>
      <c r="D2" t="b">
        <v>1</v>
      </c>
      <c r="E2" t="s">
        <v>580</v>
      </c>
    </row>
    <row r="3" spans="1:5" x14ac:dyDescent="0.2">
      <c r="A3" t="s">
        <v>578</v>
      </c>
      <c r="B3" t="s">
        <v>554</v>
      </c>
      <c r="C3" t="s">
        <v>556</v>
      </c>
      <c r="D3" t="b">
        <v>0</v>
      </c>
      <c r="E3" t="s">
        <v>587</v>
      </c>
    </row>
    <row r="4" spans="1:5" x14ac:dyDescent="0.2">
      <c r="A4" t="s">
        <v>578</v>
      </c>
      <c r="B4" t="s">
        <v>581</v>
      </c>
      <c r="C4" t="s">
        <v>556</v>
      </c>
      <c r="D4" t="b">
        <v>0</v>
      </c>
      <c r="E4" t="s">
        <v>587</v>
      </c>
    </row>
    <row r="5" spans="1:5" x14ac:dyDescent="0.2">
      <c r="A5" t="s">
        <v>578</v>
      </c>
      <c r="B5" t="s">
        <v>582</v>
      </c>
      <c r="C5" t="s">
        <v>556</v>
      </c>
      <c r="D5" t="b">
        <v>0</v>
      </c>
      <c r="E5" t="s">
        <v>587</v>
      </c>
    </row>
    <row r="6" spans="1:5" x14ac:dyDescent="0.2">
      <c r="A6" t="s">
        <v>578</v>
      </c>
      <c r="B6" t="s">
        <v>583</v>
      </c>
      <c r="C6" t="s">
        <v>556</v>
      </c>
      <c r="D6" t="b">
        <v>0</v>
      </c>
      <c r="E6" t="s">
        <v>587</v>
      </c>
    </row>
    <row r="7" spans="1:5" x14ac:dyDescent="0.2">
      <c r="A7" t="s">
        <v>578</v>
      </c>
      <c r="B7" t="s">
        <v>584</v>
      </c>
      <c r="C7" t="s">
        <v>556</v>
      </c>
      <c r="D7" t="b">
        <v>0</v>
      </c>
      <c r="E7" t="s">
        <v>587</v>
      </c>
    </row>
    <row r="8" spans="1:5" x14ac:dyDescent="0.2">
      <c r="A8" t="s">
        <v>578</v>
      </c>
      <c r="B8" t="s">
        <v>585</v>
      </c>
      <c r="C8" t="s">
        <v>556</v>
      </c>
      <c r="D8" t="b">
        <v>0</v>
      </c>
      <c r="E8" t="s">
        <v>587</v>
      </c>
    </row>
    <row r="9" spans="1:5" x14ac:dyDescent="0.2">
      <c r="A9" t="s">
        <v>578</v>
      </c>
      <c r="B9" t="s">
        <v>586</v>
      </c>
      <c r="C9" t="s">
        <v>188</v>
      </c>
      <c r="D9" t="b">
        <v>0</v>
      </c>
      <c r="E9" t="s">
        <v>587</v>
      </c>
    </row>
    <row r="10" spans="1:5" x14ac:dyDescent="0.2">
      <c r="A10" t="s">
        <v>578</v>
      </c>
      <c r="B10" t="s">
        <v>562</v>
      </c>
      <c r="C10" t="s">
        <v>563</v>
      </c>
      <c r="D10" t="b">
        <v>0</v>
      </c>
      <c r="E10" t="s">
        <v>564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DEA-565B-2645-A3E1-F668D8278F57}">
  <dimension ref="A1:I124"/>
  <sheetViews>
    <sheetView zoomScale="130" zoomScaleNormal="13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baseColWidth="10" defaultRowHeight="16" x14ac:dyDescent="0.2"/>
  <cols>
    <col min="1" max="1" width="23.5" bestFit="1" customWidth="1"/>
    <col min="2" max="2" width="23.5" customWidth="1"/>
    <col min="3" max="3" width="26.5" bestFit="1" customWidth="1"/>
    <col min="4" max="4" width="52.83203125" customWidth="1"/>
    <col min="5" max="5" width="20.5" bestFit="1" customWidth="1"/>
    <col min="6" max="6" width="19.1640625" customWidth="1"/>
    <col min="7" max="7" width="17.5" customWidth="1"/>
    <col min="8" max="8" width="19.6640625" customWidth="1"/>
    <col min="9" max="9" width="48" bestFit="1" customWidth="1"/>
  </cols>
  <sheetData>
    <row r="1" spans="1:9" x14ac:dyDescent="0.2">
      <c r="A1" t="s">
        <v>182</v>
      </c>
      <c r="B1" t="s">
        <v>532</v>
      </c>
      <c r="C1" t="s">
        <v>533</v>
      </c>
      <c r="D1" t="s">
        <v>534</v>
      </c>
      <c r="E1" t="s">
        <v>535</v>
      </c>
      <c r="F1" t="s">
        <v>536</v>
      </c>
      <c r="G1" t="s">
        <v>480</v>
      </c>
      <c r="H1" t="s">
        <v>481</v>
      </c>
      <c r="I1" t="s">
        <v>482</v>
      </c>
    </row>
    <row r="2" spans="1:9" ht="34" x14ac:dyDescent="0.2">
      <c r="A2" s="4" t="s">
        <v>245</v>
      </c>
      <c r="B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</v>
      </c>
      <c r="C2" s="4">
        <f>COUNTIF(Table5[general_field_name], "="&amp;Table5[[#This Row],[general_field_name]])</f>
        <v>1</v>
      </c>
      <c r="D2" s="11" t="s">
        <v>543</v>
      </c>
      <c r="E2" s="4" t="s">
        <v>537</v>
      </c>
      <c r="F2" s="4" t="s">
        <v>188</v>
      </c>
      <c r="G2" s="4">
        <v>84</v>
      </c>
      <c r="H2" s="4" t="s">
        <v>246</v>
      </c>
      <c r="I2" s="4" t="s">
        <v>483</v>
      </c>
    </row>
    <row r="3" spans="1:9" ht="34" x14ac:dyDescent="0.2">
      <c r="A3" s="4" t="s">
        <v>247</v>
      </c>
      <c r="B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_date_range</v>
      </c>
      <c r="C3" s="4">
        <f>COUNTIF(Table5[general_field_name], "="&amp;Table5[[#This Row],[general_field_name]])</f>
        <v>1</v>
      </c>
      <c r="D3" s="11" t="s">
        <v>543</v>
      </c>
      <c r="E3" s="4" t="s">
        <v>537</v>
      </c>
      <c r="F3" s="4" t="s">
        <v>188</v>
      </c>
      <c r="G3" s="4">
        <v>1</v>
      </c>
      <c r="H3" s="4" t="s">
        <v>248</v>
      </c>
      <c r="I3" s="4" t="s">
        <v>192</v>
      </c>
    </row>
    <row r="4" spans="1:9" x14ac:dyDescent="0.2">
      <c r="A4" s="4" t="s">
        <v>249</v>
      </c>
      <c r="B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4" s="4">
        <f>COUNTIF(Table5[general_field_name], "="&amp;Table5[[#This Row],[general_field_name]])</f>
        <v>2</v>
      </c>
      <c r="D4" s="4"/>
      <c r="E4" s="4" t="s">
        <v>538</v>
      </c>
      <c r="F4" s="4" t="s">
        <v>539</v>
      </c>
      <c r="G4" s="4">
        <v>1</v>
      </c>
      <c r="H4" s="4" t="s">
        <v>250</v>
      </c>
      <c r="I4" s="4" t="s">
        <v>192</v>
      </c>
    </row>
    <row r="5" spans="1:9" x14ac:dyDescent="0.2">
      <c r="A5" s="4" t="s">
        <v>251</v>
      </c>
      <c r="B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5" s="4">
        <f>COUNTIF(Table5[general_field_name], "="&amp;Table5[[#This Row],[general_field_name]])</f>
        <v>2</v>
      </c>
      <c r="D5" s="4"/>
      <c r="E5" s="4" t="s">
        <v>538</v>
      </c>
      <c r="F5" s="4" t="s">
        <v>539</v>
      </c>
      <c r="G5" s="4">
        <v>38964</v>
      </c>
      <c r="H5" s="4" t="s">
        <v>252</v>
      </c>
      <c r="I5" s="4" t="s">
        <v>484</v>
      </c>
    </row>
    <row r="6" spans="1:9" x14ac:dyDescent="0.2">
      <c r="A6" s="4" t="s">
        <v>253</v>
      </c>
      <c r="B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_manufacture</v>
      </c>
      <c r="C6" s="4">
        <f>COUNTIF(Table5[general_field_name], "="&amp;Table5[[#This Row],[general_field_name]])</f>
        <v>1</v>
      </c>
      <c r="D6" s="4"/>
      <c r="E6" s="4" t="s">
        <v>540</v>
      </c>
      <c r="F6" s="4" t="s">
        <v>188</v>
      </c>
      <c r="G6" s="4">
        <v>1</v>
      </c>
      <c r="H6" s="4" t="s">
        <v>254</v>
      </c>
      <c r="I6" s="4" t="s">
        <v>192</v>
      </c>
    </row>
    <row r="7" spans="1:9" x14ac:dyDescent="0.2">
      <c r="A7" s="4" t="s">
        <v>255</v>
      </c>
      <c r="B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7" s="4">
        <f>COUNTIF(Table5[general_field_name], "="&amp;Table5[[#This Row],[general_field_name]])</f>
        <v>2</v>
      </c>
      <c r="D7" s="4"/>
      <c r="E7" s="4" t="s">
        <v>541</v>
      </c>
      <c r="F7" s="4" t="s">
        <v>539</v>
      </c>
      <c r="G7" s="4">
        <v>1</v>
      </c>
      <c r="H7" s="4" t="s">
        <v>256</v>
      </c>
      <c r="I7" s="4" t="s">
        <v>192</v>
      </c>
    </row>
    <row r="8" spans="1:9" x14ac:dyDescent="0.2">
      <c r="A8" s="4" t="s">
        <v>257</v>
      </c>
      <c r="B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8" s="4">
        <f>COUNTIF(Table5[general_field_name], "="&amp;Table5[[#This Row],[general_field_name]])</f>
        <v>2</v>
      </c>
      <c r="D8" s="4"/>
      <c r="E8" s="4" t="s">
        <v>541</v>
      </c>
      <c r="F8" s="4" t="s">
        <v>539</v>
      </c>
      <c r="G8" s="4">
        <v>37842</v>
      </c>
      <c r="H8" s="4" t="s">
        <v>258</v>
      </c>
      <c r="I8" s="4" t="s">
        <v>485</v>
      </c>
    </row>
    <row r="9" spans="1:9" ht="51" x14ac:dyDescent="0.2">
      <c r="A9" s="4" t="s">
        <v>259</v>
      </c>
      <c r="B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9" s="4">
        <f>COUNTIF(Table5[general_field_name], "="&amp;Table5[[#This Row],[general_field_name]])</f>
        <v>2</v>
      </c>
      <c r="D9" s="11" t="s">
        <v>544</v>
      </c>
      <c r="E9" s="4" t="s">
        <v>542</v>
      </c>
      <c r="F9" s="4" t="s">
        <v>539</v>
      </c>
      <c r="G9" s="4">
        <v>1</v>
      </c>
      <c r="H9" s="4" t="s">
        <v>260</v>
      </c>
      <c r="I9" s="4" t="s">
        <v>192</v>
      </c>
    </row>
    <row r="10" spans="1:9" ht="51" x14ac:dyDescent="0.2">
      <c r="A10" s="4" t="s">
        <v>261</v>
      </c>
      <c r="B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10" s="4">
        <f>COUNTIF(Table5[general_field_name], "="&amp;Table5[[#This Row],[general_field_name]])</f>
        <v>2</v>
      </c>
      <c r="D10" s="11" t="s">
        <v>544</v>
      </c>
      <c r="E10" s="4" t="s">
        <v>542</v>
      </c>
      <c r="F10" s="4" t="s">
        <v>539</v>
      </c>
      <c r="G10" s="4">
        <v>7820</v>
      </c>
      <c r="H10" s="4" t="s">
        <v>262</v>
      </c>
      <c r="I10" s="4" t="s">
        <v>486</v>
      </c>
    </row>
    <row r="11" spans="1:9" x14ac:dyDescent="0.2">
      <c r="A11" s="4" t="s">
        <v>263</v>
      </c>
      <c r="B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1" s="4">
        <f>COUNTIF(Table5[general_field_name], "="&amp;Table5[[#This Row],[general_field_name]])</f>
        <v>2</v>
      </c>
      <c r="D11" s="4"/>
      <c r="E11" s="4" t="s">
        <v>545</v>
      </c>
      <c r="F11" s="4" t="s">
        <v>539</v>
      </c>
      <c r="G11" s="4">
        <v>1</v>
      </c>
      <c r="H11" s="4" t="s">
        <v>264</v>
      </c>
      <c r="I11" s="4" t="s">
        <v>192</v>
      </c>
    </row>
    <row r="12" spans="1:9" x14ac:dyDescent="0.2">
      <c r="A12" s="4" t="s">
        <v>265</v>
      </c>
      <c r="B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2" s="4">
        <f>COUNTIF(Table5[general_field_name], "="&amp;Table5[[#This Row],[general_field_name]])</f>
        <v>2</v>
      </c>
      <c r="D12" s="4"/>
      <c r="E12" s="4" t="s">
        <v>545</v>
      </c>
      <c r="F12" s="4" t="s">
        <v>539</v>
      </c>
      <c r="G12" s="4">
        <v>40202</v>
      </c>
      <c r="H12" s="4" t="s">
        <v>266</v>
      </c>
      <c r="I12" s="4" t="s">
        <v>487</v>
      </c>
    </row>
    <row r="13" spans="1:9" x14ac:dyDescent="0.2">
      <c r="A13" s="4" t="s">
        <v>267</v>
      </c>
      <c r="B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3" s="4">
        <f>COUNTIF(Table5[general_field_name], "="&amp;Table5[[#This Row],[general_field_name]])</f>
        <v>4</v>
      </c>
      <c r="D13" s="4"/>
      <c r="E13" s="4" t="s">
        <v>546</v>
      </c>
      <c r="F13" s="4" t="s">
        <v>539</v>
      </c>
      <c r="G13" s="4">
        <v>1</v>
      </c>
      <c r="H13" s="4" t="s">
        <v>268</v>
      </c>
      <c r="I13" s="4" t="s">
        <v>192</v>
      </c>
    </row>
    <row r="14" spans="1:9" x14ac:dyDescent="0.2">
      <c r="A14" s="4" t="s">
        <v>269</v>
      </c>
      <c r="B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4" s="4">
        <f>COUNTIF(Table5[general_field_name], "="&amp;Table5[[#This Row],[general_field_name]])</f>
        <v>4</v>
      </c>
      <c r="D14" s="4"/>
      <c r="E14" s="4" t="s">
        <v>546</v>
      </c>
      <c r="F14" s="4" t="s">
        <v>539</v>
      </c>
      <c r="G14" s="4">
        <v>541</v>
      </c>
      <c r="H14" s="4" t="s">
        <v>270</v>
      </c>
      <c r="I14" s="4" t="s">
        <v>488</v>
      </c>
    </row>
    <row r="15" spans="1:9" x14ac:dyDescent="0.2">
      <c r="A15" s="4" t="s">
        <v>271</v>
      </c>
      <c r="B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5" s="4">
        <f>COUNTIF(Table5[general_field_name], "="&amp;Table5[[#This Row],[general_field_name]])</f>
        <v>4</v>
      </c>
      <c r="D15" s="4"/>
      <c r="E15" s="4" t="s">
        <v>546</v>
      </c>
      <c r="F15" s="4" t="s">
        <v>539</v>
      </c>
      <c r="G15" s="4">
        <v>541</v>
      </c>
      <c r="H15" s="4" t="s">
        <v>272</v>
      </c>
      <c r="I15" s="4" t="s">
        <v>488</v>
      </c>
    </row>
    <row r="16" spans="1:9" x14ac:dyDescent="0.2">
      <c r="A16" s="4" t="s">
        <v>273</v>
      </c>
      <c r="B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6" s="4">
        <f>COUNTIF(Table5[general_field_name], "="&amp;Table5[[#This Row],[general_field_name]])</f>
        <v>4</v>
      </c>
      <c r="D16" s="4"/>
      <c r="E16" s="4" t="s">
        <v>546</v>
      </c>
      <c r="F16" s="4" t="s">
        <v>539</v>
      </c>
      <c r="G16" s="4">
        <v>541</v>
      </c>
      <c r="H16" s="4" t="s">
        <v>274</v>
      </c>
      <c r="I16" s="4" t="s">
        <v>488</v>
      </c>
    </row>
    <row r="17" spans="1:9" x14ac:dyDescent="0.2">
      <c r="A17" s="4" t="s">
        <v>275</v>
      </c>
      <c r="B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authority_stated_authority</v>
      </c>
      <c r="C17" s="4">
        <f>COUNTIF(Table5[general_field_name], "="&amp;Table5[[#This Row],[general_field_name]])</f>
        <v>1</v>
      </c>
      <c r="D17" s="4"/>
      <c r="E17" s="4" t="s">
        <v>547</v>
      </c>
      <c r="F17" s="4" t="s">
        <v>188</v>
      </c>
      <c r="G17" s="4">
        <v>41163</v>
      </c>
      <c r="H17" s="4" t="s">
        <v>276</v>
      </c>
      <c r="I17" s="4" t="s">
        <v>489</v>
      </c>
    </row>
    <row r="18" spans="1:9" ht="34" x14ac:dyDescent="0.2">
      <c r="A18" s="4" t="s">
        <v>277</v>
      </c>
      <c r="B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date_on_object_date</v>
      </c>
      <c r="C18" s="4">
        <f>COUNTIF(Table5[general_field_name], "="&amp;Table5[[#This Row],[general_field_name]])</f>
        <v>1</v>
      </c>
      <c r="D18" s="11" t="s">
        <v>543</v>
      </c>
      <c r="E18" s="4" t="s">
        <v>537</v>
      </c>
      <c r="F18" s="4" t="s">
        <v>188</v>
      </c>
      <c r="G18" s="4">
        <v>24728</v>
      </c>
      <c r="H18" s="4" t="s">
        <v>278</v>
      </c>
      <c r="I18" s="4" t="s">
        <v>490</v>
      </c>
    </row>
    <row r="19" spans="1:9" x14ac:dyDescent="0.2">
      <c r="A19" s="4" t="s">
        <v>279</v>
      </c>
      <c r="B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19" s="4">
        <f>COUNTIF(Table5[general_field_name], "="&amp;Table5[[#This Row],[general_field_name]])</f>
        <v>5</v>
      </c>
      <c r="D19" s="4"/>
      <c r="E19" s="4" t="s">
        <v>548</v>
      </c>
      <c r="F19" s="4" t="s">
        <v>539</v>
      </c>
      <c r="G19" s="4">
        <v>1</v>
      </c>
      <c r="H19" s="4" t="s">
        <v>280</v>
      </c>
      <c r="I19" s="4" t="s">
        <v>192</v>
      </c>
    </row>
    <row r="20" spans="1:9" x14ac:dyDescent="0.2">
      <c r="A20" s="4" t="s">
        <v>281</v>
      </c>
      <c r="B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0" s="4">
        <f>COUNTIF(Table5[general_field_name], "="&amp;Table5[[#This Row],[general_field_name]])</f>
        <v>5</v>
      </c>
      <c r="D20" s="4"/>
      <c r="E20" s="4" t="s">
        <v>548</v>
      </c>
      <c r="F20" s="4" t="s">
        <v>539</v>
      </c>
      <c r="G20" s="4">
        <v>40646</v>
      </c>
      <c r="H20" s="4" t="s">
        <v>282</v>
      </c>
      <c r="I20" s="4" t="s">
        <v>491</v>
      </c>
    </row>
    <row r="21" spans="1:9" x14ac:dyDescent="0.2">
      <c r="A21" s="4" t="s">
        <v>283</v>
      </c>
      <c r="B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1" s="4">
        <f>COUNTIF(Table5[general_field_name], "="&amp;Table5[[#This Row],[general_field_name]])</f>
        <v>5</v>
      </c>
      <c r="D21" s="4"/>
      <c r="E21" s="4" t="s">
        <v>548</v>
      </c>
      <c r="F21" s="4" t="s">
        <v>539</v>
      </c>
      <c r="G21" s="4">
        <v>21341</v>
      </c>
      <c r="H21" s="4" t="s">
        <v>284</v>
      </c>
      <c r="I21" s="4" t="s">
        <v>492</v>
      </c>
    </row>
    <row r="22" spans="1:9" x14ac:dyDescent="0.2">
      <c r="A22" s="4" t="s">
        <v>285</v>
      </c>
      <c r="B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2" s="4">
        <f>COUNTIF(Table5[general_field_name], "="&amp;Table5[[#This Row],[general_field_name]])</f>
        <v>5</v>
      </c>
      <c r="D22" s="4"/>
      <c r="E22" s="4" t="s">
        <v>548</v>
      </c>
      <c r="F22" s="4" t="s">
        <v>539</v>
      </c>
      <c r="G22" s="4">
        <v>21306</v>
      </c>
      <c r="H22" s="4" t="s">
        <v>286</v>
      </c>
      <c r="I22" s="4" t="s">
        <v>493</v>
      </c>
    </row>
    <row r="23" spans="1:9" x14ac:dyDescent="0.2">
      <c r="A23" s="4" t="s">
        <v>287</v>
      </c>
      <c r="B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3" s="4">
        <f>COUNTIF(Table5[general_field_name], "="&amp;Table5[[#This Row],[general_field_name]])</f>
        <v>5</v>
      </c>
      <c r="D23" s="4"/>
      <c r="E23" s="4" t="s">
        <v>548</v>
      </c>
      <c r="F23" s="4" t="s">
        <v>539</v>
      </c>
      <c r="G23" s="4">
        <v>21306</v>
      </c>
      <c r="H23" s="4" t="s">
        <v>288</v>
      </c>
      <c r="I23" s="4" t="s">
        <v>493</v>
      </c>
    </row>
    <row r="24" spans="1:9" x14ac:dyDescent="0.2">
      <c r="A24" s="4" t="s">
        <v>289</v>
      </c>
      <c r="B2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4" s="4">
        <f>COUNTIF(Table5[general_field_name], "="&amp;Table5[[#This Row],[general_field_name]])</f>
        <v>4</v>
      </c>
      <c r="D24" s="4"/>
      <c r="E24" s="4" t="s">
        <v>549</v>
      </c>
      <c r="F24" s="4" t="s">
        <v>539</v>
      </c>
      <c r="G24" s="4">
        <v>1</v>
      </c>
      <c r="H24" s="4" t="s">
        <v>290</v>
      </c>
      <c r="I24" s="4" t="s">
        <v>192</v>
      </c>
    </row>
    <row r="25" spans="1:9" x14ac:dyDescent="0.2">
      <c r="A25" s="4" t="s">
        <v>291</v>
      </c>
      <c r="B2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5" s="4">
        <f>COUNTIF(Table5[general_field_name], "="&amp;Table5[[#This Row],[general_field_name]])</f>
        <v>4</v>
      </c>
      <c r="D25" s="4"/>
      <c r="E25" s="4" t="s">
        <v>549</v>
      </c>
      <c r="F25" s="4" t="s">
        <v>539</v>
      </c>
      <c r="G25" s="4">
        <v>21527</v>
      </c>
      <c r="H25" s="4" t="s">
        <v>292</v>
      </c>
      <c r="I25" s="4" t="s">
        <v>494</v>
      </c>
    </row>
    <row r="26" spans="1:9" x14ac:dyDescent="0.2">
      <c r="A26" s="4" t="s">
        <v>293</v>
      </c>
      <c r="B2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6" s="4">
        <f>COUNTIF(Table5[general_field_name], "="&amp;Table5[[#This Row],[general_field_name]])</f>
        <v>4</v>
      </c>
      <c r="D26" s="4"/>
      <c r="E26" s="4" t="s">
        <v>549</v>
      </c>
      <c r="F26" s="4" t="s">
        <v>539</v>
      </c>
      <c r="G26" s="4">
        <v>21306</v>
      </c>
      <c r="H26" s="4" t="s">
        <v>294</v>
      </c>
      <c r="I26" s="4" t="s">
        <v>493</v>
      </c>
    </row>
    <row r="27" spans="1:9" x14ac:dyDescent="0.2">
      <c r="A27" s="4" t="s">
        <v>295</v>
      </c>
      <c r="B2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7" s="4">
        <f>COUNTIF(Table5[general_field_name], "="&amp;Table5[[#This Row],[general_field_name]])</f>
        <v>4</v>
      </c>
      <c r="D27" s="4"/>
      <c r="E27" s="4" t="s">
        <v>549</v>
      </c>
      <c r="F27" s="4" t="s">
        <v>539</v>
      </c>
      <c r="G27" s="4">
        <v>21306</v>
      </c>
      <c r="H27" s="4" t="s">
        <v>296</v>
      </c>
      <c r="I27" s="4" t="s">
        <v>493</v>
      </c>
    </row>
    <row r="28" spans="1:9" x14ac:dyDescent="0.2">
      <c r="A28" s="4" t="s">
        <v>297</v>
      </c>
      <c r="B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C28" s="4">
        <f>COUNTIF(Table5[general_field_name], "="&amp;Table5[[#This Row],[general_field_name]])</f>
        <v>1</v>
      </c>
      <c r="D28" s="4"/>
      <c r="E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F28" s="4" t="s">
        <v>188</v>
      </c>
      <c r="G28" s="4">
        <v>18819</v>
      </c>
      <c r="H28" s="4" t="s">
        <v>298</v>
      </c>
      <c r="I28" s="4" t="s">
        <v>495</v>
      </c>
    </row>
    <row r="29" spans="1:9" x14ac:dyDescent="0.2">
      <c r="A29" s="4" t="s">
        <v>299</v>
      </c>
      <c r="B2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29" s="4">
        <f>COUNTIF(Table5[general_field_name], "="&amp;Table5[[#This Row],[general_field_name]])</f>
        <v>6</v>
      </c>
      <c r="D29" s="4"/>
      <c r="E29" s="4" t="s">
        <v>299</v>
      </c>
      <c r="F29" s="4" t="s">
        <v>539</v>
      </c>
      <c r="G29" s="4">
        <v>323</v>
      </c>
      <c r="H29" s="4" t="s">
        <v>300</v>
      </c>
      <c r="I29" s="4" t="s">
        <v>496</v>
      </c>
    </row>
    <row r="30" spans="1:9" x14ac:dyDescent="0.2">
      <c r="A30" s="4" t="s">
        <v>301</v>
      </c>
      <c r="B3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0" s="4">
        <f>COUNTIF(Table5[general_field_name], "="&amp;Table5[[#This Row],[general_field_name]])</f>
        <v>6</v>
      </c>
      <c r="D30" s="4"/>
      <c r="E30" s="4" t="s">
        <v>299</v>
      </c>
      <c r="F30" s="4" t="s">
        <v>539</v>
      </c>
      <c r="G30" s="4">
        <v>27853</v>
      </c>
      <c r="H30" s="4" t="s">
        <v>302</v>
      </c>
      <c r="I30" s="4" t="s">
        <v>497</v>
      </c>
    </row>
    <row r="31" spans="1:9" x14ac:dyDescent="0.2">
      <c r="A31" s="4" t="s">
        <v>303</v>
      </c>
      <c r="B3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1" s="4">
        <f>COUNTIF(Table5[general_field_name], "="&amp;Table5[[#This Row],[general_field_name]])</f>
        <v>6</v>
      </c>
      <c r="D31" s="4"/>
      <c r="E31" s="4" t="s">
        <v>299</v>
      </c>
      <c r="F31" s="4" t="s">
        <v>539</v>
      </c>
      <c r="G31" s="4">
        <v>696</v>
      </c>
      <c r="H31" s="4" t="s">
        <v>304</v>
      </c>
      <c r="I31" s="4" t="s">
        <v>498</v>
      </c>
    </row>
    <row r="32" spans="1:9" x14ac:dyDescent="0.2">
      <c r="A32" s="4" t="s">
        <v>305</v>
      </c>
      <c r="B3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2" s="4">
        <f>COUNTIF(Table5[general_field_name], "="&amp;Table5[[#This Row],[general_field_name]])</f>
        <v>6</v>
      </c>
      <c r="D32" s="4"/>
      <c r="E32" s="4" t="s">
        <v>299</v>
      </c>
      <c r="F32" s="4" t="s">
        <v>539</v>
      </c>
      <c r="G32" s="4">
        <v>696</v>
      </c>
      <c r="H32" s="4" t="s">
        <v>306</v>
      </c>
      <c r="I32" s="4" t="s">
        <v>498</v>
      </c>
    </row>
    <row r="33" spans="1:9" x14ac:dyDescent="0.2">
      <c r="A33" s="4" t="s">
        <v>307</v>
      </c>
      <c r="B3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3" s="4">
        <f>COUNTIF(Table5[general_field_name], "="&amp;Table5[[#This Row],[general_field_name]])</f>
        <v>6</v>
      </c>
      <c r="D33" s="4"/>
      <c r="E33" s="4" t="s">
        <v>299</v>
      </c>
      <c r="F33" s="4" t="s">
        <v>539</v>
      </c>
      <c r="G33" s="4">
        <v>696</v>
      </c>
      <c r="H33" s="4" t="s">
        <v>308</v>
      </c>
      <c r="I33" s="4" t="s">
        <v>498</v>
      </c>
    </row>
    <row r="34" spans="1:9" x14ac:dyDescent="0.2">
      <c r="A34" s="4" t="s">
        <v>309</v>
      </c>
      <c r="B3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4" s="4">
        <f>COUNTIF(Table5[general_field_name], "="&amp;Table5[[#This Row],[general_field_name]])</f>
        <v>6</v>
      </c>
      <c r="D34" s="4"/>
      <c r="E34" s="4" t="s">
        <v>299</v>
      </c>
      <c r="F34" s="4" t="s">
        <v>539</v>
      </c>
      <c r="G34" s="4">
        <v>696</v>
      </c>
      <c r="H34" s="4" t="s">
        <v>310</v>
      </c>
      <c r="I34" s="4" t="s">
        <v>498</v>
      </c>
    </row>
    <row r="35" spans="1:9" x14ac:dyDescent="0.2">
      <c r="A35" s="8" t="s">
        <v>311</v>
      </c>
      <c r="B35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obverse_legend</v>
      </c>
      <c r="C35" s="8">
        <f>COUNTIF(Table5[general_field_name], "="&amp;Table5[[#This Row],[general_field_name]])</f>
        <v>1</v>
      </c>
      <c r="D35" s="8"/>
      <c r="E35" s="8" t="s">
        <v>311</v>
      </c>
      <c r="F35" s="8" t="s">
        <v>550</v>
      </c>
      <c r="G35" s="8">
        <v>1</v>
      </c>
      <c r="H35" s="8" t="s">
        <v>312</v>
      </c>
      <c r="I35" s="8" t="s">
        <v>192</v>
      </c>
    </row>
    <row r="36" spans="1:9" x14ac:dyDescent="0.2">
      <c r="A36" s="4" t="s">
        <v>313</v>
      </c>
      <c r="B3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6" s="4">
        <f>COUNTIF(Table5[general_field_name], "="&amp;Table5[[#This Row],[general_field_name]])</f>
        <v>2</v>
      </c>
      <c r="D36" s="4"/>
      <c r="E36" s="4" t="s">
        <v>313</v>
      </c>
      <c r="F36" s="4" t="s">
        <v>539</v>
      </c>
      <c r="G36" s="4">
        <v>1</v>
      </c>
      <c r="H36" s="4" t="s">
        <v>264</v>
      </c>
      <c r="I36" s="4" t="s">
        <v>192</v>
      </c>
    </row>
    <row r="37" spans="1:9" x14ac:dyDescent="0.2">
      <c r="A37" s="4" t="s">
        <v>314</v>
      </c>
      <c r="B3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7" s="4">
        <f>COUNTIF(Table5[general_field_name], "="&amp;Table5[[#This Row],[general_field_name]])</f>
        <v>2</v>
      </c>
      <c r="D37" s="4"/>
      <c r="E37" s="4" t="s">
        <v>313</v>
      </c>
      <c r="F37" s="4" t="s">
        <v>539</v>
      </c>
      <c r="G37" s="4">
        <v>40202</v>
      </c>
      <c r="H37" s="4" t="s">
        <v>266</v>
      </c>
      <c r="I37" s="4" t="s">
        <v>487</v>
      </c>
    </row>
    <row r="38" spans="1:9" x14ac:dyDescent="0.2">
      <c r="A38" s="4" t="s">
        <v>315</v>
      </c>
      <c r="B3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8" s="4">
        <f>COUNTIF(Table5[general_field_name], "="&amp;Table5[[#This Row],[general_field_name]])</f>
        <v>2</v>
      </c>
      <c r="D38" s="4"/>
      <c r="E38" s="4" t="s">
        <v>315</v>
      </c>
      <c r="F38" s="4" t="s">
        <v>539</v>
      </c>
      <c r="G38" s="4">
        <v>6546</v>
      </c>
      <c r="H38" s="4" t="s">
        <v>316</v>
      </c>
      <c r="I38" s="4" t="s">
        <v>499</v>
      </c>
    </row>
    <row r="39" spans="1:9" x14ac:dyDescent="0.2">
      <c r="A39" s="4" t="s">
        <v>317</v>
      </c>
      <c r="B3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9" s="4">
        <f>COUNTIF(Table5[general_field_name], "="&amp;Table5[[#This Row],[general_field_name]])</f>
        <v>2</v>
      </c>
      <c r="D39" s="4"/>
      <c r="E39" s="4" t="s">
        <v>315</v>
      </c>
      <c r="F39" s="4" t="s">
        <v>539</v>
      </c>
      <c r="G39" s="4">
        <v>6564</v>
      </c>
      <c r="H39" s="4" t="s">
        <v>316</v>
      </c>
      <c r="I39" s="4" t="s">
        <v>500</v>
      </c>
    </row>
    <row r="40" spans="1:9" x14ac:dyDescent="0.2">
      <c r="A40" s="8" t="s">
        <v>318</v>
      </c>
      <c r="B40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obverse_type</v>
      </c>
      <c r="C40" s="8">
        <f>COUNTIF(Table5[general_field_name], "="&amp;Table5[[#This Row],[general_field_name]])</f>
        <v>1</v>
      </c>
      <c r="D40" s="8"/>
      <c r="E40" s="8" t="s">
        <v>318</v>
      </c>
      <c r="F40" s="8" t="s">
        <v>550</v>
      </c>
      <c r="G40" s="8">
        <v>1</v>
      </c>
      <c r="H40" s="8" t="s">
        <v>319</v>
      </c>
      <c r="I40" s="8" t="s">
        <v>192</v>
      </c>
    </row>
    <row r="41" spans="1:9" x14ac:dyDescent="0.2">
      <c r="A41" s="4" t="s">
        <v>320</v>
      </c>
      <c r="B4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reverse_control_marks</v>
      </c>
      <c r="C41" s="4">
        <f>COUNTIF(Table5[general_field_name], "="&amp;Table5[[#This Row],[general_field_name]])</f>
        <v>1</v>
      </c>
      <c r="D41" s="4"/>
      <c r="E41" s="4" t="s">
        <v>320</v>
      </c>
      <c r="F41" s="4" t="s">
        <v>188</v>
      </c>
      <c r="G41" s="4">
        <v>18487</v>
      </c>
      <c r="H41" s="4" t="s">
        <v>321</v>
      </c>
      <c r="I41" s="4" t="s">
        <v>501</v>
      </c>
    </row>
    <row r="42" spans="1:9" x14ac:dyDescent="0.2">
      <c r="A42" s="4" t="s">
        <v>322</v>
      </c>
      <c r="B4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2" s="4">
        <f>COUNTIF(Table5[general_field_name], "="&amp;Table5[[#This Row],[general_field_name]])</f>
        <v>5</v>
      </c>
      <c r="D42" s="4"/>
      <c r="E42" s="4" t="s">
        <v>322</v>
      </c>
      <c r="F42" s="4" t="s">
        <v>539</v>
      </c>
      <c r="G42" s="4">
        <v>1</v>
      </c>
      <c r="H42" s="4" t="s">
        <v>323</v>
      </c>
      <c r="I42" s="4" t="s">
        <v>192</v>
      </c>
    </row>
    <row r="43" spans="1:9" x14ac:dyDescent="0.2">
      <c r="A43" s="4" t="s">
        <v>324</v>
      </c>
      <c r="B4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3" s="4">
        <f>COUNTIF(Table5[general_field_name], "="&amp;Table5[[#This Row],[general_field_name]])</f>
        <v>5</v>
      </c>
      <c r="D43" s="4"/>
      <c r="E43" s="4" t="s">
        <v>322</v>
      </c>
      <c r="F43" s="4" t="s">
        <v>539</v>
      </c>
      <c r="G43" s="4">
        <v>40418</v>
      </c>
      <c r="H43" s="4" t="s">
        <v>325</v>
      </c>
      <c r="I43" s="4" t="s">
        <v>502</v>
      </c>
    </row>
    <row r="44" spans="1:9" x14ac:dyDescent="0.2">
      <c r="A44" s="4" t="s">
        <v>326</v>
      </c>
      <c r="B4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4" s="4">
        <f>COUNTIF(Table5[general_field_name], "="&amp;Table5[[#This Row],[general_field_name]])</f>
        <v>5</v>
      </c>
      <c r="D44" s="4"/>
      <c r="E44" s="4" t="s">
        <v>322</v>
      </c>
      <c r="F44" s="4" t="s">
        <v>539</v>
      </c>
      <c r="G44" s="4">
        <v>39519</v>
      </c>
      <c r="H44" s="4" t="s">
        <v>327</v>
      </c>
      <c r="I44" s="4" t="s">
        <v>503</v>
      </c>
    </row>
    <row r="45" spans="1:9" x14ac:dyDescent="0.2">
      <c r="A45" s="4" t="s">
        <v>328</v>
      </c>
      <c r="B4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5" s="4">
        <f>COUNTIF(Table5[general_field_name], "="&amp;Table5[[#This Row],[general_field_name]])</f>
        <v>5</v>
      </c>
      <c r="D45" s="4"/>
      <c r="E45" s="4" t="s">
        <v>322</v>
      </c>
      <c r="F45" s="4" t="s">
        <v>539</v>
      </c>
      <c r="G45" s="4">
        <v>16073</v>
      </c>
      <c r="H45" s="4" t="s">
        <v>329</v>
      </c>
      <c r="I45" s="4" t="s">
        <v>504</v>
      </c>
    </row>
    <row r="46" spans="1:9" x14ac:dyDescent="0.2">
      <c r="A46" s="4" t="s">
        <v>330</v>
      </c>
      <c r="B4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6" s="4">
        <f>COUNTIF(Table5[general_field_name], "="&amp;Table5[[#This Row],[general_field_name]])</f>
        <v>5</v>
      </c>
      <c r="D46" s="4"/>
      <c r="E46" s="4" t="s">
        <v>322</v>
      </c>
      <c r="F46" s="4" t="s">
        <v>539</v>
      </c>
      <c r="G46" s="4">
        <v>11115</v>
      </c>
      <c r="H46" s="4" t="s">
        <v>331</v>
      </c>
      <c r="I46" s="4" t="s">
        <v>505</v>
      </c>
    </row>
    <row r="47" spans="1:9" x14ac:dyDescent="0.2">
      <c r="A47" s="4" t="s">
        <v>332</v>
      </c>
      <c r="B4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reverse_dynasty</v>
      </c>
      <c r="C47" s="4">
        <f>COUNTIF(Table5[general_field_name], "="&amp;Table5[[#This Row],[general_field_name]])</f>
        <v>1</v>
      </c>
      <c r="D47" s="4"/>
      <c r="E47" s="4" t="s">
        <v>332</v>
      </c>
      <c r="F47" s="4" t="s">
        <v>188</v>
      </c>
      <c r="G47" s="4">
        <v>783</v>
      </c>
      <c r="H47" s="4" t="s">
        <v>333</v>
      </c>
      <c r="I47" s="4" t="s">
        <v>506</v>
      </c>
    </row>
    <row r="48" spans="1:9" x14ac:dyDescent="0.2">
      <c r="A48" s="8" t="s">
        <v>334</v>
      </c>
      <c r="B48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reverse_legend</v>
      </c>
      <c r="C48" s="8">
        <f>COUNTIF(Table5[general_field_name], "="&amp;Table5[[#This Row],[general_field_name]])</f>
        <v>1</v>
      </c>
      <c r="D48" s="8"/>
      <c r="E48" s="8" t="s">
        <v>334</v>
      </c>
      <c r="F48" s="8" t="s">
        <v>550</v>
      </c>
      <c r="G48" s="8">
        <v>1</v>
      </c>
      <c r="H48" s="8" t="s">
        <v>335</v>
      </c>
      <c r="I48" s="8" t="s">
        <v>192</v>
      </c>
    </row>
    <row r="49" spans="1:9" x14ac:dyDescent="0.2">
      <c r="A49" s="4" t="s">
        <v>336</v>
      </c>
      <c r="B4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49" s="4">
        <f>COUNTIF(Table5[general_field_name], "="&amp;Table5[[#This Row],[general_field_name]])</f>
        <v>50</v>
      </c>
      <c r="D49" s="4"/>
      <c r="E49" s="4" t="s">
        <v>336</v>
      </c>
      <c r="F49" s="4" t="s">
        <v>188</v>
      </c>
      <c r="G49" s="4">
        <v>20948</v>
      </c>
      <c r="H49" s="4" t="s">
        <v>337</v>
      </c>
      <c r="I49" s="4" t="s">
        <v>507</v>
      </c>
    </row>
    <row r="50" spans="1:9" x14ac:dyDescent="0.2">
      <c r="A50" s="4" t="s">
        <v>338</v>
      </c>
      <c r="B5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0" s="4">
        <f>COUNTIF(Table5[general_field_name], "="&amp;Table5[[#This Row],[general_field_name]])</f>
        <v>50</v>
      </c>
      <c r="D50" s="4"/>
      <c r="E50" s="4" t="s">
        <v>336</v>
      </c>
      <c r="F50" s="4" t="s">
        <v>188</v>
      </c>
      <c r="G50" s="4">
        <v>25291</v>
      </c>
      <c r="H50" s="4" t="s">
        <v>339</v>
      </c>
      <c r="I50" s="4" t="s">
        <v>508</v>
      </c>
    </row>
    <row r="51" spans="1:9" x14ac:dyDescent="0.2">
      <c r="A51" s="4" t="s">
        <v>340</v>
      </c>
      <c r="B5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1" s="4">
        <f>COUNTIF(Table5[general_field_name], "="&amp;Table5[[#This Row],[general_field_name]])</f>
        <v>50</v>
      </c>
      <c r="D51" s="4"/>
      <c r="E51" s="4" t="s">
        <v>336</v>
      </c>
      <c r="F51" s="4" t="s">
        <v>188</v>
      </c>
      <c r="G51" s="4">
        <v>25291</v>
      </c>
      <c r="H51" s="4" t="s">
        <v>341</v>
      </c>
      <c r="I51" s="4" t="s">
        <v>508</v>
      </c>
    </row>
    <row r="52" spans="1:9" x14ac:dyDescent="0.2">
      <c r="A52" s="4" t="s">
        <v>342</v>
      </c>
      <c r="B5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2" s="4">
        <f>COUNTIF(Table5[general_field_name], "="&amp;Table5[[#This Row],[general_field_name]])</f>
        <v>50</v>
      </c>
      <c r="D52" s="4"/>
      <c r="E52" s="4" t="s">
        <v>336</v>
      </c>
      <c r="F52" s="4" t="s">
        <v>188</v>
      </c>
      <c r="G52" s="4">
        <v>25291</v>
      </c>
      <c r="H52" s="4" t="s">
        <v>343</v>
      </c>
      <c r="I52" s="4" t="s">
        <v>508</v>
      </c>
    </row>
    <row r="53" spans="1:9" x14ac:dyDescent="0.2">
      <c r="A53" s="4" t="s">
        <v>344</v>
      </c>
      <c r="B5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3" s="4">
        <f>COUNTIF(Table5[general_field_name], "="&amp;Table5[[#This Row],[general_field_name]])</f>
        <v>50</v>
      </c>
      <c r="D53" s="4"/>
      <c r="E53" s="4" t="s">
        <v>336</v>
      </c>
      <c r="F53" s="4" t="s">
        <v>188</v>
      </c>
      <c r="G53" s="4">
        <v>25271</v>
      </c>
      <c r="H53" s="4" t="s">
        <v>345</v>
      </c>
      <c r="I53" s="4" t="s">
        <v>509</v>
      </c>
    </row>
    <row r="54" spans="1:9" x14ac:dyDescent="0.2">
      <c r="A54" s="4" t="s">
        <v>346</v>
      </c>
      <c r="B5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4" s="4">
        <f>COUNTIF(Table5[general_field_name], "="&amp;Table5[[#This Row],[general_field_name]])</f>
        <v>50</v>
      </c>
      <c r="D54" s="4"/>
      <c r="E54" s="4" t="s">
        <v>336</v>
      </c>
      <c r="F54" s="4" t="s">
        <v>188</v>
      </c>
      <c r="G54" s="4">
        <v>25271</v>
      </c>
      <c r="H54" s="4" t="s">
        <v>347</v>
      </c>
      <c r="I54" s="4" t="s">
        <v>509</v>
      </c>
    </row>
    <row r="55" spans="1:9" x14ac:dyDescent="0.2">
      <c r="A55" s="4" t="s">
        <v>348</v>
      </c>
      <c r="B5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5" s="4">
        <f>COUNTIF(Table5[general_field_name], "="&amp;Table5[[#This Row],[general_field_name]])</f>
        <v>50</v>
      </c>
      <c r="D55" s="4"/>
      <c r="E55" s="4" t="s">
        <v>336</v>
      </c>
      <c r="F55" s="4" t="s">
        <v>188</v>
      </c>
      <c r="G55" s="4">
        <v>25271</v>
      </c>
      <c r="H55" s="4" t="s">
        <v>349</v>
      </c>
      <c r="I55" s="4" t="s">
        <v>509</v>
      </c>
    </row>
    <row r="56" spans="1:9" x14ac:dyDescent="0.2">
      <c r="A56" s="4" t="s">
        <v>350</v>
      </c>
      <c r="B5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6" s="4">
        <f>COUNTIF(Table5[general_field_name], "="&amp;Table5[[#This Row],[general_field_name]])</f>
        <v>50</v>
      </c>
      <c r="D56" s="4"/>
      <c r="E56" s="4" t="s">
        <v>336</v>
      </c>
      <c r="F56" s="4" t="s">
        <v>188</v>
      </c>
      <c r="G56" s="4">
        <v>25271</v>
      </c>
      <c r="H56" s="4" t="s">
        <v>351</v>
      </c>
      <c r="I56" s="4" t="s">
        <v>509</v>
      </c>
    </row>
    <row r="57" spans="1:9" x14ac:dyDescent="0.2">
      <c r="A57" s="4" t="s">
        <v>352</v>
      </c>
      <c r="B5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7" s="4">
        <f>COUNTIF(Table5[general_field_name], "="&amp;Table5[[#This Row],[general_field_name]])</f>
        <v>50</v>
      </c>
      <c r="D57" s="4"/>
      <c r="E57" s="4" t="s">
        <v>336</v>
      </c>
      <c r="F57" s="4" t="s">
        <v>188</v>
      </c>
      <c r="G57" s="4">
        <v>25271</v>
      </c>
      <c r="H57" s="4" t="s">
        <v>353</v>
      </c>
      <c r="I57" s="4" t="s">
        <v>509</v>
      </c>
    </row>
    <row r="58" spans="1:9" x14ac:dyDescent="0.2">
      <c r="A58" s="4" t="s">
        <v>354</v>
      </c>
      <c r="B5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8" s="4">
        <f>COUNTIF(Table5[general_field_name], "="&amp;Table5[[#This Row],[general_field_name]])</f>
        <v>50</v>
      </c>
      <c r="D58" s="4"/>
      <c r="E58" s="4" t="s">
        <v>336</v>
      </c>
      <c r="F58" s="4" t="s">
        <v>188</v>
      </c>
      <c r="G58" s="4">
        <v>25271</v>
      </c>
      <c r="H58" s="4" t="s">
        <v>355</v>
      </c>
      <c r="I58" s="4" t="s">
        <v>509</v>
      </c>
    </row>
    <row r="59" spans="1:9" x14ac:dyDescent="0.2">
      <c r="A59" s="4" t="s">
        <v>356</v>
      </c>
      <c r="B5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9" s="4">
        <f>COUNTIF(Table5[general_field_name], "="&amp;Table5[[#This Row],[general_field_name]])</f>
        <v>50</v>
      </c>
      <c r="D59" s="4"/>
      <c r="E59" s="4" t="s">
        <v>336</v>
      </c>
      <c r="F59" s="4" t="s">
        <v>188</v>
      </c>
      <c r="G59" s="4">
        <v>25271</v>
      </c>
      <c r="H59" s="4" t="s">
        <v>357</v>
      </c>
      <c r="I59" s="4" t="s">
        <v>509</v>
      </c>
    </row>
    <row r="60" spans="1:9" x14ac:dyDescent="0.2">
      <c r="A60" s="4" t="s">
        <v>358</v>
      </c>
      <c r="B6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0" s="4">
        <f>COUNTIF(Table5[general_field_name], "="&amp;Table5[[#This Row],[general_field_name]])</f>
        <v>50</v>
      </c>
      <c r="D60" s="4"/>
      <c r="E60" s="4" t="s">
        <v>336</v>
      </c>
      <c r="F60" s="4" t="s">
        <v>188</v>
      </c>
      <c r="G60" s="4">
        <v>34019</v>
      </c>
      <c r="H60" s="4" t="s">
        <v>359</v>
      </c>
      <c r="I60" s="4" t="s">
        <v>510</v>
      </c>
    </row>
    <row r="61" spans="1:9" x14ac:dyDescent="0.2">
      <c r="A61" s="4" t="s">
        <v>360</v>
      </c>
      <c r="B6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1" s="4">
        <f>COUNTIF(Table5[general_field_name], "="&amp;Table5[[#This Row],[general_field_name]])</f>
        <v>50</v>
      </c>
      <c r="D61" s="4"/>
      <c r="E61" s="4" t="s">
        <v>336</v>
      </c>
      <c r="F61" s="4" t="s">
        <v>188</v>
      </c>
      <c r="G61" s="4">
        <v>25271</v>
      </c>
      <c r="H61" s="4" t="s">
        <v>361</v>
      </c>
      <c r="I61" s="4" t="s">
        <v>509</v>
      </c>
    </row>
    <row r="62" spans="1:9" x14ac:dyDescent="0.2">
      <c r="A62" s="4" t="s">
        <v>362</v>
      </c>
      <c r="B6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2" s="4">
        <f>COUNTIF(Table5[general_field_name], "="&amp;Table5[[#This Row],[general_field_name]])</f>
        <v>50</v>
      </c>
      <c r="D62" s="4"/>
      <c r="E62" s="4" t="s">
        <v>336</v>
      </c>
      <c r="F62" s="4" t="s">
        <v>188</v>
      </c>
      <c r="G62" s="4">
        <v>25271</v>
      </c>
      <c r="H62" s="4" t="s">
        <v>363</v>
      </c>
      <c r="I62" s="4" t="s">
        <v>509</v>
      </c>
    </row>
    <row r="63" spans="1:9" x14ac:dyDescent="0.2">
      <c r="A63" s="4" t="s">
        <v>364</v>
      </c>
      <c r="B6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3" s="4">
        <f>COUNTIF(Table5[general_field_name], "="&amp;Table5[[#This Row],[general_field_name]])</f>
        <v>50</v>
      </c>
      <c r="D63" s="4"/>
      <c r="E63" s="4" t="s">
        <v>336</v>
      </c>
      <c r="F63" s="4" t="s">
        <v>188</v>
      </c>
      <c r="G63" s="4">
        <v>25271</v>
      </c>
      <c r="H63" s="4" t="s">
        <v>341</v>
      </c>
      <c r="I63" s="4" t="s">
        <v>509</v>
      </c>
    </row>
    <row r="64" spans="1:9" x14ac:dyDescent="0.2">
      <c r="A64" s="4" t="s">
        <v>365</v>
      </c>
      <c r="B6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4" s="4">
        <f>COUNTIF(Table5[general_field_name], "="&amp;Table5[[#This Row],[general_field_name]])</f>
        <v>50</v>
      </c>
      <c r="D64" s="4"/>
      <c r="E64" s="4" t="s">
        <v>336</v>
      </c>
      <c r="F64" s="4" t="s">
        <v>188</v>
      </c>
      <c r="G64" s="4">
        <v>23923</v>
      </c>
      <c r="H64" s="4" t="s">
        <v>366</v>
      </c>
      <c r="I64" s="4" t="s">
        <v>511</v>
      </c>
    </row>
    <row r="65" spans="1:9" x14ac:dyDescent="0.2">
      <c r="A65" s="4" t="s">
        <v>367</v>
      </c>
      <c r="B6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5" s="4">
        <f>COUNTIF(Table5[general_field_name], "="&amp;Table5[[#This Row],[general_field_name]])</f>
        <v>50</v>
      </c>
      <c r="D65" s="4"/>
      <c r="E65" s="4" t="s">
        <v>336</v>
      </c>
      <c r="F65" s="4" t="s">
        <v>188</v>
      </c>
      <c r="G65" s="4">
        <v>23923</v>
      </c>
      <c r="H65" s="4" t="s">
        <v>368</v>
      </c>
      <c r="I65" s="4" t="s">
        <v>511</v>
      </c>
    </row>
    <row r="66" spans="1:9" x14ac:dyDescent="0.2">
      <c r="A66" s="4" t="s">
        <v>369</v>
      </c>
      <c r="B6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6" s="4">
        <f>COUNTIF(Table5[general_field_name], "="&amp;Table5[[#This Row],[general_field_name]])</f>
        <v>50</v>
      </c>
      <c r="D66" s="4"/>
      <c r="E66" s="4" t="s">
        <v>336</v>
      </c>
      <c r="F66" s="4" t="s">
        <v>188</v>
      </c>
      <c r="G66" s="4">
        <v>23923</v>
      </c>
      <c r="H66" s="4" t="s">
        <v>370</v>
      </c>
      <c r="I66" s="4" t="s">
        <v>511</v>
      </c>
    </row>
    <row r="67" spans="1:9" x14ac:dyDescent="0.2">
      <c r="A67" s="4" t="s">
        <v>371</v>
      </c>
      <c r="B6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7" s="4">
        <f>COUNTIF(Table5[general_field_name], "="&amp;Table5[[#This Row],[general_field_name]])</f>
        <v>50</v>
      </c>
      <c r="D67" s="4"/>
      <c r="E67" s="4" t="s">
        <v>336</v>
      </c>
      <c r="F67" s="4" t="s">
        <v>188</v>
      </c>
      <c r="G67" s="4">
        <v>23923</v>
      </c>
      <c r="H67" s="4" t="s">
        <v>372</v>
      </c>
      <c r="I67" s="4" t="s">
        <v>511</v>
      </c>
    </row>
    <row r="68" spans="1:9" x14ac:dyDescent="0.2">
      <c r="A68" s="4" t="s">
        <v>373</v>
      </c>
      <c r="B6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8" s="4">
        <f>COUNTIF(Table5[general_field_name], "="&amp;Table5[[#This Row],[general_field_name]])</f>
        <v>50</v>
      </c>
      <c r="D68" s="4"/>
      <c r="E68" s="4" t="s">
        <v>336</v>
      </c>
      <c r="F68" s="4" t="s">
        <v>188</v>
      </c>
      <c r="G68" s="4">
        <v>23923</v>
      </c>
      <c r="H68" s="4" t="s">
        <v>374</v>
      </c>
      <c r="I68" s="4" t="s">
        <v>511</v>
      </c>
    </row>
    <row r="69" spans="1:9" x14ac:dyDescent="0.2">
      <c r="A69" s="4" t="s">
        <v>375</v>
      </c>
      <c r="B6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9" s="4">
        <f>COUNTIF(Table5[general_field_name], "="&amp;Table5[[#This Row],[general_field_name]])</f>
        <v>50</v>
      </c>
      <c r="D69" s="4"/>
      <c r="E69" s="4" t="s">
        <v>336</v>
      </c>
      <c r="F69" s="4" t="s">
        <v>188</v>
      </c>
      <c r="G69" s="4">
        <v>23923</v>
      </c>
      <c r="H69" s="4" t="s">
        <v>376</v>
      </c>
      <c r="I69" s="4" t="s">
        <v>511</v>
      </c>
    </row>
    <row r="70" spans="1:9" x14ac:dyDescent="0.2">
      <c r="A70" s="4" t="s">
        <v>377</v>
      </c>
      <c r="B7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0" s="4">
        <f>COUNTIF(Table5[general_field_name], "="&amp;Table5[[#This Row],[general_field_name]])</f>
        <v>50</v>
      </c>
      <c r="D70" s="4"/>
      <c r="E70" s="4" t="s">
        <v>336</v>
      </c>
      <c r="F70" s="4" t="s">
        <v>188</v>
      </c>
      <c r="G70" s="4">
        <v>23923</v>
      </c>
      <c r="H70" s="4" t="s">
        <v>378</v>
      </c>
      <c r="I70" s="4" t="s">
        <v>511</v>
      </c>
    </row>
    <row r="71" spans="1:9" x14ac:dyDescent="0.2">
      <c r="A71" s="4" t="s">
        <v>379</v>
      </c>
      <c r="B7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1" s="4">
        <f>COUNTIF(Table5[general_field_name], "="&amp;Table5[[#This Row],[general_field_name]])</f>
        <v>50</v>
      </c>
      <c r="D71" s="4"/>
      <c r="E71" s="4" t="s">
        <v>336</v>
      </c>
      <c r="F71" s="4" t="s">
        <v>188</v>
      </c>
      <c r="G71" s="4">
        <v>34010</v>
      </c>
      <c r="H71" s="4" t="s">
        <v>380</v>
      </c>
      <c r="I71" s="4" t="s">
        <v>512</v>
      </c>
    </row>
    <row r="72" spans="1:9" x14ac:dyDescent="0.2">
      <c r="A72" s="4" t="s">
        <v>381</v>
      </c>
      <c r="B7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2" s="4">
        <f>COUNTIF(Table5[general_field_name], "="&amp;Table5[[#This Row],[general_field_name]])</f>
        <v>50</v>
      </c>
      <c r="D72" s="4"/>
      <c r="E72" s="4" t="s">
        <v>336</v>
      </c>
      <c r="F72" s="4" t="s">
        <v>188</v>
      </c>
      <c r="G72" s="4">
        <v>23923</v>
      </c>
      <c r="H72" s="4" t="s">
        <v>382</v>
      </c>
      <c r="I72" s="4" t="s">
        <v>511</v>
      </c>
    </row>
    <row r="73" spans="1:9" x14ac:dyDescent="0.2">
      <c r="A73" s="4" t="s">
        <v>383</v>
      </c>
      <c r="B7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3" s="4">
        <f>COUNTIF(Table5[general_field_name], "="&amp;Table5[[#This Row],[general_field_name]])</f>
        <v>50</v>
      </c>
      <c r="D73" s="4"/>
      <c r="E73" s="4" t="s">
        <v>336</v>
      </c>
      <c r="F73" s="4" t="s">
        <v>188</v>
      </c>
      <c r="G73" s="4">
        <v>23923</v>
      </c>
      <c r="H73" s="4" t="s">
        <v>384</v>
      </c>
      <c r="I73" s="4" t="s">
        <v>511</v>
      </c>
    </row>
    <row r="74" spans="1:9" x14ac:dyDescent="0.2">
      <c r="A74" s="4" t="s">
        <v>385</v>
      </c>
      <c r="B7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4" s="4">
        <f>COUNTIF(Table5[general_field_name], "="&amp;Table5[[#This Row],[general_field_name]])</f>
        <v>50</v>
      </c>
      <c r="D74" s="4"/>
      <c r="E74" s="4" t="s">
        <v>336</v>
      </c>
      <c r="F74" s="4" t="s">
        <v>188</v>
      </c>
      <c r="G74" s="4">
        <v>23923</v>
      </c>
      <c r="H74" s="4" t="s">
        <v>386</v>
      </c>
      <c r="I74" s="4" t="s">
        <v>511</v>
      </c>
    </row>
    <row r="75" spans="1:9" x14ac:dyDescent="0.2">
      <c r="A75" s="4" t="s">
        <v>387</v>
      </c>
      <c r="B7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5" s="4">
        <f>COUNTIF(Table5[general_field_name], "="&amp;Table5[[#This Row],[general_field_name]])</f>
        <v>50</v>
      </c>
      <c r="D75" s="4"/>
      <c r="E75" s="4" t="s">
        <v>336</v>
      </c>
      <c r="F75" s="4" t="s">
        <v>188</v>
      </c>
      <c r="G75" s="4">
        <v>23923</v>
      </c>
      <c r="H75" s="4" t="s">
        <v>388</v>
      </c>
      <c r="I75" s="4" t="s">
        <v>511</v>
      </c>
    </row>
    <row r="76" spans="1:9" x14ac:dyDescent="0.2">
      <c r="A76" s="4" t="s">
        <v>389</v>
      </c>
      <c r="B7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6" s="4">
        <f>COUNTIF(Table5[general_field_name], "="&amp;Table5[[#This Row],[general_field_name]])</f>
        <v>50</v>
      </c>
      <c r="D76" s="4"/>
      <c r="E76" s="4" t="s">
        <v>336</v>
      </c>
      <c r="F76" s="4" t="s">
        <v>188</v>
      </c>
      <c r="G76" s="4">
        <v>23923</v>
      </c>
      <c r="H76" s="4" t="s">
        <v>390</v>
      </c>
      <c r="I76" s="4" t="s">
        <v>511</v>
      </c>
    </row>
    <row r="77" spans="1:9" x14ac:dyDescent="0.2">
      <c r="A77" s="4" t="s">
        <v>391</v>
      </c>
      <c r="B7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7" s="4">
        <f>COUNTIF(Table5[general_field_name], "="&amp;Table5[[#This Row],[general_field_name]])</f>
        <v>50</v>
      </c>
      <c r="D77" s="4"/>
      <c r="E77" s="4" t="s">
        <v>336</v>
      </c>
      <c r="F77" s="4" t="s">
        <v>188</v>
      </c>
      <c r="G77" s="4">
        <v>23923</v>
      </c>
      <c r="H77" s="4" t="s">
        <v>392</v>
      </c>
      <c r="I77" s="4" t="s">
        <v>511</v>
      </c>
    </row>
    <row r="78" spans="1:9" x14ac:dyDescent="0.2">
      <c r="A78" s="4" t="s">
        <v>393</v>
      </c>
      <c r="B7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8" s="4">
        <f>COUNTIF(Table5[general_field_name], "="&amp;Table5[[#This Row],[general_field_name]])</f>
        <v>50</v>
      </c>
      <c r="D78" s="4"/>
      <c r="E78" s="4" t="s">
        <v>336</v>
      </c>
      <c r="F78" s="4" t="s">
        <v>188</v>
      </c>
      <c r="G78" s="4">
        <v>23923</v>
      </c>
      <c r="H78" s="4" t="s">
        <v>394</v>
      </c>
      <c r="I78" s="4" t="s">
        <v>511</v>
      </c>
    </row>
    <row r="79" spans="1:9" x14ac:dyDescent="0.2">
      <c r="A79" s="4" t="s">
        <v>395</v>
      </c>
      <c r="B7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9" s="4">
        <f>COUNTIF(Table5[general_field_name], "="&amp;Table5[[#This Row],[general_field_name]])</f>
        <v>50</v>
      </c>
      <c r="D79" s="4"/>
      <c r="E79" s="4" t="s">
        <v>336</v>
      </c>
      <c r="F79" s="4" t="s">
        <v>188</v>
      </c>
      <c r="G79" s="4">
        <v>23923</v>
      </c>
      <c r="H79" s="4" t="s">
        <v>396</v>
      </c>
      <c r="I79" s="4" t="s">
        <v>511</v>
      </c>
    </row>
    <row r="80" spans="1:9" x14ac:dyDescent="0.2">
      <c r="A80" s="4" t="s">
        <v>397</v>
      </c>
      <c r="B8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0" s="4">
        <f>COUNTIF(Table5[general_field_name], "="&amp;Table5[[#This Row],[general_field_name]])</f>
        <v>50</v>
      </c>
      <c r="D80" s="4"/>
      <c r="E80" s="4" t="s">
        <v>336</v>
      </c>
      <c r="F80" s="4" t="s">
        <v>188</v>
      </c>
      <c r="G80" s="4">
        <v>23923</v>
      </c>
      <c r="H80" s="4" t="s">
        <v>398</v>
      </c>
      <c r="I80" s="4" t="s">
        <v>511</v>
      </c>
    </row>
    <row r="81" spans="1:9" x14ac:dyDescent="0.2">
      <c r="A81" s="4" t="s">
        <v>399</v>
      </c>
      <c r="B8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1" s="4">
        <f>COUNTIF(Table5[general_field_name], "="&amp;Table5[[#This Row],[general_field_name]])</f>
        <v>50</v>
      </c>
      <c r="D81" s="4"/>
      <c r="E81" s="4" t="s">
        <v>336</v>
      </c>
      <c r="F81" s="4" t="s">
        <v>188</v>
      </c>
      <c r="G81" s="4">
        <v>23923</v>
      </c>
      <c r="H81" s="4" t="s">
        <v>400</v>
      </c>
      <c r="I81" s="4" t="s">
        <v>511</v>
      </c>
    </row>
    <row r="82" spans="1:9" x14ac:dyDescent="0.2">
      <c r="A82" s="4" t="s">
        <v>401</v>
      </c>
      <c r="B8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2" s="4">
        <f>COUNTIF(Table5[general_field_name], "="&amp;Table5[[#This Row],[general_field_name]])</f>
        <v>50</v>
      </c>
      <c r="D82" s="4"/>
      <c r="E82" s="4" t="s">
        <v>336</v>
      </c>
      <c r="F82" s="4" t="s">
        <v>188</v>
      </c>
      <c r="G82" s="4">
        <v>29419</v>
      </c>
      <c r="H82" s="4" t="s">
        <v>402</v>
      </c>
      <c r="I82" s="4" t="s">
        <v>513</v>
      </c>
    </row>
    <row r="83" spans="1:9" x14ac:dyDescent="0.2">
      <c r="A83" s="4" t="s">
        <v>403</v>
      </c>
      <c r="B8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3" s="4">
        <f>COUNTIF(Table5[general_field_name], "="&amp;Table5[[#This Row],[general_field_name]])</f>
        <v>50</v>
      </c>
      <c r="D83" s="4"/>
      <c r="E83" s="4" t="s">
        <v>336</v>
      </c>
      <c r="F83" s="4" t="s">
        <v>188</v>
      </c>
      <c r="G83" s="4">
        <v>23923</v>
      </c>
      <c r="H83" s="4" t="s">
        <v>404</v>
      </c>
      <c r="I83" s="4" t="s">
        <v>511</v>
      </c>
    </row>
    <row r="84" spans="1:9" x14ac:dyDescent="0.2">
      <c r="A84" s="4" t="s">
        <v>405</v>
      </c>
      <c r="B8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4" s="4">
        <f>COUNTIF(Table5[general_field_name], "="&amp;Table5[[#This Row],[general_field_name]])</f>
        <v>50</v>
      </c>
      <c r="D84" s="4"/>
      <c r="E84" s="4" t="s">
        <v>336</v>
      </c>
      <c r="F84" s="4" t="s">
        <v>188</v>
      </c>
      <c r="G84" s="4">
        <v>23923</v>
      </c>
      <c r="H84" s="4" t="s">
        <v>406</v>
      </c>
      <c r="I84" s="4" t="s">
        <v>511</v>
      </c>
    </row>
    <row r="85" spans="1:9" x14ac:dyDescent="0.2">
      <c r="A85" s="4" t="s">
        <v>407</v>
      </c>
      <c r="B8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5" s="4">
        <f>COUNTIF(Table5[general_field_name], "="&amp;Table5[[#This Row],[general_field_name]])</f>
        <v>50</v>
      </c>
      <c r="D85" s="4"/>
      <c r="E85" s="4" t="s">
        <v>336</v>
      </c>
      <c r="F85" s="4" t="s">
        <v>188</v>
      </c>
      <c r="G85" s="4">
        <v>23923</v>
      </c>
      <c r="H85" s="4" t="s">
        <v>408</v>
      </c>
      <c r="I85" s="4" t="s">
        <v>511</v>
      </c>
    </row>
    <row r="86" spans="1:9" x14ac:dyDescent="0.2">
      <c r="A86" s="4" t="s">
        <v>409</v>
      </c>
      <c r="B8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6" s="4">
        <f>COUNTIF(Table5[general_field_name], "="&amp;Table5[[#This Row],[general_field_name]])</f>
        <v>50</v>
      </c>
      <c r="D86" s="4"/>
      <c r="E86" s="4" t="s">
        <v>336</v>
      </c>
      <c r="F86" s="4" t="s">
        <v>188</v>
      </c>
      <c r="G86" s="4">
        <v>23923</v>
      </c>
      <c r="H86" s="4" t="s">
        <v>410</v>
      </c>
      <c r="I86" s="4" t="s">
        <v>511</v>
      </c>
    </row>
    <row r="87" spans="1:9" x14ac:dyDescent="0.2">
      <c r="A87" s="4" t="s">
        <v>411</v>
      </c>
      <c r="B8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7" s="4">
        <f>COUNTIF(Table5[general_field_name], "="&amp;Table5[[#This Row],[general_field_name]])</f>
        <v>50</v>
      </c>
      <c r="D87" s="4"/>
      <c r="E87" s="4" t="s">
        <v>336</v>
      </c>
      <c r="F87" s="4" t="s">
        <v>188</v>
      </c>
      <c r="G87" s="4">
        <v>23923</v>
      </c>
      <c r="H87" s="4" t="s">
        <v>412</v>
      </c>
      <c r="I87" s="4" t="s">
        <v>511</v>
      </c>
    </row>
    <row r="88" spans="1:9" x14ac:dyDescent="0.2">
      <c r="A88" s="4" t="s">
        <v>413</v>
      </c>
      <c r="B8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8" s="4">
        <f>COUNTIF(Table5[general_field_name], "="&amp;Table5[[#This Row],[general_field_name]])</f>
        <v>50</v>
      </c>
      <c r="D88" s="4"/>
      <c r="E88" s="4" t="s">
        <v>336</v>
      </c>
      <c r="F88" s="4" t="s">
        <v>188</v>
      </c>
      <c r="G88" s="4">
        <v>23923</v>
      </c>
      <c r="H88" s="4" t="s">
        <v>414</v>
      </c>
      <c r="I88" s="4" t="s">
        <v>511</v>
      </c>
    </row>
    <row r="89" spans="1:9" x14ac:dyDescent="0.2">
      <c r="A89" s="4" t="s">
        <v>415</v>
      </c>
      <c r="B8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9" s="4">
        <f>COUNTIF(Table5[general_field_name], "="&amp;Table5[[#This Row],[general_field_name]])</f>
        <v>50</v>
      </c>
      <c r="D89" s="4"/>
      <c r="E89" s="4" t="s">
        <v>336</v>
      </c>
      <c r="F89" s="4" t="s">
        <v>188</v>
      </c>
      <c r="G89" s="4">
        <v>23923</v>
      </c>
      <c r="H89" s="4" t="s">
        <v>416</v>
      </c>
      <c r="I89" s="4" t="s">
        <v>511</v>
      </c>
    </row>
    <row r="90" spans="1:9" x14ac:dyDescent="0.2">
      <c r="A90" s="4" t="s">
        <v>417</v>
      </c>
      <c r="B9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0" s="4">
        <f>COUNTIF(Table5[general_field_name], "="&amp;Table5[[#This Row],[general_field_name]])</f>
        <v>50</v>
      </c>
      <c r="D90" s="4"/>
      <c r="E90" s="4" t="s">
        <v>336</v>
      </c>
      <c r="F90" s="4" t="s">
        <v>188</v>
      </c>
      <c r="G90" s="4">
        <v>21669</v>
      </c>
      <c r="H90" s="4" t="s">
        <v>418</v>
      </c>
      <c r="I90" s="4" t="s">
        <v>514</v>
      </c>
    </row>
    <row r="91" spans="1:9" x14ac:dyDescent="0.2">
      <c r="A91" s="4" t="s">
        <v>419</v>
      </c>
      <c r="B9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1" s="4">
        <f>COUNTIF(Table5[general_field_name], "="&amp;Table5[[#This Row],[general_field_name]])</f>
        <v>50</v>
      </c>
      <c r="D91" s="4"/>
      <c r="E91" s="4" t="s">
        <v>336</v>
      </c>
      <c r="F91" s="4" t="s">
        <v>188</v>
      </c>
      <c r="G91" s="4">
        <v>21669</v>
      </c>
      <c r="H91" s="4" t="s">
        <v>420</v>
      </c>
      <c r="I91" s="4" t="s">
        <v>514</v>
      </c>
    </row>
    <row r="92" spans="1:9" x14ac:dyDescent="0.2">
      <c r="A92" s="4" t="s">
        <v>421</v>
      </c>
      <c r="B9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2" s="4">
        <f>COUNTIF(Table5[general_field_name], "="&amp;Table5[[#This Row],[general_field_name]])</f>
        <v>50</v>
      </c>
      <c r="D92" s="4"/>
      <c r="E92" s="4" t="s">
        <v>336</v>
      </c>
      <c r="F92" s="4" t="s">
        <v>188</v>
      </c>
      <c r="G92" s="4">
        <v>21669</v>
      </c>
      <c r="H92" s="4" t="s">
        <v>422</v>
      </c>
      <c r="I92" s="4" t="s">
        <v>514</v>
      </c>
    </row>
    <row r="93" spans="1:9" x14ac:dyDescent="0.2">
      <c r="A93" s="4" t="s">
        <v>423</v>
      </c>
      <c r="B9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3" s="4">
        <f>COUNTIF(Table5[general_field_name], "="&amp;Table5[[#This Row],[general_field_name]])</f>
        <v>50</v>
      </c>
      <c r="D93" s="4"/>
      <c r="E93" s="4" t="s">
        <v>336</v>
      </c>
      <c r="F93" s="4" t="s">
        <v>188</v>
      </c>
      <c r="G93" s="4">
        <v>26506</v>
      </c>
      <c r="H93" s="4" t="s">
        <v>424</v>
      </c>
      <c r="I93" s="4" t="s">
        <v>515</v>
      </c>
    </row>
    <row r="94" spans="1:9" x14ac:dyDescent="0.2">
      <c r="A94" s="4" t="s">
        <v>425</v>
      </c>
      <c r="B9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4" s="4">
        <f>COUNTIF(Table5[general_field_name], "="&amp;Table5[[#This Row],[general_field_name]])</f>
        <v>50</v>
      </c>
      <c r="D94" s="4"/>
      <c r="E94" s="4" t="s">
        <v>336</v>
      </c>
      <c r="F94" s="4" t="s">
        <v>188</v>
      </c>
      <c r="G94" s="4">
        <v>21669</v>
      </c>
      <c r="H94" s="4" t="s">
        <v>426</v>
      </c>
      <c r="I94" s="4" t="s">
        <v>514</v>
      </c>
    </row>
    <row r="95" spans="1:9" x14ac:dyDescent="0.2">
      <c r="A95" s="4" t="s">
        <v>427</v>
      </c>
      <c r="B9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5" s="4">
        <f>COUNTIF(Table5[general_field_name], "="&amp;Table5[[#This Row],[general_field_name]])</f>
        <v>50</v>
      </c>
      <c r="D95" s="4"/>
      <c r="E95" s="4" t="s">
        <v>336</v>
      </c>
      <c r="F95" s="4" t="s">
        <v>188</v>
      </c>
      <c r="G95" s="4">
        <v>26506</v>
      </c>
      <c r="H95" s="4" t="s">
        <v>428</v>
      </c>
      <c r="I95" s="4" t="s">
        <v>515</v>
      </c>
    </row>
    <row r="96" spans="1:9" x14ac:dyDescent="0.2">
      <c r="A96" s="4" t="s">
        <v>429</v>
      </c>
      <c r="B9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6" s="4">
        <f>COUNTIF(Table5[general_field_name], "="&amp;Table5[[#This Row],[general_field_name]])</f>
        <v>50</v>
      </c>
      <c r="D96" s="4"/>
      <c r="E96" s="4" t="s">
        <v>336</v>
      </c>
      <c r="F96" s="4" t="s">
        <v>188</v>
      </c>
      <c r="G96" s="4">
        <v>26506</v>
      </c>
      <c r="H96" s="4" t="s">
        <v>430</v>
      </c>
      <c r="I96" s="4" t="s">
        <v>515</v>
      </c>
    </row>
    <row r="97" spans="1:9" x14ac:dyDescent="0.2">
      <c r="A97" s="4" t="s">
        <v>431</v>
      </c>
      <c r="B9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7" s="4">
        <f>COUNTIF(Table5[general_field_name], "="&amp;Table5[[#This Row],[general_field_name]])</f>
        <v>50</v>
      </c>
      <c r="D97" s="4"/>
      <c r="E97" s="4" t="s">
        <v>336</v>
      </c>
      <c r="F97" s="4" t="s">
        <v>188</v>
      </c>
      <c r="G97" s="4">
        <v>25291</v>
      </c>
      <c r="H97" s="4" t="s">
        <v>432</v>
      </c>
      <c r="I97" s="4" t="s">
        <v>508</v>
      </c>
    </row>
    <row r="98" spans="1:9" x14ac:dyDescent="0.2">
      <c r="A98" s="4" t="s">
        <v>433</v>
      </c>
      <c r="B9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8" s="4">
        <f>COUNTIF(Table5[general_field_name], "="&amp;Table5[[#This Row],[general_field_name]])</f>
        <v>50</v>
      </c>
      <c r="D98" s="4"/>
      <c r="E98" s="4" t="s">
        <v>336</v>
      </c>
      <c r="F98" s="4" t="s">
        <v>188</v>
      </c>
      <c r="G98" s="4">
        <v>25291</v>
      </c>
      <c r="H98" s="4" t="s">
        <v>353</v>
      </c>
      <c r="I98" s="4" t="s">
        <v>508</v>
      </c>
    </row>
    <row r="99" spans="1:9" x14ac:dyDescent="0.2">
      <c r="A99" s="4" t="s">
        <v>434</v>
      </c>
      <c r="B9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reverse_monogram</v>
      </c>
      <c r="C99" s="4">
        <f>COUNTIF(Table5[general_field_name], "="&amp;Table5[[#This Row],[general_field_name]])</f>
        <v>1</v>
      </c>
      <c r="D99" s="4"/>
      <c r="E99" s="4" t="s">
        <v>434</v>
      </c>
      <c r="F99" s="4" t="s">
        <v>188</v>
      </c>
      <c r="G99" s="4">
        <v>40260</v>
      </c>
      <c r="H99" s="4" t="s">
        <v>435</v>
      </c>
      <c r="I99" s="4" t="s">
        <v>516</v>
      </c>
    </row>
    <row r="100" spans="1:9" x14ac:dyDescent="0.2">
      <c r="A100" s="4" t="s">
        <v>436</v>
      </c>
      <c r="B10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0" s="4">
        <f>COUNTIF(Table5[general_field_name], "="&amp;Table5[[#This Row],[general_field_name]])</f>
        <v>15</v>
      </c>
      <c r="D100" s="4"/>
      <c r="E100" s="4" t="s">
        <v>436</v>
      </c>
      <c r="F100" s="4" t="s">
        <v>539</v>
      </c>
      <c r="G100" s="4">
        <v>22083</v>
      </c>
      <c r="H100" s="4" t="s">
        <v>437</v>
      </c>
      <c r="I100" s="4" t="s">
        <v>517</v>
      </c>
    </row>
    <row r="101" spans="1:9" x14ac:dyDescent="0.2">
      <c r="A101" s="4" t="s">
        <v>438</v>
      </c>
      <c r="B10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1" s="4">
        <f>COUNTIF(Table5[general_field_name], "="&amp;Table5[[#This Row],[general_field_name]])</f>
        <v>15</v>
      </c>
      <c r="D101" s="4"/>
      <c r="E101" s="4" t="s">
        <v>436</v>
      </c>
      <c r="F101" s="4" t="s">
        <v>539</v>
      </c>
      <c r="G101" s="4">
        <v>40236</v>
      </c>
      <c r="H101" s="4" t="s">
        <v>439</v>
      </c>
      <c r="I101" s="4" t="s">
        <v>518</v>
      </c>
    </row>
    <row r="102" spans="1:9" x14ac:dyDescent="0.2">
      <c r="A102" s="4" t="s">
        <v>440</v>
      </c>
      <c r="B10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2" s="4">
        <f>COUNTIF(Table5[general_field_name], "="&amp;Table5[[#This Row],[general_field_name]])</f>
        <v>15</v>
      </c>
      <c r="D102" s="4"/>
      <c r="E102" s="4" t="s">
        <v>436</v>
      </c>
      <c r="F102" s="4" t="s">
        <v>539</v>
      </c>
      <c r="G102" s="4">
        <v>40229</v>
      </c>
      <c r="H102" s="4" t="s">
        <v>441</v>
      </c>
      <c r="I102" s="4" t="s">
        <v>519</v>
      </c>
    </row>
    <row r="103" spans="1:9" x14ac:dyDescent="0.2">
      <c r="A103" s="4" t="s">
        <v>442</v>
      </c>
      <c r="B10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3" s="4">
        <f>COUNTIF(Table5[general_field_name], "="&amp;Table5[[#This Row],[general_field_name]])</f>
        <v>15</v>
      </c>
      <c r="D103" s="4"/>
      <c r="E103" s="4" t="s">
        <v>436</v>
      </c>
      <c r="F103" s="4" t="s">
        <v>539</v>
      </c>
      <c r="G103" s="4">
        <v>40229</v>
      </c>
      <c r="H103" s="4" t="s">
        <v>439</v>
      </c>
      <c r="I103" s="4" t="s">
        <v>519</v>
      </c>
    </row>
    <row r="104" spans="1:9" x14ac:dyDescent="0.2">
      <c r="A104" s="4" t="s">
        <v>443</v>
      </c>
      <c r="B10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4" s="4">
        <f>COUNTIF(Table5[general_field_name], "="&amp;Table5[[#This Row],[general_field_name]])</f>
        <v>15</v>
      </c>
      <c r="D104" s="4"/>
      <c r="E104" s="4" t="s">
        <v>436</v>
      </c>
      <c r="F104" s="4" t="s">
        <v>539</v>
      </c>
      <c r="G104" s="4">
        <v>37711</v>
      </c>
      <c r="H104" s="4" t="s">
        <v>444</v>
      </c>
      <c r="I104" s="4" t="s">
        <v>520</v>
      </c>
    </row>
    <row r="105" spans="1:9" x14ac:dyDescent="0.2">
      <c r="A105" s="4" t="s">
        <v>445</v>
      </c>
      <c r="B10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5" s="4">
        <f>COUNTIF(Table5[general_field_name], "="&amp;Table5[[#This Row],[general_field_name]])</f>
        <v>15</v>
      </c>
      <c r="D105" s="4"/>
      <c r="E105" s="4" t="s">
        <v>436</v>
      </c>
      <c r="F105" s="4" t="s">
        <v>539</v>
      </c>
      <c r="G105" s="4">
        <v>37711</v>
      </c>
      <c r="H105" s="4" t="s">
        <v>446</v>
      </c>
      <c r="I105" s="4" t="s">
        <v>520</v>
      </c>
    </row>
    <row r="106" spans="1:9" x14ac:dyDescent="0.2">
      <c r="A106" s="4" t="s">
        <v>447</v>
      </c>
      <c r="B10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6" s="4">
        <f>COUNTIF(Table5[general_field_name], "="&amp;Table5[[#This Row],[general_field_name]])</f>
        <v>15</v>
      </c>
      <c r="D106" s="4"/>
      <c r="E106" s="4" t="s">
        <v>436</v>
      </c>
      <c r="F106" s="4" t="s">
        <v>539</v>
      </c>
      <c r="G106" s="4">
        <v>37711</v>
      </c>
      <c r="H106" s="4" t="s">
        <v>448</v>
      </c>
      <c r="I106" s="4" t="s">
        <v>520</v>
      </c>
    </row>
    <row r="107" spans="1:9" x14ac:dyDescent="0.2">
      <c r="A107" s="4" t="s">
        <v>449</v>
      </c>
      <c r="B10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7" s="4">
        <f>COUNTIF(Table5[general_field_name], "="&amp;Table5[[#This Row],[general_field_name]])</f>
        <v>15</v>
      </c>
      <c r="D107" s="4"/>
      <c r="E107" s="4" t="s">
        <v>436</v>
      </c>
      <c r="F107" s="4" t="s">
        <v>539</v>
      </c>
      <c r="G107" s="4">
        <v>41237</v>
      </c>
      <c r="H107" s="4" t="s">
        <v>450</v>
      </c>
      <c r="I107" s="4" t="s">
        <v>521</v>
      </c>
    </row>
    <row r="108" spans="1:9" x14ac:dyDescent="0.2">
      <c r="A108" s="4" t="s">
        <v>451</v>
      </c>
      <c r="B10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8" s="4">
        <f>COUNTIF(Table5[general_field_name], "="&amp;Table5[[#This Row],[general_field_name]])</f>
        <v>15</v>
      </c>
      <c r="D108" s="4"/>
      <c r="E108" s="4" t="s">
        <v>436</v>
      </c>
      <c r="F108" s="4" t="s">
        <v>539</v>
      </c>
      <c r="G108" s="4">
        <v>41237</v>
      </c>
      <c r="H108" s="4" t="s">
        <v>452</v>
      </c>
      <c r="I108" s="4" t="s">
        <v>521</v>
      </c>
    </row>
    <row r="109" spans="1:9" x14ac:dyDescent="0.2">
      <c r="A109" s="4" t="s">
        <v>453</v>
      </c>
      <c r="B10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9" s="4">
        <f>COUNTIF(Table5[general_field_name], "="&amp;Table5[[#This Row],[general_field_name]])</f>
        <v>15</v>
      </c>
      <c r="D109" s="4"/>
      <c r="E109" s="4" t="s">
        <v>436</v>
      </c>
      <c r="F109" s="4" t="s">
        <v>539</v>
      </c>
      <c r="G109" s="4">
        <v>40705</v>
      </c>
      <c r="H109" s="4" t="s">
        <v>454</v>
      </c>
      <c r="I109" s="4" t="s">
        <v>522</v>
      </c>
    </row>
    <row r="110" spans="1:9" x14ac:dyDescent="0.2">
      <c r="A110" s="4" t="s">
        <v>455</v>
      </c>
      <c r="B1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0" s="4">
        <f>COUNTIF(Table5[general_field_name], "="&amp;Table5[[#This Row],[general_field_name]])</f>
        <v>15</v>
      </c>
      <c r="D110" s="4"/>
      <c r="E110" s="4" t="s">
        <v>436</v>
      </c>
      <c r="F110" s="4" t="s">
        <v>539</v>
      </c>
      <c r="G110" s="4">
        <v>40705</v>
      </c>
      <c r="H110" s="4" t="s">
        <v>456</v>
      </c>
      <c r="I110" s="4" t="s">
        <v>522</v>
      </c>
    </row>
    <row r="111" spans="1:9" x14ac:dyDescent="0.2">
      <c r="A111" s="4" t="s">
        <v>457</v>
      </c>
      <c r="B1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1" s="4">
        <f>COUNTIF(Table5[general_field_name], "="&amp;Table5[[#This Row],[general_field_name]])</f>
        <v>15</v>
      </c>
      <c r="D111" s="4"/>
      <c r="E111" s="4" t="s">
        <v>436</v>
      </c>
      <c r="F111" s="4" t="s">
        <v>539</v>
      </c>
      <c r="G111" s="4">
        <v>40236</v>
      </c>
      <c r="H111" s="4" t="s">
        <v>452</v>
      </c>
      <c r="I111" s="4" t="s">
        <v>518</v>
      </c>
    </row>
    <row r="112" spans="1:9" x14ac:dyDescent="0.2">
      <c r="A112" s="4" t="s">
        <v>458</v>
      </c>
      <c r="B1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2" s="4">
        <f>COUNTIF(Table5[general_field_name], "="&amp;Table5[[#This Row],[general_field_name]])</f>
        <v>15</v>
      </c>
      <c r="D112" s="4"/>
      <c r="E112" s="4" t="s">
        <v>436</v>
      </c>
      <c r="F112" s="4" t="s">
        <v>539</v>
      </c>
      <c r="G112" s="4">
        <v>40236</v>
      </c>
      <c r="H112" s="4" t="s">
        <v>459</v>
      </c>
      <c r="I112" s="4" t="s">
        <v>518</v>
      </c>
    </row>
    <row r="113" spans="1:9" x14ac:dyDescent="0.2">
      <c r="A113" s="4" t="s">
        <v>460</v>
      </c>
      <c r="B1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3" s="4">
        <f>COUNTIF(Table5[general_field_name], "="&amp;Table5[[#This Row],[general_field_name]])</f>
        <v>15</v>
      </c>
      <c r="D113" s="4"/>
      <c r="E113" s="4" t="s">
        <v>436</v>
      </c>
      <c r="F113" s="4" t="s">
        <v>539</v>
      </c>
      <c r="G113" s="4">
        <v>40236</v>
      </c>
      <c r="H113" s="4" t="s">
        <v>461</v>
      </c>
      <c r="I113" s="4" t="s">
        <v>518</v>
      </c>
    </row>
    <row r="114" spans="1:9" x14ac:dyDescent="0.2">
      <c r="A114" s="4" t="s">
        <v>462</v>
      </c>
      <c r="B1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4" s="4">
        <f>COUNTIF(Table5[general_field_name], "="&amp;Table5[[#This Row],[general_field_name]])</f>
        <v>15</v>
      </c>
      <c r="D114" s="4"/>
      <c r="E114" s="4" t="s">
        <v>436</v>
      </c>
      <c r="F114" s="4" t="s">
        <v>539</v>
      </c>
      <c r="G114" s="4">
        <v>40236</v>
      </c>
      <c r="H114" s="4" t="s">
        <v>441</v>
      </c>
      <c r="I114" s="4" t="s">
        <v>518</v>
      </c>
    </row>
    <row r="115" spans="1:9" x14ac:dyDescent="0.2">
      <c r="A115" s="4" t="s">
        <v>463</v>
      </c>
      <c r="B1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5" s="4">
        <f>COUNTIF(Table5[general_field_name], "="&amp;Table5[[#This Row],[general_field_name]])</f>
        <v>5</v>
      </c>
      <c r="D115" s="4"/>
      <c r="E115" s="4" t="s">
        <v>463</v>
      </c>
      <c r="F115" s="4" t="s">
        <v>539</v>
      </c>
      <c r="G115" s="4">
        <v>209</v>
      </c>
      <c r="H115" s="4" t="s">
        <v>264</v>
      </c>
      <c r="I115" s="4" t="s">
        <v>523</v>
      </c>
    </row>
    <row r="116" spans="1:9" x14ac:dyDescent="0.2">
      <c r="A116" s="4" t="s">
        <v>464</v>
      </c>
      <c r="B1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6" s="4">
        <f>COUNTIF(Table5[general_field_name], "="&amp;Table5[[#This Row],[general_field_name]])</f>
        <v>5</v>
      </c>
      <c r="D116" s="4"/>
      <c r="E116" s="4" t="s">
        <v>463</v>
      </c>
      <c r="F116" s="4" t="s">
        <v>539</v>
      </c>
      <c r="G116" s="4">
        <v>40976</v>
      </c>
      <c r="H116" s="4" t="s">
        <v>465</v>
      </c>
      <c r="I116" s="4" t="s">
        <v>524</v>
      </c>
    </row>
    <row r="117" spans="1:9" x14ac:dyDescent="0.2">
      <c r="A117" s="4" t="s">
        <v>466</v>
      </c>
      <c r="B1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7" s="4">
        <f>COUNTIF(Table5[general_field_name], "="&amp;Table5[[#This Row],[general_field_name]])</f>
        <v>5</v>
      </c>
      <c r="D117" s="4"/>
      <c r="E117" s="4" t="s">
        <v>463</v>
      </c>
      <c r="F117" s="4" t="s">
        <v>539</v>
      </c>
      <c r="G117" s="4">
        <v>39964</v>
      </c>
      <c r="H117" s="4" t="s">
        <v>467</v>
      </c>
      <c r="I117" s="4" t="s">
        <v>525</v>
      </c>
    </row>
    <row r="118" spans="1:9" x14ac:dyDescent="0.2">
      <c r="A118" s="4" t="s">
        <v>468</v>
      </c>
      <c r="B1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8" s="4">
        <f>COUNTIF(Table5[general_field_name], "="&amp;Table5[[#This Row],[general_field_name]])</f>
        <v>5</v>
      </c>
      <c r="D118" s="4"/>
      <c r="E118" s="4" t="s">
        <v>463</v>
      </c>
      <c r="F118" s="4" t="s">
        <v>539</v>
      </c>
      <c r="G118" s="4">
        <v>34088</v>
      </c>
      <c r="H118" s="4" t="s">
        <v>469</v>
      </c>
      <c r="I118" s="4" t="s">
        <v>526</v>
      </c>
    </row>
    <row r="119" spans="1:9" x14ac:dyDescent="0.2">
      <c r="A119" s="4" t="s">
        <v>470</v>
      </c>
      <c r="B1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9" s="4">
        <f>COUNTIF(Table5[general_field_name], "="&amp;Table5[[#This Row],[general_field_name]])</f>
        <v>5</v>
      </c>
      <c r="D119" s="4"/>
      <c r="E119" s="4" t="s">
        <v>463</v>
      </c>
      <c r="F119" s="4" t="s">
        <v>539</v>
      </c>
      <c r="G119" s="4">
        <v>33936</v>
      </c>
      <c r="H119" s="4" t="s">
        <v>471</v>
      </c>
      <c r="I119" s="4" t="s">
        <v>527</v>
      </c>
    </row>
    <row r="120" spans="1:9" x14ac:dyDescent="0.2">
      <c r="A120" s="4" t="s">
        <v>472</v>
      </c>
      <c r="B1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0" s="4">
        <f>COUNTIF(Table5[general_field_name], "="&amp;Table5[[#This Row],[general_field_name]])</f>
        <v>2</v>
      </c>
      <c r="D120" s="4"/>
      <c r="E120" s="4" t="s">
        <v>472</v>
      </c>
      <c r="F120" s="4" t="s">
        <v>539</v>
      </c>
      <c r="G120" s="4">
        <v>413</v>
      </c>
      <c r="H120" s="4" t="s">
        <v>316</v>
      </c>
      <c r="I120" s="4" t="s">
        <v>528</v>
      </c>
    </row>
    <row r="121" spans="1:9" x14ac:dyDescent="0.2">
      <c r="A121" s="4" t="s">
        <v>473</v>
      </c>
      <c r="B1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1" s="4">
        <f>COUNTIF(Table5[general_field_name], "="&amp;Table5[[#This Row],[general_field_name]])</f>
        <v>2</v>
      </c>
      <c r="D121" s="4"/>
      <c r="E121" s="4" t="s">
        <v>472</v>
      </c>
      <c r="F121" s="4" t="s">
        <v>539</v>
      </c>
      <c r="G121" s="4">
        <v>6550</v>
      </c>
      <c r="H121" s="4" t="s">
        <v>316</v>
      </c>
      <c r="I121" s="4" t="s">
        <v>529</v>
      </c>
    </row>
    <row r="122" spans="1:9" x14ac:dyDescent="0.2">
      <c r="A122" s="4" t="s">
        <v>474</v>
      </c>
      <c r="B1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2" s="4">
        <f>COUNTIF(Table5[general_field_name], "="&amp;Table5[[#This Row],[general_field_name]])</f>
        <v>2</v>
      </c>
      <c r="D122" s="4"/>
      <c r="E122" s="4" t="s">
        <v>474</v>
      </c>
      <c r="F122" s="4" t="s">
        <v>539</v>
      </c>
      <c r="G122" s="4">
        <v>39959</v>
      </c>
      <c r="H122" s="4" t="s">
        <v>475</v>
      </c>
      <c r="I122" s="4" t="s">
        <v>530</v>
      </c>
    </row>
    <row r="123" spans="1:9" x14ac:dyDescent="0.2">
      <c r="A123" s="4" t="s">
        <v>476</v>
      </c>
      <c r="B1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3" s="4">
        <f>COUNTIF(Table5[general_field_name], "="&amp;Table5[[#This Row],[general_field_name]])</f>
        <v>2</v>
      </c>
      <c r="D123" s="4"/>
      <c r="E123" s="4" t="s">
        <v>474</v>
      </c>
      <c r="F123" s="4" t="s">
        <v>539</v>
      </c>
      <c r="G123" s="4">
        <v>40865</v>
      </c>
      <c r="H123" s="4" t="s">
        <v>477</v>
      </c>
      <c r="I123" s="4" t="s">
        <v>531</v>
      </c>
    </row>
    <row r="124" spans="1:9" x14ac:dyDescent="0.2">
      <c r="A124" s="8" t="s">
        <v>478</v>
      </c>
      <c r="B124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reverse_type</v>
      </c>
      <c r="C124" s="8">
        <f>COUNTIF(Table5[general_field_name], "="&amp;Table5[[#This Row],[general_field_name]])</f>
        <v>1</v>
      </c>
      <c r="D124" s="8"/>
      <c r="E124" s="8" t="s">
        <v>478</v>
      </c>
      <c r="F124" s="8" t="s">
        <v>550</v>
      </c>
      <c r="G124" s="8">
        <v>1</v>
      </c>
      <c r="H124" s="8" t="s">
        <v>479</v>
      </c>
      <c r="I124" s="8" t="s">
        <v>192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2F9C-CA6E-C74C-B92D-16543E5A2491}">
  <dimension ref="A1:B28"/>
  <sheetViews>
    <sheetView zoomScale="130" zoomScaleNormal="130" workbookViewId="0">
      <selection activeCell="A2" sqref="A2:B28"/>
    </sheetView>
  </sheetViews>
  <sheetFormatPr baseColWidth="10" defaultRowHeight="16" x14ac:dyDescent="0.2"/>
  <cols>
    <col min="1" max="1" width="21.83203125" customWidth="1"/>
    <col min="2" max="2" width="17.33203125" customWidth="1"/>
  </cols>
  <sheetData>
    <row r="1" spans="1:2" x14ac:dyDescent="0.2">
      <c r="A1" t="s">
        <v>182</v>
      </c>
      <c r="B1" t="s">
        <v>186</v>
      </c>
    </row>
    <row r="2" spans="1:2" x14ac:dyDescent="0.2">
      <c r="A2" t="s">
        <v>537</v>
      </c>
      <c r="B2" t="s">
        <v>188</v>
      </c>
    </row>
    <row r="3" spans="1:2" x14ac:dyDescent="0.2">
      <c r="A3" t="s">
        <v>538</v>
      </c>
      <c r="B3" t="s">
        <v>539</v>
      </c>
    </row>
    <row r="4" spans="1:2" x14ac:dyDescent="0.2">
      <c r="A4" t="s">
        <v>540</v>
      </c>
      <c r="B4" t="s">
        <v>188</v>
      </c>
    </row>
    <row r="5" spans="1:2" x14ac:dyDescent="0.2">
      <c r="A5" t="s">
        <v>541</v>
      </c>
      <c r="B5" t="s">
        <v>539</v>
      </c>
    </row>
    <row r="6" spans="1:2" x14ac:dyDescent="0.2">
      <c r="A6" t="s">
        <v>542</v>
      </c>
      <c r="B6" t="s">
        <v>539</v>
      </c>
    </row>
    <row r="7" spans="1:2" x14ac:dyDescent="0.2">
      <c r="A7" t="s">
        <v>545</v>
      </c>
      <c r="B7" t="s">
        <v>539</v>
      </c>
    </row>
    <row r="8" spans="1:2" x14ac:dyDescent="0.2">
      <c r="A8" t="s">
        <v>546</v>
      </c>
      <c r="B8" t="s">
        <v>539</v>
      </c>
    </row>
    <row r="9" spans="1:2" x14ac:dyDescent="0.2">
      <c r="A9" t="s">
        <v>547</v>
      </c>
      <c r="B9" t="s">
        <v>188</v>
      </c>
    </row>
    <row r="10" spans="1:2" x14ac:dyDescent="0.2">
      <c r="A10" t="s">
        <v>548</v>
      </c>
      <c r="B10" t="s">
        <v>539</v>
      </c>
    </row>
    <row r="11" spans="1:2" x14ac:dyDescent="0.2">
      <c r="A11" t="s">
        <v>549</v>
      </c>
      <c r="B11" t="s">
        <v>539</v>
      </c>
    </row>
    <row r="12" spans="1:2" x14ac:dyDescent="0.2">
      <c r="A12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B12" t="s">
        <v>188</v>
      </c>
    </row>
    <row r="13" spans="1:2" x14ac:dyDescent="0.2">
      <c r="A13" t="s">
        <v>299</v>
      </c>
      <c r="B13" t="s">
        <v>539</v>
      </c>
    </row>
    <row r="14" spans="1:2" x14ac:dyDescent="0.2">
      <c r="A14" s="12" t="s">
        <v>311</v>
      </c>
      <c r="B14" s="12" t="s">
        <v>550</v>
      </c>
    </row>
    <row r="15" spans="1:2" x14ac:dyDescent="0.2">
      <c r="A15" t="s">
        <v>313</v>
      </c>
      <c r="B15" t="s">
        <v>539</v>
      </c>
    </row>
    <row r="16" spans="1:2" x14ac:dyDescent="0.2">
      <c r="A16" t="s">
        <v>315</v>
      </c>
      <c r="B16" t="s">
        <v>539</v>
      </c>
    </row>
    <row r="17" spans="1:2" x14ac:dyDescent="0.2">
      <c r="A17" s="12" t="s">
        <v>318</v>
      </c>
      <c r="B17" s="12" t="s">
        <v>550</v>
      </c>
    </row>
    <row r="18" spans="1:2" x14ac:dyDescent="0.2">
      <c r="A18" t="s">
        <v>320</v>
      </c>
      <c r="B18" t="s">
        <v>188</v>
      </c>
    </row>
    <row r="19" spans="1:2" x14ac:dyDescent="0.2">
      <c r="A19" t="s">
        <v>322</v>
      </c>
      <c r="B19" t="s">
        <v>539</v>
      </c>
    </row>
    <row r="20" spans="1:2" x14ac:dyDescent="0.2">
      <c r="A20" t="s">
        <v>332</v>
      </c>
      <c r="B20" t="s">
        <v>188</v>
      </c>
    </row>
    <row r="21" spans="1:2" x14ac:dyDescent="0.2">
      <c r="A21" s="12" t="s">
        <v>334</v>
      </c>
      <c r="B21" s="12" t="s">
        <v>550</v>
      </c>
    </row>
    <row r="22" spans="1:2" x14ac:dyDescent="0.2">
      <c r="A22" t="s">
        <v>336</v>
      </c>
      <c r="B22" t="s">
        <v>188</v>
      </c>
    </row>
    <row r="23" spans="1:2" x14ac:dyDescent="0.2">
      <c r="A23" t="s">
        <v>434</v>
      </c>
      <c r="B23" t="s">
        <v>188</v>
      </c>
    </row>
    <row r="24" spans="1:2" x14ac:dyDescent="0.2">
      <c r="A24" t="s">
        <v>436</v>
      </c>
      <c r="B24" t="s">
        <v>539</v>
      </c>
    </row>
    <row r="25" spans="1:2" x14ac:dyDescent="0.2">
      <c r="A25" t="s">
        <v>463</v>
      </c>
      <c r="B25" t="s">
        <v>539</v>
      </c>
    </row>
    <row r="26" spans="1:2" x14ac:dyDescent="0.2">
      <c r="A26" t="s">
        <v>472</v>
      </c>
      <c r="B26" t="s">
        <v>539</v>
      </c>
    </row>
    <row r="27" spans="1:2" x14ac:dyDescent="0.2">
      <c r="A27" t="s">
        <v>474</v>
      </c>
      <c r="B27" t="s">
        <v>539</v>
      </c>
    </row>
    <row r="28" spans="1:2" x14ac:dyDescent="0.2">
      <c r="A28" s="12" t="s">
        <v>478</v>
      </c>
      <c r="B28" s="12" t="s">
        <v>550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20D-22EF-E748-B98F-E9ADAA6A4092}">
  <dimension ref="A1:E9"/>
  <sheetViews>
    <sheetView zoomScale="130" zoomScaleNormal="130" workbookViewId="0">
      <selection activeCell="A6" sqref="A6"/>
    </sheetView>
  </sheetViews>
  <sheetFormatPr baseColWidth="10" defaultRowHeight="16" x14ac:dyDescent="0.2"/>
  <cols>
    <col min="1" max="2" width="12.5" customWidth="1"/>
    <col min="3" max="3" width="58.83203125" bestFit="1" customWidth="1"/>
    <col min="4" max="4" width="26.1640625" bestFit="1" customWidth="1"/>
    <col min="5" max="5" width="50.1640625" bestFit="1" customWidth="1"/>
  </cols>
  <sheetData>
    <row r="1" spans="1:5" x14ac:dyDescent="0.2">
      <c r="A1" t="s">
        <v>182</v>
      </c>
      <c r="B1" t="s">
        <v>186</v>
      </c>
      <c r="C1" t="s">
        <v>183</v>
      </c>
      <c r="D1" t="s">
        <v>185</v>
      </c>
      <c r="E1" t="s">
        <v>184</v>
      </c>
    </row>
    <row r="2" spans="1:5" x14ac:dyDescent="0.2">
      <c r="A2" t="s">
        <v>173</v>
      </c>
      <c r="B2" t="s">
        <v>187</v>
      </c>
      <c r="C2" t="s">
        <v>13</v>
      </c>
      <c r="D2">
        <v>2</v>
      </c>
      <c r="E2" t="s">
        <v>14</v>
      </c>
    </row>
    <row r="3" spans="1:5" x14ac:dyDescent="0.2">
      <c r="A3" t="s">
        <v>0</v>
      </c>
      <c r="B3" t="s">
        <v>188</v>
      </c>
      <c r="C3" t="s">
        <v>13</v>
      </c>
      <c r="D3" t="s">
        <v>8</v>
      </c>
      <c r="E3" t="s">
        <v>14</v>
      </c>
    </row>
    <row r="4" spans="1:5" x14ac:dyDescent="0.2">
      <c r="A4" t="s">
        <v>174</v>
      </c>
      <c r="B4" t="s">
        <v>187</v>
      </c>
      <c r="C4" t="s">
        <v>13</v>
      </c>
      <c r="D4">
        <v>14</v>
      </c>
      <c r="E4" t="s">
        <v>14</v>
      </c>
    </row>
    <row r="5" spans="1:5" x14ac:dyDescent="0.2">
      <c r="A5" t="s">
        <v>175</v>
      </c>
      <c r="B5" t="s">
        <v>188</v>
      </c>
      <c r="C5" t="s">
        <v>132</v>
      </c>
      <c r="D5" t="s">
        <v>176</v>
      </c>
      <c r="E5" t="s">
        <v>14</v>
      </c>
    </row>
    <row r="6" spans="1:5" x14ac:dyDescent="0.2">
      <c r="A6" t="s">
        <v>177</v>
      </c>
      <c r="B6" t="s">
        <v>188</v>
      </c>
      <c r="C6" t="s">
        <v>95</v>
      </c>
      <c r="D6" t="s">
        <v>178</v>
      </c>
      <c r="E6" t="s">
        <v>96</v>
      </c>
    </row>
    <row r="7" spans="1:5" x14ac:dyDescent="0.2">
      <c r="A7" t="s">
        <v>179</v>
      </c>
      <c r="B7" t="s">
        <v>188</v>
      </c>
      <c r="C7" t="s">
        <v>19</v>
      </c>
      <c r="D7" t="s">
        <v>180</v>
      </c>
      <c r="E7" t="s">
        <v>14</v>
      </c>
    </row>
    <row r="8" spans="1:5" x14ac:dyDescent="0.2">
      <c r="A8" t="s">
        <v>181</v>
      </c>
      <c r="B8" t="s">
        <v>187</v>
      </c>
      <c r="C8" t="s">
        <v>13</v>
      </c>
      <c r="D8">
        <v>1.66</v>
      </c>
      <c r="E8" t="s">
        <v>14</v>
      </c>
    </row>
    <row r="9" spans="1:5" x14ac:dyDescent="0.2">
      <c r="A9" t="s">
        <v>190</v>
      </c>
      <c r="E9">
        <f>SUBTOTAL(103,Table3[first_example_uri])</f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6B6-CC9F-DA43-B2FC-ADA39BBB9055}">
  <dimension ref="A1:D57"/>
  <sheetViews>
    <sheetView topLeftCell="A10" zoomScale="130" zoomScaleNormal="130" workbookViewId="0">
      <selection activeCell="D57" sqref="D57"/>
    </sheetView>
  </sheetViews>
  <sheetFormatPr baseColWidth="10" defaultRowHeight="16" x14ac:dyDescent="0.2"/>
  <cols>
    <col min="1" max="1" width="91.6640625" customWidth="1"/>
    <col min="2" max="2" width="13.5" bestFit="1" customWidth="1"/>
    <col min="3" max="3" width="40.6640625" customWidth="1"/>
    <col min="4" max="4" width="49.6640625" bestFit="1" customWidth="1"/>
    <col min="5" max="5" width="40.33203125" customWidth="1"/>
  </cols>
  <sheetData>
    <row r="1" spans="1:4" x14ac:dyDescent="0.2">
      <c r="A1" t="s">
        <v>170</v>
      </c>
      <c r="B1" t="s">
        <v>189</v>
      </c>
      <c r="C1" t="s">
        <v>171</v>
      </c>
      <c r="D1" t="s">
        <v>172</v>
      </c>
    </row>
    <row r="2" spans="1:4" x14ac:dyDescent="0.2">
      <c r="A2" t="s">
        <v>5</v>
      </c>
      <c r="B2">
        <f>LEN(CollectionsTable[[#This Row],[collection_name]])</f>
        <v>17</v>
      </c>
      <c r="C2" t="s">
        <v>6</v>
      </c>
      <c r="D2" t="s">
        <v>7</v>
      </c>
    </row>
    <row r="3" spans="1:4" x14ac:dyDescent="0.2">
      <c r="A3" t="s">
        <v>8</v>
      </c>
      <c r="B3">
        <f>LEN(CollectionsTable[[#This Row],[collection_name]])</f>
        <v>27</v>
      </c>
      <c r="C3" t="s">
        <v>13</v>
      </c>
      <c r="D3" t="s">
        <v>14</v>
      </c>
    </row>
    <row r="4" spans="1:4" x14ac:dyDescent="0.2">
      <c r="A4" t="s">
        <v>15</v>
      </c>
      <c r="B4">
        <f>LEN(CollectionsTable[[#This Row],[collection_name]])</f>
        <v>61</v>
      </c>
      <c r="C4" t="s">
        <v>16</v>
      </c>
      <c r="D4" t="s">
        <v>17</v>
      </c>
    </row>
    <row r="5" spans="1:4" x14ac:dyDescent="0.2">
      <c r="A5" t="s">
        <v>18</v>
      </c>
      <c r="B5">
        <f>LEN(CollectionsTable[[#This Row],[collection_name]])</f>
        <v>32</v>
      </c>
      <c r="C5" t="s">
        <v>19</v>
      </c>
      <c r="D5" t="s">
        <v>14</v>
      </c>
    </row>
    <row r="6" spans="1:4" x14ac:dyDescent="0.2">
      <c r="A6" t="s">
        <v>20</v>
      </c>
      <c r="B6">
        <f>LEN(CollectionsTable[[#This Row],[collection_name]])</f>
        <v>14</v>
      </c>
      <c r="C6" t="s">
        <v>23</v>
      </c>
      <c r="D6" t="s">
        <v>14</v>
      </c>
    </row>
    <row r="7" spans="1:4" x14ac:dyDescent="0.2">
      <c r="A7" t="s">
        <v>26</v>
      </c>
      <c r="B7">
        <f>LEN(CollectionsTable[[#This Row],[collection_name]])</f>
        <v>37</v>
      </c>
      <c r="C7" t="s">
        <v>27</v>
      </c>
      <c r="D7" t="s">
        <v>28</v>
      </c>
    </row>
    <row r="8" spans="1:4" x14ac:dyDescent="0.2">
      <c r="A8" t="s">
        <v>29</v>
      </c>
      <c r="B8">
        <f>LEN(CollectionsTable[[#This Row],[collection_name]])</f>
        <v>39</v>
      </c>
      <c r="C8" t="s">
        <v>30</v>
      </c>
      <c r="D8" t="s">
        <v>31</v>
      </c>
    </row>
    <row r="9" spans="1:4" x14ac:dyDescent="0.2">
      <c r="A9" t="s">
        <v>32</v>
      </c>
      <c r="B9">
        <f>LEN(CollectionsTable[[#This Row],[collection_name]])</f>
        <v>40</v>
      </c>
      <c r="C9" t="s">
        <v>33</v>
      </c>
      <c r="D9" t="s">
        <v>34</v>
      </c>
    </row>
    <row r="10" spans="1:4" x14ac:dyDescent="0.2">
      <c r="A10" t="s">
        <v>35</v>
      </c>
      <c r="B10">
        <f>LEN(CollectionsTable[[#This Row],[collection_name]])</f>
        <v>42</v>
      </c>
      <c r="C10" t="s">
        <v>36</v>
      </c>
      <c r="D10" t="s">
        <v>37</v>
      </c>
    </row>
    <row r="11" spans="1:4" x14ac:dyDescent="0.2">
      <c r="A11" t="s">
        <v>38</v>
      </c>
      <c r="B11">
        <f>LEN(CollectionsTable[[#This Row],[collection_name]])</f>
        <v>94</v>
      </c>
      <c r="C11" t="s">
        <v>39</v>
      </c>
      <c r="D11" t="s">
        <v>37</v>
      </c>
    </row>
    <row r="12" spans="1:4" x14ac:dyDescent="0.2">
      <c r="A12" t="s">
        <v>40</v>
      </c>
      <c r="B12">
        <f>LEN(CollectionsTable[[#This Row],[collection_name]])</f>
        <v>87</v>
      </c>
      <c r="C12" t="s">
        <v>41</v>
      </c>
      <c r="D12" t="s">
        <v>42</v>
      </c>
    </row>
    <row r="13" spans="1:4" x14ac:dyDescent="0.2">
      <c r="A13" t="s">
        <v>43</v>
      </c>
      <c r="B13">
        <f>LEN(CollectionsTable[[#This Row],[collection_name]])</f>
        <v>99</v>
      </c>
      <c r="C13" t="s">
        <v>44</v>
      </c>
      <c r="D13" t="s">
        <v>45</v>
      </c>
    </row>
    <row r="14" spans="1:4" x14ac:dyDescent="0.2">
      <c r="A14" t="s">
        <v>46</v>
      </c>
      <c r="B14">
        <f>LEN(CollectionsTable[[#This Row],[collection_name]])</f>
        <v>79</v>
      </c>
      <c r="C14" t="s">
        <v>47</v>
      </c>
      <c r="D14" t="s">
        <v>37</v>
      </c>
    </row>
    <row r="15" spans="1:4" x14ac:dyDescent="0.2">
      <c r="A15" t="s">
        <v>48</v>
      </c>
      <c r="B15">
        <f>LEN(CollectionsTable[[#This Row],[collection_name]])</f>
        <v>60</v>
      </c>
      <c r="C15" t="s">
        <v>49</v>
      </c>
      <c r="D15" t="s">
        <v>50</v>
      </c>
    </row>
    <row r="16" spans="1:4" x14ac:dyDescent="0.2">
      <c r="A16" t="s">
        <v>51</v>
      </c>
      <c r="B16">
        <f>LEN(CollectionsTable[[#This Row],[collection_name]])</f>
        <v>20</v>
      </c>
      <c r="C16" t="s">
        <v>52</v>
      </c>
      <c r="D16" t="s">
        <v>53</v>
      </c>
    </row>
    <row r="17" spans="1:4" x14ac:dyDescent="0.2">
      <c r="A17" t="s">
        <v>54</v>
      </c>
      <c r="B17">
        <f>LEN(CollectionsTable[[#This Row],[collection_name]])</f>
        <v>47</v>
      </c>
      <c r="C17" t="s">
        <v>55</v>
      </c>
      <c r="D17" t="s">
        <v>56</v>
      </c>
    </row>
    <row r="18" spans="1:4" x14ac:dyDescent="0.2">
      <c r="A18" t="s">
        <v>57</v>
      </c>
      <c r="B18">
        <f>LEN(CollectionsTable[[#This Row],[collection_name]])</f>
        <v>74</v>
      </c>
      <c r="C18" t="s">
        <v>49</v>
      </c>
      <c r="D18" t="s">
        <v>14</v>
      </c>
    </row>
    <row r="19" spans="1:4" x14ac:dyDescent="0.2">
      <c r="A19" t="s">
        <v>58</v>
      </c>
      <c r="B19">
        <f>LEN(CollectionsTable[[#This Row],[collection_name]])</f>
        <v>49</v>
      </c>
      <c r="C19" t="s">
        <v>59</v>
      </c>
      <c r="D19" t="s">
        <v>60</v>
      </c>
    </row>
    <row r="20" spans="1:4" x14ac:dyDescent="0.2">
      <c r="A20" t="s">
        <v>61</v>
      </c>
      <c r="B20">
        <f>LEN(CollectionsTable[[#This Row],[collection_name]])</f>
        <v>18</v>
      </c>
      <c r="C20" t="s">
        <v>62</v>
      </c>
      <c r="D20" t="s">
        <v>14</v>
      </c>
    </row>
    <row r="21" spans="1:4" x14ac:dyDescent="0.2">
      <c r="A21" t="s">
        <v>63</v>
      </c>
      <c r="B21">
        <f>LEN(CollectionsTable[[#This Row],[collection_name]])</f>
        <v>6</v>
      </c>
      <c r="C21" t="s">
        <v>64</v>
      </c>
      <c r="D21" t="s">
        <v>65</v>
      </c>
    </row>
    <row r="22" spans="1:4" x14ac:dyDescent="0.2">
      <c r="A22" t="s">
        <v>66</v>
      </c>
      <c r="B22">
        <f>LEN(CollectionsTable[[#This Row],[collection_name]])</f>
        <v>44</v>
      </c>
      <c r="C22" t="s">
        <v>39</v>
      </c>
      <c r="D22" t="s">
        <v>37</v>
      </c>
    </row>
    <row r="23" spans="1:4" x14ac:dyDescent="0.2">
      <c r="A23" t="s">
        <v>67</v>
      </c>
      <c r="B23">
        <f>LEN(CollectionsTable[[#This Row],[collection_name]])</f>
        <v>31</v>
      </c>
      <c r="C23" t="s">
        <v>68</v>
      </c>
      <c r="D23" t="s">
        <v>69</v>
      </c>
    </row>
    <row r="24" spans="1:4" x14ac:dyDescent="0.2">
      <c r="A24" t="s">
        <v>70</v>
      </c>
      <c r="B24">
        <f>LEN(CollectionsTable[[#This Row],[collection_name]])</f>
        <v>27</v>
      </c>
      <c r="C24" t="s">
        <v>71</v>
      </c>
      <c r="D24" t="s">
        <v>72</v>
      </c>
    </row>
    <row r="25" spans="1:4" x14ac:dyDescent="0.2">
      <c r="A25" t="s">
        <v>73</v>
      </c>
      <c r="B25">
        <f>LEN(CollectionsTable[[#This Row],[collection_name]])</f>
        <v>19</v>
      </c>
      <c r="C25" t="s">
        <v>74</v>
      </c>
      <c r="D25" t="s">
        <v>75</v>
      </c>
    </row>
    <row r="26" spans="1:4" x14ac:dyDescent="0.2">
      <c r="A26" t="s">
        <v>76</v>
      </c>
      <c r="B26">
        <f>LEN(CollectionsTable[[#This Row],[collection_name]])</f>
        <v>20</v>
      </c>
      <c r="C26" t="s">
        <v>79</v>
      </c>
      <c r="D26" t="s">
        <v>80</v>
      </c>
    </row>
    <row r="27" spans="1:4" x14ac:dyDescent="0.2">
      <c r="A27" t="s">
        <v>81</v>
      </c>
      <c r="B27">
        <f>LEN(CollectionsTable[[#This Row],[collection_name]])</f>
        <v>49</v>
      </c>
      <c r="C27" t="s">
        <v>82</v>
      </c>
      <c r="D27" t="s">
        <v>83</v>
      </c>
    </row>
    <row r="28" spans="1:4" x14ac:dyDescent="0.2">
      <c r="A28" t="s">
        <v>84</v>
      </c>
      <c r="B28">
        <f>LEN(CollectionsTable[[#This Row],[collection_name]])</f>
        <v>26</v>
      </c>
      <c r="C28" t="s">
        <v>87</v>
      </c>
      <c r="D28" t="s">
        <v>88</v>
      </c>
    </row>
    <row r="29" spans="1:4" x14ac:dyDescent="0.2">
      <c r="A29" t="s">
        <v>91</v>
      </c>
      <c r="B29">
        <f>LEN(CollectionsTable[[#This Row],[collection_name]])</f>
        <v>27</v>
      </c>
      <c r="C29" t="s">
        <v>92</v>
      </c>
      <c r="D29" t="s">
        <v>93</v>
      </c>
    </row>
    <row r="30" spans="1:4" x14ac:dyDescent="0.2">
      <c r="A30" t="s">
        <v>94</v>
      </c>
      <c r="B30">
        <f>LEN(CollectionsTable[[#This Row],[collection_name]])</f>
        <v>32</v>
      </c>
      <c r="C30" t="s">
        <v>95</v>
      </c>
      <c r="D30" t="s">
        <v>96</v>
      </c>
    </row>
    <row r="31" spans="1:4" x14ac:dyDescent="0.2">
      <c r="A31" t="s">
        <v>97</v>
      </c>
      <c r="B31">
        <f>LEN(CollectionsTable[[#This Row],[collection_name]])</f>
        <v>27</v>
      </c>
      <c r="C31" t="s">
        <v>98</v>
      </c>
      <c r="D31" t="s">
        <v>99</v>
      </c>
    </row>
    <row r="32" spans="1:4" x14ac:dyDescent="0.2">
      <c r="A32" t="s">
        <v>100</v>
      </c>
      <c r="B32">
        <f>LEN(CollectionsTable[[#This Row],[collection_name]])</f>
        <v>19</v>
      </c>
      <c r="C32" t="s">
        <v>101</v>
      </c>
      <c r="D32" t="s">
        <v>14</v>
      </c>
    </row>
    <row r="33" spans="1:4" x14ac:dyDescent="0.2">
      <c r="A33" t="s">
        <v>102</v>
      </c>
      <c r="B33">
        <f>LEN(CollectionsTable[[#This Row],[collection_name]])</f>
        <v>54</v>
      </c>
      <c r="C33" t="s">
        <v>103</v>
      </c>
      <c r="D33" t="s">
        <v>104</v>
      </c>
    </row>
    <row r="34" spans="1:4" x14ac:dyDescent="0.2">
      <c r="A34" t="s">
        <v>105</v>
      </c>
      <c r="B34">
        <f>LEN(CollectionsTable[[#This Row],[collection_name]])</f>
        <v>38</v>
      </c>
      <c r="C34" t="s">
        <v>106</v>
      </c>
      <c r="D34" t="s">
        <v>107</v>
      </c>
    </row>
    <row r="35" spans="1:4" x14ac:dyDescent="0.2">
      <c r="A35" t="s">
        <v>108</v>
      </c>
      <c r="B35">
        <f>LEN(CollectionsTable[[#This Row],[collection_name]])</f>
        <v>53</v>
      </c>
      <c r="C35" t="s">
        <v>109</v>
      </c>
      <c r="D35" t="s">
        <v>110</v>
      </c>
    </row>
    <row r="36" spans="1:4" x14ac:dyDescent="0.2">
      <c r="A36" t="s">
        <v>111</v>
      </c>
      <c r="B36">
        <f>LEN(CollectionsTable[[#This Row],[collection_name]])</f>
        <v>17</v>
      </c>
      <c r="C36" t="s">
        <v>112</v>
      </c>
      <c r="D36" t="s">
        <v>110</v>
      </c>
    </row>
    <row r="37" spans="1:4" x14ac:dyDescent="0.2">
      <c r="A37" t="s">
        <v>113</v>
      </c>
      <c r="B37">
        <f>LEN(CollectionsTable[[#This Row],[collection_name]])</f>
        <v>76</v>
      </c>
      <c r="C37" t="s">
        <v>49</v>
      </c>
      <c r="D37" t="s">
        <v>14</v>
      </c>
    </row>
    <row r="38" spans="1:4" x14ac:dyDescent="0.2">
      <c r="A38" t="s">
        <v>114</v>
      </c>
      <c r="B38">
        <f>LEN(CollectionsTable[[#This Row],[collection_name]])</f>
        <v>87</v>
      </c>
      <c r="C38" t="s">
        <v>115</v>
      </c>
      <c r="D38" t="s">
        <v>116</v>
      </c>
    </row>
    <row r="39" spans="1:4" x14ac:dyDescent="0.2">
      <c r="A39" t="s">
        <v>117</v>
      </c>
      <c r="B39">
        <f>LEN(CollectionsTable[[#This Row],[collection_name]])</f>
        <v>92</v>
      </c>
      <c r="C39" t="s">
        <v>118</v>
      </c>
      <c r="D39" t="s">
        <v>119</v>
      </c>
    </row>
    <row r="40" spans="1:4" x14ac:dyDescent="0.2">
      <c r="A40" t="s">
        <v>120</v>
      </c>
      <c r="B40">
        <f>LEN(CollectionsTable[[#This Row],[collection_name]])</f>
        <v>90</v>
      </c>
      <c r="C40" t="s">
        <v>121</v>
      </c>
      <c r="D40" t="s">
        <v>122</v>
      </c>
    </row>
    <row r="41" spans="1:4" x14ac:dyDescent="0.2">
      <c r="A41" t="s">
        <v>123</v>
      </c>
      <c r="B41">
        <f>LEN(CollectionsTable[[#This Row],[collection_name]])</f>
        <v>26</v>
      </c>
      <c r="C41" t="s">
        <v>124</v>
      </c>
      <c r="D41" t="s">
        <v>125</v>
      </c>
    </row>
    <row r="42" spans="1:4" x14ac:dyDescent="0.2">
      <c r="A42" t="s">
        <v>126</v>
      </c>
      <c r="B42">
        <f>LEN(CollectionsTable[[#This Row],[collection_name]])</f>
        <v>12</v>
      </c>
      <c r="C42" t="s">
        <v>127</v>
      </c>
      <c r="D42" t="s">
        <v>128</v>
      </c>
    </row>
    <row r="43" spans="1:4" x14ac:dyDescent="0.2">
      <c r="A43" t="s">
        <v>129</v>
      </c>
      <c r="B43">
        <f>LEN(CollectionsTable[[#This Row],[collection_name]])</f>
        <v>27</v>
      </c>
      <c r="C43" t="s">
        <v>132</v>
      </c>
      <c r="D43" t="s">
        <v>14</v>
      </c>
    </row>
    <row r="44" spans="1:4" x14ac:dyDescent="0.2">
      <c r="A44" t="s">
        <v>133</v>
      </c>
      <c r="B44">
        <f>LEN(CollectionsTable[[#This Row],[collection_name]])</f>
        <v>31</v>
      </c>
      <c r="C44" t="s">
        <v>134</v>
      </c>
      <c r="D44" t="s">
        <v>135</v>
      </c>
    </row>
    <row r="45" spans="1:4" x14ac:dyDescent="0.2">
      <c r="A45" t="s">
        <v>136</v>
      </c>
      <c r="B45">
        <f>LEN(CollectionsTable[[#This Row],[collection_name]])</f>
        <v>32</v>
      </c>
      <c r="C45" t="s">
        <v>137</v>
      </c>
      <c r="D45" t="s">
        <v>116</v>
      </c>
    </row>
    <row r="46" spans="1:4" x14ac:dyDescent="0.2">
      <c r="A46" t="s">
        <v>138</v>
      </c>
      <c r="B46">
        <f>LEN(CollectionsTable[[#This Row],[collection_name]])</f>
        <v>21</v>
      </c>
      <c r="C46" t="s">
        <v>139</v>
      </c>
      <c r="D46" t="s">
        <v>140</v>
      </c>
    </row>
    <row r="47" spans="1:4" x14ac:dyDescent="0.2">
      <c r="A47" t="s">
        <v>141</v>
      </c>
      <c r="B47">
        <f>LEN(CollectionsTable[[#This Row],[collection_name]])</f>
        <v>80</v>
      </c>
      <c r="C47" t="s">
        <v>142</v>
      </c>
      <c r="D47" t="s">
        <v>143</v>
      </c>
    </row>
    <row r="48" spans="1:4" x14ac:dyDescent="0.2">
      <c r="A48" t="s">
        <v>144</v>
      </c>
      <c r="B48">
        <f>LEN(CollectionsTable[[#This Row],[collection_name]])</f>
        <v>43</v>
      </c>
      <c r="C48" t="s">
        <v>36</v>
      </c>
      <c r="D48" t="s">
        <v>145</v>
      </c>
    </row>
    <row r="49" spans="1:4" x14ac:dyDescent="0.2">
      <c r="A49" t="s">
        <v>146</v>
      </c>
      <c r="B49">
        <f>LEN(CollectionsTable[[#This Row],[collection_name]])</f>
        <v>44</v>
      </c>
      <c r="C49" t="s">
        <v>49</v>
      </c>
      <c r="D49" t="s">
        <v>107</v>
      </c>
    </row>
    <row r="50" spans="1:4" x14ac:dyDescent="0.2">
      <c r="A50" t="s">
        <v>147</v>
      </c>
      <c r="B50">
        <f>LEN(CollectionsTable[[#This Row],[collection_name]])</f>
        <v>47</v>
      </c>
      <c r="C50" t="s">
        <v>148</v>
      </c>
      <c r="D50" t="s">
        <v>88</v>
      </c>
    </row>
    <row r="51" spans="1:4" x14ac:dyDescent="0.2">
      <c r="A51" t="s">
        <v>149</v>
      </c>
      <c r="B51">
        <f>LEN(CollectionsTable[[#This Row],[collection_name]])</f>
        <v>140</v>
      </c>
      <c r="C51" t="s">
        <v>150</v>
      </c>
      <c r="D51" t="s">
        <v>151</v>
      </c>
    </row>
    <row r="52" spans="1:4" x14ac:dyDescent="0.2">
      <c r="A52" t="s">
        <v>152</v>
      </c>
      <c r="B52">
        <f>LEN(CollectionsTable[[#This Row],[collection_name]])</f>
        <v>50</v>
      </c>
      <c r="C52" t="s">
        <v>153</v>
      </c>
      <c r="D52" t="s">
        <v>154</v>
      </c>
    </row>
    <row r="53" spans="1:4" x14ac:dyDescent="0.2">
      <c r="A53" t="s">
        <v>155</v>
      </c>
      <c r="B53">
        <f>LEN(CollectionsTable[[#This Row],[collection_name]])</f>
        <v>36</v>
      </c>
      <c r="C53" t="s">
        <v>156</v>
      </c>
      <c r="D53" t="s">
        <v>157</v>
      </c>
    </row>
    <row r="54" spans="1:4" x14ac:dyDescent="0.2">
      <c r="A54" t="s">
        <v>158</v>
      </c>
      <c r="B54">
        <f>LEN(CollectionsTable[[#This Row],[collection_name]])</f>
        <v>24</v>
      </c>
      <c r="C54" t="s">
        <v>159</v>
      </c>
      <c r="D54" t="s">
        <v>160</v>
      </c>
    </row>
    <row r="55" spans="1:4" x14ac:dyDescent="0.2">
      <c r="A55" t="s">
        <v>161</v>
      </c>
      <c r="B55">
        <f>LEN(CollectionsTable[[#This Row],[collection_name]])</f>
        <v>44</v>
      </c>
      <c r="C55" t="s">
        <v>162</v>
      </c>
      <c r="D55" t="s">
        <v>163</v>
      </c>
    </row>
    <row r="56" spans="1:4" x14ac:dyDescent="0.2">
      <c r="A56" t="s">
        <v>164</v>
      </c>
      <c r="B56">
        <f>LEN(CollectionsTable[[#This Row],[collection_name]])</f>
        <v>18</v>
      </c>
      <c r="C56" t="s">
        <v>169</v>
      </c>
      <c r="D56" s="1" t="s">
        <v>107</v>
      </c>
    </row>
    <row r="57" spans="1:4" x14ac:dyDescent="0.2">
      <c r="A57" t="s">
        <v>190</v>
      </c>
      <c r="B57">
        <f>SUBTOTAL(104,CollectionsTable[max_length])</f>
        <v>140</v>
      </c>
      <c r="D57">
        <f>SUBTOTAL(103,CollectionsTable[first_example_coin_uri])</f>
        <v>55</v>
      </c>
    </row>
  </sheetData>
  <hyperlinks>
    <hyperlink ref="D56" r:id="rId1" xr:uid="{8BA57D8B-DD13-5443-A303-A3E91DB58EC6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E2E-DB77-5147-BA8D-767530543406}">
  <dimension ref="A1:P67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10" defaultRowHeight="16" x14ac:dyDescent="0.2"/>
  <cols>
    <col min="1" max="1" width="40" style="4" customWidth="1"/>
    <col min="2" max="2" width="9" style="4" customWidth="1"/>
    <col min="3" max="3" width="4.5" style="4" customWidth="1"/>
    <col min="4" max="4" width="17.6640625" hidden="1" customWidth="1"/>
    <col min="5" max="5" width="0.5" hidden="1" customWidth="1"/>
    <col min="6" max="6" width="30.6640625" style="4" customWidth="1"/>
    <col min="7" max="7" width="23.1640625" style="4" customWidth="1"/>
    <col min="8" max="8" width="18.5" style="4" customWidth="1"/>
    <col min="9" max="9" width="14.5" style="4" customWidth="1"/>
    <col min="10" max="10" width="48.6640625" style="3" customWidth="1"/>
    <col min="15" max="15" width="24.6640625" customWidth="1"/>
  </cols>
  <sheetData>
    <row r="1" spans="1:10" ht="17" x14ac:dyDescent="0.2">
      <c r="A1" s="4" t="s">
        <v>170</v>
      </c>
      <c r="B1" s="4" t="s">
        <v>1</v>
      </c>
      <c r="C1" s="4" t="s">
        <v>2</v>
      </c>
      <c r="D1" t="s">
        <v>198</v>
      </c>
      <c r="E1" t="s">
        <v>197</v>
      </c>
      <c r="F1" s="4" t="s">
        <v>3</v>
      </c>
      <c r="G1" s="4" t="s">
        <v>4</v>
      </c>
      <c r="H1" s="4" t="s">
        <v>200</v>
      </c>
      <c r="I1" s="4" t="s">
        <v>202</v>
      </c>
      <c r="J1" s="3" t="s">
        <v>203</v>
      </c>
    </row>
    <row r="2" spans="1:10" x14ac:dyDescent="0.2">
      <c r="A2" t="s">
        <v>5</v>
      </c>
      <c r="B2" t="b">
        <v>0</v>
      </c>
      <c r="C2">
        <v>0</v>
      </c>
      <c r="D2">
        <f>COUNTIF(CollectionsAndIIIFTable[collection_name], "="&amp;CollectionsAndIIIFTable[[#This Row],[collection_name]])</f>
        <v>1</v>
      </c>
      <c r="E2" t="str">
        <f>IF(AND(CollectionsAndIIIFTable[[#This Row],[num_links]]=0,CollectionsAndIIIFTable[[#This Row],[collection_count]]&gt;1)=TRUE, "hide", "do not hide")</f>
        <v>do not hide</v>
      </c>
      <c r="F2" t="s">
        <v>6</v>
      </c>
      <c r="G2" t="s">
        <v>7</v>
      </c>
      <c r="H2"/>
      <c r="I2"/>
      <c r="J2"/>
    </row>
    <row r="3" spans="1:10" x14ac:dyDescent="0.2">
      <c r="A3" t="s">
        <v>8</v>
      </c>
      <c r="B3" t="b">
        <v>0</v>
      </c>
      <c r="C3">
        <v>0</v>
      </c>
      <c r="D3">
        <f>COUNTIF(CollectionsAndIIIFTable[collection_name], "="&amp;CollectionsAndIIIFTable[[#This Row],[collection_name]])</f>
        <v>3</v>
      </c>
      <c r="E3" t="str">
        <f>IF(AND(CollectionsAndIIIFTable[[#This Row],[num_links]]=0,CollectionsAndIIIFTable[[#This Row],[collection_count]]&gt;1)=TRUE, "hide", "do not hide")</f>
        <v>hide</v>
      </c>
      <c r="F3" t="s">
        <v>9</v>
      </c>
      <c r="G3" t="s">
        <v>10</v>
      </c>
      <c r="H3"/>
      <c r="I3"/>
      <c r="J3"/>
    </row>
    <row r="4" spans="1:10" ht="68" x14ac:dyDescent="0.2">
      <c r="A4" s="4" t="s">
        <v>8</v>
      </c>
      <c r="B4" s="4" t="b">
        <v>1</v>
      </c>
      <c r="C4" s="4">
        <v>1</v>
      </c>
      <c r="D4">
        <f>COUNTIF(CollectionsAndIIIFTable[collection_name], "="&amp;CollectionsAndIIIFTable[[#This Row],[collection_name]])</f>
        <v>3</v>
      </c>
      <c r="E4" t="str">
        <f>IF(AND(CollectionsAndIIIFTable[[#This Row],[num_links]]=0,CollectionsAndIIIFTable[[#This Row],[collection_count]]&gt;1)=TRUE, "hide", "do not hide")</f>
        <v>do not hide</v>
      </c>
      <c r="F4" s="4" t="s">
        <v>11</v>
      </c>
      <c r="G4" s="4" t="s">
        <v>12</v>
      </c>
      <c r="H4" s="4" t="s">
        <v>201</v>
      </c>
      <c r="I4" s="4" t="s">
        <v>207</v>
      </c>
      <c r="J4" s="3" t="s">
        <v>206</v>
      </c>
    </row>
    <row r="5" spans="1:10" ht="68" x14ac:dyDescent="0.2">
      <c r="A5" s="4" t="s">
        <v>8</v>
      </c>
      <c r="B5" s="4" t="b">
        <v>1</v>
      </c>
      <c r="C5" s="4">
        <v>2</v>
      </c>
      <c r="D5">
        <f>COUNTIF(CollectionsAndIIIFTable[collection_name], "="&amp;CollectionsAndIIIFTable[[#This Row],[collection_name]])</f>
        <v>3</v>
      </c>
      <c r="E5" t="str">
        <f>IF(AND(CollectionsAndIIIFTable[[#This Row],[num_links]]=0,CollectionsAndIIIFTable[[#This Row],[collection_count]]&gt;1)=TRUE, "hide", "do not hide")</f>
        <v>do not hide</v>
      </c>
      <c r="F5" s="4" t="s">
        <v>13</v>
      </c>
      <c r="G5" s="4" t="s">
        <v>14</v>
      </c>
      <c r="H5" s="4" t="s">
        <v>205</v>
      </c>
      <c r="I5" s="4" t="s">
        <v>204</v>
      </c>
      <c r="J5" s="3" t="s">
        <v>206</v>
      </c>
    </row>
    <row r="6" spans="1:10" ht="17" x14ac:dyDescent="0.2">
      <c r="A6" s="4" t="s">
        <v>15</v>
      </c>
      <c r="B6" s="4" t="b">
        <v>0</v>
      </c>
      <c r="C6" s="4">
        <v>2</v>
      </c>
      <c r="D6">
        <f>COUNTIF(CollectionsAndIIIFTable[collection_name], "="&amp;CollectionsAndIIIFTable[[#This Row],[collection_name]])</f>
        <v>1</v>
      </c>
      <c r="E6" t="str">
        <f>IF(AND(CollectionsAndIIIFTable[[#This Row],[num_links]]=0,CollectionsAndIIIFTable[[#This Row],[collection_count]]&gt;1)=TRUE, "hide", "do not hide")</f>
        <v>do not hide</v>
      </c>
      <c r="F6" s="4" t="s">
        <v>16</v>
      </c>
      <c r="G6" s="4" t="s">
        <v>17</v>
      </c>
      <c r="J6" s="3" t="s">
        <v>243</v>
      </c>
    </row>
    <row r="7" spans="1:10" ht="68" x14ac:dyDescent="0.2">
      <c r="A7" s="4" t="s">
        <v>18</v>
      </c>
      <c r="B7" s="4" t="b">
        <v>1</v>
      </c>
      <c r="C7" s="4">
        <v>2</v>
      </c>
      <c r="D7">
        <f>COUNTIF(CollectionsAndIIIFTable[collection_name], "="&amp;CollectionsAndIIIFTable[[#This Row],[collection_name]])</f>
        <v>1</v>
      </c>
      <c r="E7" t="str">
        <f>IF(AND(CollectionsAndIIIFTable[[#This Row],[num_links]]=0,CollectionsAndIIIFTable[[#This Row],[collection_count]]&gt;1)=TRUE, "hide", "do not hide")</f>
        <v>do not hide</v>
      </c>
      <c r="F7" s="4" t="s">
        <v>19</v>
      </c>
      <c r="G7" s="4" t="s">
        <v>14</v>
      </c>
      <c r="H7" s="4" t="s">
        <v>208</v>
      </c>
      <c r="I7" s="5" t="s">
        <v>209</v>
      </c>
      <c r="J7" s="3" t="s">
        <v>210</v>
      </c>
    </row>
    <row r="8" spans="1:10" x14ac:dyDescent="0.2">
      <c r="A8" t="s">
        <v>20</v>
      </c>
      <c r="B8" t="b">
        <v>0</v>
      </c>
      <c r="C8">
        <v>0</v>
      </c>
      <c r="D8">
        <f>COUNTIF(CollectionsAndIIIFTable[collection_name], "="&amp;CollectionsAndIIIFTable[[#This Row],[collection_name]])</f>
        <v>3</v>
      </c>
      <c r="E8" t="str">
        <f>IF(AND(CollectionsAndIIIFTable[[#This Row],[num_links]]=0,CollectionsAndIIIFTable[[#This Row],[collection_count]]&gt;1)=TRUE, "hide", "do not hide")</f>
        <v>hide</v>
      </c>
      <c r="F8" t="s">
        <v>21</v>
      </c>
      <c r="G8" t="s">
        <v>22</v>
      </c>
      <c r="H8"/>
      <c r="I8"/>
      <c r="J8"/>
    </row>
    <row r="9" spans="1:10" ht="17" x14ac:dyDescent="0.2">
      <c r="A9" s="4" t="s">
        <v>20</v>
      </c>
      <c r="B9" s="4" t="b">
        <v>0</v>
      </c>
      <c r="C9" s="4">
        <v>1</v>
      </c>
      <c r="D9">
        <f>COUNTIF(CollectionsAndIIIFTable[collection_name], "="&amp;CollectionsAndIIIFTable[[#This Row],[collection_name]])</f>
        <v>3</v>
      </c>
      <c r="E9" t="str">
        <f>IF(AND(CollectionsAndIIIFTable[[#This Row],[num_links]]=0,CollectionsAndIIIFTable[[#This Row],[collection_count]]&gt;1)=TRUE, "hide", "do not hide")</f>
        <v>do not hide</v>
      </c>
      <c r="F9" s="4" t="s">
        <v>23</v>
      </c>
      <c r="G9" s="4" t="s">
        <v>14</v>
      </c>
      <c r="J9" s="3" t="s">
        <v>243</v>
      </c>
    </row>
    <row r="10" spans="1:10" ht="51" x14ac:dyDescent="0.2">
      <c r="A10" s="4" t="s">
        <v>20</v>
      </c>
      <c r="B10" s="4" t="b">
        <v>1</v>
      </c>
      <c r="C10" s="4">
        <v>1</v>
      </c>
      <c r="D10">
        <f>COUNTIF(CollectionsAndIIIFTable[collection_name], "="&amp;CollectionsAndIIIFTable[[#This Row],[collection_name]])</f>
        <v>3</v>
      </c>
      <c r="E10" t="str">
        <f>IF(AND(CollectionsAndIIIFTable[[#This Row],[num_links]]=0,CollectionsAndIIIFTable[[#This Row],[collection_count]]&gt;1)=TRUE, "hide", "do not hide")</f>
        <v>do not hide</v>
      </c>
      <c r="F10" s="4" t="s">
        <v>24</v>
      </c>
      <c r="G10" s="4" t="s">
        <v>25</v>
      </c>
      <c r="H10" s="4" t="s">
        <v>211</v>
      </c>
      <c r="I10" s="4" t="s">
        <v>212</v>
      </c>
      <c r="J10" s="3" t="s">
        <v>213</v>
      </c>
    </row>
    <row r="11" spans="1:10" ht="17" x14ac:dyDescent="0.2">
      <c r="A11" s="4" t="s">
        <v>26</v>
      </c>
      <c r="B11" s="4" t="b">
        <v>0</v>
      </c>
      <c r="C11" s="4">
        <v>2</v>
      </c>
      <c r="D11">
        <f>COUNTIF(CollectionsAndIIIFTable[collection_name], "="&amp;CollectionsAndIIIFTable[[#This Row],[collection_name]])</f>
        <v>1</v>
      </c>
      <c r="E11" t="str">
        <f>IF(AND(CollectionsAndIIIFTable[[#This Row],[num_links]]=0,CollectionsAndIIIFTable[[#This Row],[collection_count]]&gt;1)=TRUE, "hide", "do not hide")</f>
        <v>do not hide</v>
      </c>
      <c r="F11" s="4" t="s">
        <v>27</v>
      </c>
      <c r="G11" s="4" t="s">
        <v>28</v>
      </c>
      <c r="J11" s="3" t="s">
        <v>243</v>
      </c>
    </row>
    <row r="12" spans="1:10" ht="153" x14ac:dyDescent="0.2">
      <c r="A12" s="4" t="s">
        <v>29</v>
      </c>
      <c r="B12" s="4" t="b">
        <v>1</v>
      </c>
      <c r="C12" s="4">
        <v>2</v>
      </c>
      <c r="D12">
        <f>COUNTIF(CollectionsAndIIIFTable[collection_name], "="&amp;CollectionsAndIIIFTable[[#This Row],[collection_name]])</f>
        <v>1</v>
      </c>
      <c r="E12" t="str">
        <f>IF(AND(CollectionsAndIIIFTable[[#This Row],[num_links]]=0,CollectionsAndIIIFTable[[#This Row],[collection_count]]&gt;1)=TRUE, "hide", "do not hide")</f>
        <v>do not hide</v>
      </c>
      <c r="F12" s="4" t="s">
        <v>30</v>
      </c>
      <c r="G12" s="4" t="s">
        <v>31</v>
      </c>
      <c r="H12" s="4" t="s">
        <v>214</v>
      </c>
      <c r="I12" s="4" t="s">
        <v>215</v>
      </c>
      <c r="J12" s="3" t="s">
        <v>216</v>
      </c>
    </row>
    <row r="13" spans="1:10" ht="17" x14ac:dyDescent="0.2">
      <c r="A13" s="4" t="s">
        <v>32</v>
      </c>
      <c r="B13" s="4" t="b">
        <v>0</v>
      </c>
      <c r="C13" s="4">
        <v>2</v>
      </c>
      <c r="D13">
        <f>COUNTIF(CollectionsAndIIIFTable[collection_name], "="&amp;CollectionsAndIIIFTable[[#This Row],[collection_name]])</f>
        <v>1</v>
      </c>
      <c r="E13" t="str">
        <f>IF(AND(CollectionsAndIIIFTable[[#This Row],[num_links]]=0,CollectionsAndIIIFTable[[#This Row],[collection_count]]&gt;1)=TRUE, "hide", "do not hide")</f>
        <v>do not hide</v>
      </c>
      <c r="F13" s="4" t="s">
        <v>33</v>
      </c>
      <c r="G13" s="4" t="s">
        <v>34</v>
      </c>
      <c r="J13" s="3" t="s">
        <v>243</v>
      </c>
    </row>
    <row r="14" spans="1:10" ht="17" x14ac:dyDescent="0.2">
      <c r="A14" s="4" t="s">
        <v>35</v>
      </c>
      <c r="B14" s="4" t="b">
        <v>0</v>
      </c>
      <c r="C14" s="4">
        <v>2</v>
      </c>
      <c r="D14">
        <f>COUNTIF(CollectionsAndIIIFTable[collection_name], "="&amp;CollectionsAndIIIFTable[[#This Row],[collection_name]])</f>
        <v>1</v>
      </c>
      <c r="E14" t="str">
        <f>IF(AND(CollectionsAndIIIFTable[[#This Row],[num_links]]=0,CollectionsAndIIIFTable[[#This Row],[collection_count]]&gt;1)=TRUE, "hide", "do not hide")</f>
        <v>do not hide</v>
      </c>
      <c r="F14" s="4" t="s">
        <v>36</v>
      </c>
      <c r="G14" s="4" t="s">
        <v>37</v>
      </c>
      <c r="J14" s="3" t="s">
        <v>243</v>
      </c>
    </row>
    <row r="15" spans="1:10" ht="17" x14ac:dyDescent="0.2">
      <c r="A15" s="4" t="s">
        <v>38</v>
      </c>
      <c r="B15" s="4" t="b">
        <v>0</v>
      </c>
      <c r="C15" s="4">
        <v>2</v>
      </c>
      <c r="D15">
        <f>COUNTIF(CollectionsAndIIIFTable[collection_name], "="&amp;CollectionsAndIIIFTable[[#This Row],[collection_name]])</f>
        <v>1</v>
      </c>
      <c r="E15" t="str">
        <f>IF(AND(CollectionsAndIIIFTable[[#This Row],[num_links]]=0,CollectionsAndIIIFTable[[#This Row],[collection_count]]&gt;1)=TRUE, "hide", "do not hide")</f>
        <v>do not hide</v>
      </c>
      <c r="F15" s="4" t="s">
        <v>39</v>
      </c>
      <c r="G15" s="4" t="s">
        <v>37</v>
      </c>
      <c r="J15" s="3" t="s">
        <v>243</v>
      </c>
    </row>
    <row r="16" spans="1:10" ht="17" x14ac:dyDescent="0.2">
      <c r="A16" s="4" t="s">
        <v>40</v>
      </c>
      <c r="B16" s="4" t="b">
        <v>0</v>
      </c>
      <c r="C16" s="4">
        <v>2</v>
      </c>
      <c r="D16">
        <f>COUNTIF(CollectionsAndIIIFTable[collection_name], "="&amp;CollectionsAndIIIFTable[[#This Row],[collection_name]])</f>
        <v>1</v>
      </c>
      <c r="E16" t="str">
        <f>IF(AND(CollectionsAndIIIFTable[[#This Row],[num_links]]=0,CollectionsAndIIIFTable[[#This Row],[collection_count]]&gt;1)=TRUE, "hide", "do not hide")</f>
        <v>do not hide</v>
      </c>
      <c r="F16" s="4" t="s">
        <v>41</v>
      </c>
      <c r="G16" s="4" t="s">
        <v>42</v>
      </c>
      <c r="J16" s="3" t="s">
        <v>243</v>
      </c>
    </row>
    <row r="17" spans="1:10" ht="17" x14ac:dyDescent="0.2">
      <c r="A17" s="4" t="s">
        <v>43</v>
      </c>
      <c r="B17" s="4" t="b">
        <v>0</v>
      </c>
      <c r="C17" s="4">
        <v>2</v>
      </c>
      <c r="D17">
        <f>COUNTIF(CollectionsAndIIIFTable[collection_name], "="&amp;CollectionsAndIIIFTable[[#This Row],[collection_name]])</f>
        <v>1</v>
      </c>
      <c r="E17" t="str">
        <f>IF(AND(CollectionsAndIIIFTable[[#This Row],[num_links]]=0,CollectionsAndIIIFTable[[#This Row],[collection_count]]&gt;1)=TRUE, "hide", "do not hide")</f>
        <v>do not hide</v>
      </c>
      <c r="F17" s="4" t="s">
        <v>44</v>
      </c>
      <c r="G17" s="4" t="s">
        <v>45</v>
      </c>
      <c r="J17" s="3" t="s">
        <v>243</v>
      </c>
    </row>
    <row r="18" spans="1:10" ht="17" x14ac:dyDescent="0.2">
      <c r="A18" s="4" t="s">
        <v>46</v>
      </c>
      <c r="B18" s="4" t="b">
        <v>0</v>
      </c>
      <c r="C18" s="4">
        <v>2</v>
      </c>
      <c r="D18">
        <f>COUNTIF(CollectionsAndIIIFTable[collection_name], "="&amp;CollectionsAndIIIFTable[[#This Row],[collection_name]])</f>
        <v>1</v>
      </c>
      <c r="E18" t="str">
        <f>IF(AND(CollectionsAndIIIFTable[[#This Row],[num_links]]=0,CollectionsAndIIIFTable[[#This Row],[collection_count]]&gt;1)=TRUE, "hide", "do not hide")</f>
        <v>do not hide</v>
      </c>
      <c r="F18" s="4" t="s">
        <v>47</v>
      </c>
      <c r="G18" s="4" t="s">
        <v>37</v>
      </c>
      <c r="J18" s="3" t="s">
        <v>243</v>
      </c>
    </row>
    <row r="19" spans="1:10" ht="17" x14ac:dyDescent="0.2">
      <c r="A19" s="4" t="s">
        <v>48</v>
      </c>
      <c r="B19" s="4" t="b">
        <v>0</v>
      </c>
      <c r="C19" s="4">
        <v>2</v>
      </c>
      <c r="D19">
        <f>COUNTIF(CollectionsAndIIIFTable[collection_name], "="&amp;CollectionsAndIIIFTable[[#This Row],[collection_name]])</f>
        <v>1</v>
      </c>
      <c r="E19" t="str">
        <f>IF(AND(CollectionsAndIIIFTable[[#This Row],[num_links]]=0,CollectionsAndIIIFTable[[#This Row],[collection_count]]&gt;1)=TRUE, "hide", "do not hide")</f>
        <v>do not hide</v>
      </c>
      <c r="F19" s="4" t="s">
        <v>49</v>
      </c>
      <c r="G19" s="4" t="s">
        <v>50</v>
      </c>
      <c r="J19" s="3" t="s">
        <v>243</v>
      </c>
    </row>
    <row r="20" spans="1:10" ht="17" x14ac:dyDescent="0.2">
      <c r="A20" s="4" t="s">
        <v>51</v>
      </c>
      <c r="B20" s="4" t="b">
        <v>0</v>
      </c>
      <c r="C20" s="4">
        <v>2</v>
      </c>
      <c r="D20">
        <f>COUNTIF(CollectionsAndIIIFTable[collection_name], "="&amp;CollectionsAndIIIFTable[[#This Row],[collection_name]])</f>
        <v>1</v>
      </c>
      <c r="E20" t="str">
        <f>IF(AND(CollectionsAndIIIFTable[[#This Row],[num_links]]=0,CollectionsAndIIIFTable[[#This Row],[collection_count]]&gt;1)=TRUE, "hide", "do not hide")</f>
        <v>do not hide</v>
      </c>
      <c r="F20" s="4" t="s">
        <v>52</v>
      </c>
      <c r="G20" s="4" t="s">
        <v>53</v>
      </c>
      <c r="J20" s="3" t="s">
        <v>243</v>
      </c>
    </row>
    <row r="21" spans="1:10" ht="17" x14ac:dyDescent="0.2">
      <c r="A21" s="4" t="s">
        <v>54</v>
      </c>
      <c r="B21" s="4" t="b">
        <v>0</v>
      </c>
      <c r="C21" s="4">
        <v>2</v>
      </c>
      <c r="D21">
        <f>COUNTIF(CollectionsAndIIIFTable[collection_name], "="&amp;CollectionsAndIIIFTable[[#This Row],[collection_name]])</f>
        <v>1</v>
      </c>
      <c r="E21" t="str">
        <f>IF(AND(CollectionsAndIIIFTable[[#This Row],[num_links]]=0,CollectionsAndIIIFTable[[#This Row],[collection_count]]&gt;1)=TRUE, "hide", "do not hide")</f>
        <v>do not hide</v>
      </c>
      <c r="F21" s="4" t="s">
        <v>55</v>
      </c>
      <c r="G21" s="4" t="s">
        <v>56</v>
      </c>
      <c r="J21" s="3" t="s">
        <v>243</v>
      </c>
    </row>
    <row r="22" spans="1:10" ht="17" x14ac:dyDescent="0.2">
      <c r="A22" s="4" t="s">
        <v>57</v>
      </c>
      <c r="B22" s="4" t="b">
        <v>0</v>
      </c>
      <c r="C22" s="4">
        <v>2</v>
      </c>
      <c r="D22">
        <f>COUNTIF(CollectionsAndIIIFTable[collection_name], "="&amp;CollectionsAndIIIFTable[[#This Row],[collection_name]])</f>
        <v>1</v>
      </c>
      <c r="E22" t="str">
        <f>IF(AND(CollectionsAndIIIFTable[[#This Row],[num_links]]=0,CollectionsAndIIIFTable[[#This Row],[collection_count]]&gt;1)=TRUE, "hide", "do not hide")</f>
        <v>do not hide</v>
      </c>
      <c r="F22" s="4" t="s">
        <v>49</v>
      </c>
      <c r="G22" s="4" t="s">
        <v>14</v>
      </c>
      <c r="J22" s="3" t="s">
        <v>243</v>
      </c>
    </row>
    <row r="23" spans="1:10" ht="17" x14ac:dyDescent="0.2">
      <c r="A23" s="4" t="s">
        <v>58</v>
      </c>
      <c r="B23" s="4" t="b">
        <v>0</v>
      </c>
      <c r="C23" s="4">
        <v>2</v>
      </c>
      <c r="D23">
        <f>COUNTIF(CollectionsAndIIIFTable[collection_name], "="&amp;CollectionsAndIIIFTable[[#This Row],[collection_name]])</f>
        <v>1</v>
      </c>
      <c r="E23" t="str">
        <f>IF(AND(CollectionsAndIIIFTable[[#This Row],[num_links]]=0,CollectionsAndIIIFTable[[#This Row],[collection_count]]&gt;1)=TRUE, "hide", "do not hide")</f>
        <v>do not hide</v>
      </c>
      <c r="F23" s="4" t="s">
        <v>59</v>
      </c>
      <c r="G23" s="4" t="s">
        <v>60</v>
      </c>
      <c r="J23" s="3" t="s">
        <v>243</v>
      </c>
    </row>
    <row r="24" spans="1:10" ht="17" x14ac:dyDescent="0.2">
      <c r="A24" s="4" t="s">
        <v>61</v>
      </c>
      <c r="B24" s="4" t="b">
        <v>0</v>
      </c>
      <c r="C24" s="4">
        <v>2</v>
      </c>
      <c r="D24">
        <f>COUNTIF(CollectionsAndIIIFTable[collection_name], "="&amp;CollectionsAndIIIFTable[[#This Row],[collection_name]])</f>
        <v>1</v>
      </c>
      <c r="E24" t="str">
        <f>IF(AND(CollectionsAndIIIFTable[[#This Row],[num_links]]=0,CollectionsAndIIIFTable[[#This Row],[collection_count]]&gt;1)=TRUE, "hide", "do not hide")</f>
        <v>do not hide</v>
      </c>
      <c r="F24" s="4" t="s">
        <v>62</v>
      </c>
      <c r="G24" s="4" t="s">
        <v>14</v>
      </c>
      <c r="J24" s="3" t="s">
        <v>243</v>
      </c>
    </row>
    <row r="25" spans="1:10" x14ac:dyDescent="0.2">
      <c r="A25" t="s">
        <v>63</v>
      </c>
      <c r="B25" t="b">
        <v>0</v>
      </c>
      <c r="C25">
        <v>0</v>
      </c>
      <c r="D25">
        <f>COUNTIF(CollectionsAndIIIFTable[collection_name], "="&amp;CollectionsAndIIIFTable[[#This Row],[collection_name]])</f>
        <v>1</v>
      </c>
      <c r="E25" t="str">
        <f>IF(AND(CollectionsAndIIIFTable[[#This Row],[num_links]]=0,CollectionsAndIIIFTable[[#This Row],[collection_count]]&gt;1)=TRUE, "hide", "do not hide")</f>
        <v>do not hide</v>
      </c>
      <c r="F25" t="s">
        <v>64</v>
      </c>
      <c r="G25" t="s">
        <v>65</v>
      </c>
      <c r="H25"/>
      <c r="I25"/>
      <c r="J25"/>
    </row>
    <row r="26" spans="1:10" ht="17" x14ac:dyDescent="0.2">
      <c r="A26" s="4" t="s">
        <v>66</v>
      </c>
      <c r="B26" s="4" t="b">
        <v>0</v>
      </c>
      <c r="C26" s="4">
        <v>2</v>
      </c>
      <c r="D26">
        <f>COUNTIF(CollectionsAndIIIFTable[collection_name], "="&amp;CollectionsAndIIIFTable[[#This Row],[collection_name]])</f>
        <v>1</v>
      </c>
      <c r="E26" t="str">
        <f>IF(AND(CollectionsAndIIIFTable[[#This Row],[num_links]]=0,CollectionsAndIIIFTable[[#This Row],[collection_count]]&gt;1)=TRUE, "hide", "do not hide")</f>
        <v>do not hide</v>
      </c>
      <c r="F26" s="4" t="s">
        <v>39</v>
      </c>
      <c r="G26" s="4" t="s">
        <v>37</v>
      </c>
      <c r="J26" s="3" t="s">
        <v>243</v>
      </c>
    </row>
    <row r="27" spans="1:10" ht="17" x14ac:dyDescent="0.2">
      <c r="A27" s="4" t="s">
        <v>67</v>
      </c>
      <c r="B27" s="4" t="b">
        <v>0</v>
      </c>
      <c r="C27" s="4">
        <v>2</v>
      </c>
      <c r="D27">
        <f>COUNTIF(CollectionsAndIIIFTable[collection_name], "="&amp;CollectionsAndIIIFTable[[#This Row],[collection_name]])</f>
        <v>1</v>
      </c>
      <c r="E27" t="str">
        <f>IF(AND(CollectionsAndIIIFTable[[#This Row],[num_links]]=0,CollectionsAndIIIFTable[[#This Row],[collection_count]]&gt;1)=TRUE, "hide", "do not hide")</f>
        <v>do not hide</v>
      </c>
      <c r="F27" s="4" t="s">
        <v>68</v>
      </c>
      <c r="G27" s="4" t="s">
        <v>69</v>
      </c>
      <c r="J27" s="3" t="s">
        <v>243</v>
      </c>
    </row>
    <row r="28" spans="1:10" ht="17" x14ac:dyDescent="0.2">
      <c r="A28" s="4" t="s">
        <v>70</v>
      </c>
      <c r="B28" s="4" t="b">
        <v>0</v>
      </c>
      <c r="C28" s="4">
        <v>1</v>
      </c>
      <c r="D28">
        <f>COUNTIF(CollectionsAndIIIFTable[collection_name], "="&amp;CollectionsAndIIIFTable[[#This Row],[collection_name]])</f>
        <v>1</v>
      </c>
      <c r="E28" t="str">
        <f>IF(AND(CollectionsAndIIIFTable[[#This Row],[num_links]]=0,CollectionsAndIIIFTable[[#This Row],[collection_count]]&gt;1)=TRUE, "hide", "do not hide")</f>
        <v>do not hide</v>
      </c>
      <c r="F28" s="4" t="s">
        <v>71</v>
      </c>
      <c r="G28" s="4" t="s">
        <v>72</v>
      </c>
      <c r="J28" s="3" t="s">
        <v>243</v>
      </c>
    </row>
    <row r="29" spans="1:10" ht="17" x14ac:dyDescent="0.2">
      <c r="A29" s="8" t="s">
        <v>73</v>
      </c>
      <c r="B29" s="8" t="b">
        <v>1</v>
      </c>
      <c r="C29" s="8">
        <v>1</v>
      </c>
      <c r="D29">
        <f>COUNTIF(CollectionsAndIIIFTable[collection_name], "="&amp;CollectionsAndIIIFTable[[#This Row],[collection_name]])</f>
        <v>1</v>
      </c>
      <c r="E29" t="str">
        <f>IF(AND(CollectionsAndIIIFTable[[#This Row],[num_links]]=0,CollectionsAndIIIFTable[[#This Row],[collection_count]]&gt;1)=TRUE, "hide", "do not hide")</f>
        <v>do not hide</v>
      </c>
      <c r="F29" s="8" t="s">
        <v>74</v>
      </c>
      <c r="G29" s="8" t="s">
        <v>75</v>
      </c>
      <c r="H29" s="9" t="s">
        <v>217</v>
      </c>
      <c r="I29" s="9" t="s">
        <v>218</v>
      </c>
      <c r="J29" s="7" t="s">
        <v>219</v>
      </c>
    </row>
    <row r="30" spans="1:10" x14ac:dyDescent="0.2">
      <c r="A30" t="s">
        <v>76</v>
      </c>
      <c r="B30" t="b">
        <v>0</v>
      </c>
      <c r="C30">
        <v>0</v>
      </c>
      <c r="D30">
        <f>COUNTIF(CollectionsAndIIIFTable[collection_name], "="&amp;CollectionsAndIIIFTable[[#This Row],[collection_name]])</f>
        <v>2</v>
      </c>
      <c r="E30" t="str">
        <f>IF(AND(CollectionsAndIIIFTable[[#This Row],[num_links]]=0,CollectionsAndIIIFTable[[#This Row],[collection_count]]&gt;1)=TRUE, "hide", "do not hide")</f>
        <v>hide</v>
      </c>
      <c r="F30" t="s">
        <v>77</v>
      </c>
      <c r="G30" t="s">
        <v>78</v>
      </c>
      <c r="H30"/>
      <c r="I30"/>
      <c r="J30"/>
    </row>
    <row r="31" spans="1:10" ht="34" x14ac:dyDescent="0.2">
      <c r="A31" s="4" t="s">
        <v>76</v>
      </c>
      <c r="B31" s="4" t="b">
        <v>1</v>
      </c>
      <c r="C31" s="4">
        <v>2</v>
      </c>
      <c r="D31">
        <f>COUNTIF(CollectionsAndIIIFTable[collection_name], "="&amp;CollectionsAndIIIFTable[[#This Row],[collection_name]])</f>
        <v>2</v>
      </c>
      <c r="E31" t="str">
        <f>IF(AND(CollectionsAndIIIFTable[[#This Row],[num_links]]=0,CollectionsAndIIIFTable[[#This Row],[collection_count]]&gt;1)=TRUE, "hide", "do not hide")</f>
        <v>do not hide</v>
      </c>
      <c r="F31" s="4" t="s">
        <v>79</v>
      </c>
      <c r="G31" s="4" t="s">
        <v>80</v>
      </c>
      <c r="H31" s="6" t="s">
        <v>220</v>
      </c>
      <c r="I31" s="6" t="s">
        <v>221</v>
      </c>
      <c r="J31" s="3" t="s">
        <v>222</v>
      </c>
    </row>
    <row r="32" spans="1:10" ht="17" x14ac:dyDescent="0.2">
      <c r="A32" s="4" t="s">
        <v>81</v>
      </c>
      <c r="B32" s="4" t="b">
        <v>0</v>
      </c>
      <c r="C32" s="4">
        <v>2</v>
      </c>
      <c r="D32">
        <f>COUNTIF(CollectionsAndIIIFTable[collection_name], "="&amp;CollectionsAndIIIFTable[[#This Row],[collection_name]])</f>
        <v>1</v>
      </c>
      <c r="E32" t="str">
        <f>IF(AND(CollectionsAndIIIFTable[[#This Row],[num_links]]=0,CollectionsAndIIIFTable[[#This Row],[collection_count]]&gt;1)=TRUE, "hide", "do not hide")</f>
        <v>do not hide</v>
      </c>
      <c r="F32" s="4" t="s">
        <v>82</v>
      </c>
      <c r="G32" s="4" t="s">
        <v>83</v>
      </c>
      <c r="J32" s="3" t="s">
        <v>243</v>
      </c>
    </row>
    <row r="33" spans="1:16" x14ac:dyDescent="0.2">
      <c r="A33" t="s">
        <v>84</v>
      </c>
      <c r="B33" t="b">
        <v>0</v>
      </c>
      <c r="C33">
        <v>0</v>
      </c>
      <c r="D33">
        <f>COUNTIF(CollectionsAndIIIFTable[collection_name], "="&amp;CollectionsAndIIIFTable[[#This Row],[collection_name]])</f>
        <v>3</v>
      </c>
      <c r="E33" t="str">
        <f>IF(AND(CollectionsAndIIIFTable[[#This Row],[num_links]]=0,CollectionsAndIIIFTable[[#This Row],[collection_count]]&gt;1)=TRUE, "hide", "do not hide")</f>
        <v>hide</v>
      </c>
      <c r="F33" t="s">
        <v>85</v>
      </c>
      <c r="G33" t="s">
        <v>86</v>
      </c>
      <c r="H33"/>
      <c r="I33"/>
      <c r="J33"/>
    </row>
    <row r="34" spans="1:16" ht="17" x14ac:dyDescent="0.2">
      <c r="A34" s="4" t="s">
        <v>84</v>
      </c>
      <c r="B34" s="4" t="b">
        <v>0</v>
      </c>
      <c r="C34" s="4">
        <v>1</v>
      </c>
      <c r="D34">
        <f>COUNTIF(CollectionsAndIIIFTable[collection_name], "="&amp;CollectionsAndIIIFTable[[#This Row],[collection_name]])</f>
        <v>3</v>
      </c>
      <c r="E34" t="str">
        <f>IF(AND(CollectionsAndIIIFTable[[#This Row],[num_links]]=0,CollectionsAndIIIFTable[[#This Row],[collection_count]]&gt;1)=TRUE, "hide", "do not hide")</f>
        <v>do not hide</v>
      </c>
      <c r="F34" s="4" t="s">
        <v>87</v>
      </c>
      <c r="G34" s="4" t="s">
        <v>88</v>
      </c>
      <c r="J34" s="3" t="s">
        <v>243</v>
      </c>
    </row>
    <row r="35" spans="1:16" ht="17" x14ac:dyDescent="0.2">
      <c r="A35" s="4" t="s">
        <v>84</v>
      </c>
      <c r="B35" s="4" t="b">
        <v>0</v>
      </c>
      <c r="C35" s="4">
        <v>2</v>
      </c>
      <c r="D35">
        <f>COUNTIF(CollectionsAndIIIFTable[collection_name], "="&amp;CollectionsAndIIIFTable[[#This Row],[collection_name]])</f>
        <v>3</v>
      </c>
      <c r="E35" t="str">
        <f>IF(AND(CollectionsAndIIIFTable[[#This Row],[num_links]]=0,CollectionsAndIIIFTable[[#This Row],[collection_count]]&gt;1)=TRUE, "hide", "do not hide")</f>
        <v>do not hide</v>
      </c>
      <c r="F35" s="4" t="s">
        <v>89</v>
      </c>
      <c r="G35" s="4" t="s">
        <v>90</v>
      </c>
      <c r="J35" s="3" t="s">
        <v>243</v>
      </c>
    </row>
    <row r="36" spans="1:16" ht="85" x14ac:dyDescent="0.2">
      <c r="A36" s="8" t="s">
        <v>91</v>
      </c>
      <c r="B36" s="8" t="b">
        <v>0</v>
      </c>
      <c r="C36" s="8">
        <v>2</v>
      </c>
      <c r="D36">
        <f>COUNTIF(CollectionsAndIIIFTable[collection_name], "="&amp;CollectionsAndIIIFTable[[#This Row],[collection_name]])</f>
        <v>1</v>
      </c>
      <c r="E36" t="str">
        <f>IF(AND(CollectionsAndIIIFTable[[#This Row],[num_links]]=0,CollectionsAndIIIFTable[[#This Row],[collection_count]]&gt;1)=TRUE, "hide", "do not hide")</f>
        <v>do not hide</v>
      </c>
      <c r="F36" s="8" t="s">
        <v>92</v>
      </c>
      <c r="G36" s="8" t="s">
        <v>93</v>
      </c>
      <c r="H36" s="8"/>
      <c r="I36" s="8"/>
      <c r="J36" s="7" t="s">
        <v>244</v>
      </c>
    </row>
    <row r="37" spans="1:16" ht="85" x14ac:dyDescent="0.2">
      <c r="A37" s="8" t="s">
        <v>94</v>
      </c>
      <c r="B37" s="8" t="b">
        <v>0</v>
      </c>
      <c r="C37" s="8">
        <v>2</v>
      </c>
      <c r="D37">
        <f>COUNTIF(CollectionsAndIIIFTable[collection_name], "="&amp;CollectionsAndIIIFTable[[#This Row],[collection_name]])</f>
        <v>1</v>
      </c>
      <c r="E37" t="str">
        <f>IF(AND(CollectionsAndIIIFTable[[#This Row],[num_links]]=0,CollectionsAndIIIFTable[[#This Row],[collection_count]]&gt;1)=TRUE, "hide", "do not hide")</f>
        <v>do not hide</v>
      </c>
      <c r="F37" s="8" t="s">
        <v>95</v>
      </c>
      <c r="G37" s="8" t="s">
        <v>96</v>
      </c>
      <c r="H37" s="8"/>
      <c r="I37" s="8"/>
      <c r="J37" s="7" t="s">
        <v>244</v>
      </c>
    </row>
    <row r="38" spans="1:16" ht="17" x14ac:dyDescent="0.2">
      <c r="A38" s="4" t="s">
        <v>97</v>
      </c>
      <c r="B38" s="4" t="b">
        <v>0</v>
      </c>
      <c r="C38" s="4">
        <v>2</v>
      </c>
      <c r="D38">
        <f>COUNTIF(CollectionsAndIIIFTable[collection_name], "="&amp;CollectionsAndIIIFTable[[#This Row],[collection_name]])</f>
        <v>1</v>
      </c>
      <c r="E38" t="str">
        <f>IF(AND(CollectionsAndIIIFTable[[#This Row],[num_links]]=0,CollectionsAndIIIFTable[[#This Row],[collection_count]]&gt;1)=TRUE, "hide", "do not hide")</f>
        <v>do not hide</v>
      </c>
      <c r="F38" s="4" t="s">
        <v>98</v>
      </c>
      <c r="G38" s="4" t="s">
        <v>99</v>
      </c>
      <c r="J38" s="3" t="s">
        <v>243</v>
      </c>
    </row>
    <row r="39" spans="1:16" ht="17" x14ac:dyDescent="0.2">
      <c r="A39" s="4" t="s">
        <v>100</v>
      </c>
      <c r="B39" s="4" t="b">
        <v>0</v>
      </c>
      <c r="C39" s="4">
        <v>2</v>
      </c>
      <c r="D39">
        <f>COUNTIF(CollectionsAndIIIFTable[collection_name], "="&amp;CollectionsAndIIIFTable[[#This Row],[collection_name]])</f>
        <v>1</v>
      </c>
      <c r="E39" t="str">
        <f>IF(AND(CollectionsAndIIIFTable[[#This Row],[num_links]]=0,CollectionsAndIIIFTable[[#This Row],[collection_count]]&gt;1)=TRUE, "hide", "do not hide")</f>
        <v>do not hide</v>
      </c>
      <c r="F39" s="4" t="s">
        <v>101</v>
      </c>
      <c r="G39" s="4" t="s">
        <v>14</v>
      </c>
      <c r="J39" s="3" t="s">
        <v>243</v>
      </c>
    </row>
    <row r="40" spans="1:16" ht="17" x14ac:dyDescent="0.2">
      <c r="A40" s="4" t="s">
        <v>102</v>
      </c>
      <c r="B40" s="4" t="b">
        <v>0</v>
      </c>
      <c r="C40" s="4">
        <v>2</v>
      </c>
      <c r="D40">
        <f>COUNTIF(CollectionsAndIIIFTable[collection_name], "="&amp;CollectionsAndIIIFTable[[#This Row],[collection_name]])</f>
        <v>1</v>
      </c>
      <c r="E40" t="str">
        <f>IF(AND(CollectionsAndIIIFTable[[#This Row],[num_links]]=0,CollectionsAndIIIFTable[[#This Row],[collection_count]]&gt;1)=TRUE, "hide", "do not hide")</f>
        <v>do not hide</v>
      </c>
      <c r="F40" s="4" t="s">
        <v>103</v>
      </c>
      <c r="G40" s="4" t="s">
        <v>104</v>
      </c>
      <c r="J40" s="3" t="s">
        <v>243</v>
      </c>
    </row>
    <row r="41" spans="1:16" ht="17" x14ac:dyDescent="0.2">
      <c r="A41" s="4" t="s">
        <v>105</v>
      </c>
      <c r="B41" s="4" t="b">
        <v>1</v>
      </c>
      <c r="C41" s="4">
        <v>2</v>
      </c>
      <c r="D41">
        <f>COUNTIF(CollectionsAndIIIFTable[collection_name], "="&amp;CollectionsAndIIIFTable[[#This Row],[collection_name]])</f>
        <v>1</v>
      </c>
      <c r="E41" t="str">
        <f>IF(AND(CollectionsAndIIIFTable[[#This Row],[num_links]]=0,CollectionsAndIIIFTable[[#This Row],[collection_count]]&gt;1)=TRUE, "hide", "do not hide")</f>
        <v>do not hide</v>
      </c>
      <c r="F41" s="4" t="s">
        <v>106</v>
      </c>
      <c r="G41" s="4" t="s">
        <v>107</v>
      </c>
      <c r="H41" s="6" t="s">
        <v>223</v>
      </c>
      <c r="I41" s="6" t="s">
        <v>224</v>
      </c>
      <c r="J41" s="3" t="s">
        <v>225</v>
      </c>
      <c r="P41" s="10"/>
    </row>
    <row r="42" spans="1:16" ht="17" x14ac:dyDescent="0.2">
      <c r="A42" s="4" t="s">
        <v>108</v>
      </c>
      <c r="B42" s="4" t="b">
        <v>0</v>
      </c>
      <c r="C42" s="4">
        <v>2</v>
      </c>
      <c r="D42">
        <f>COUNTIF(CollectionsAndIIIFTable[collection_name], "="&amp;CollectionsAndIIIFTable[[#This Row],[collection_name]])</f>
        <v>1</v>
      </c>
      <c r="E42" t="str">
        <f>IF(AND(CollectionsAndIIIFTable[[#This Row],[num_links]]=0,CollectionsAndIIIFTable[[#This Row],[collection_count]]&gt;1)=TRUE, "hide", "do not hide")</f>
        <v>do not hide</v>
      </c>
      <c r="F42" s="4" t="s">
        <v>109</v>
      </c>
      <c r="G42" s="4" t="s">
        <v>110</v>
      </c>
      <c r="J42" s="3" t="s">
        <v>243</v>
      </c>
    </row>
    <row r="43" spans="1:16" ht="17" x14ac:dyDescent="0.2">
      <c r="A43" s="4" t="s">
        <v>111</v>
      </c>
      <c r="B43" s="4" t="b">
        <v>0</v>
      </c>
      <c r="C43" s="4">
        <v>2</v>
      </c>
      <c r="D43">
        <f>COUNTIF(CollectionsAndIIIFTable[collection_name], "="&amp;CollectionsAndIIIFTable[[#This Row],[collection_name]])</f>
        <v>1</v>
      </c>
      <c r="E43" t="str">
        <f>IF(AND(CollectionsAndIIIFTable[[#This Row],[num_links]]=0,CollectionsAndIIIFTable[[#This Row],[collection_count]]&gt;1)=TRUE, "hide", "do not hide")</f>
        <v>do not hide</v>
      </c>
      <c r="F43" s="4" t="s">
        <v>112</v>
      </c>
      <c r="G43" s="4" t="s">
        <v>110</v>
      </c>
      <c r="J43" s="3" t="s">
        <v>243</v>
      </c>
    </row>
    <row r="44" spans="1:16" ht="17" x14ac:dyDescent="0.2">
      <c r="A44" s="4" t="s">
        <v>113</v>
      </c>
      <c r="B44" s="4" t="b">
        <v>0</v>
      </c>
      <c r="C44" s="4">
        <v>2</v>
      </c>
      <c r="D44">
        <f>COUNTIF(CollectionsAndIIIFTable[collection_name], "="&amp;CollectionsAndIIIFTable[[#This Row],[collection_name]])</f>
        <v>1</v>
      </c>
      <c r="E44" t="str">
        <f>IF(AND(CollectionsAndIIIFTable[[#This Row],[num_links]]=0,CollectionsAndIIIFTable[[#This Row],[collection_count]]&gt;1)=TRUE, "hide", "do not hide")</f>
        <v>do not hide</v>
      </c>
      <c r="F44" s="4" t="s">
        <v>49</v>
      </c>
      <c r="G44" s="4" t="s">
        <v>14</v>
      </c>
      <c r="J44" s="3" t="s">
        <v>243</v>
      </c>
    </row>
    <row r="45" spans="1:16" ht="17" x14ac:dyDescent="0.2">
      <c r="A45" s="4" t="s">
        <v>114</v>
      </c>
      <c r="B45" s="4" t="b">
        <v>0</v>
      </c>
      <c r="C45" s="4">
        <v>2</v>
      </c>
      <c r="D45">
        <f>COUNTIF(CollectionsAndIIIFTable[collection_name], "="&amp;CollectionsAndIIIFTable[[#This Row],[collection_name]])</f>
        <v>1</v>
      </c>
      <c r="E45" t="str">
        <f>IF(AND(CollectionsAndIIIFTable[[#This Row],[num_links]]=0,CollectionsAndIIIFTable[[#This Row],[collection_count]]&gt;1)=TRUE, "hide", "do not hide")</f>
        <v>do not hide</v>
      </c>
      <c r="F45" s="4" t="s">
        <v>115</v>
      </c>
      <c r="G45" s="4" t="s">
        <v>116</v>
      </c>
      <c r="J45" s="3" t="s">
        <v>243</v>
      </c>
    </row>
    <row r="46" spans="1:16" ht="17" x14ac:dyDescent="0.2">
      <c r="A46" s="4" t="s">
        <v>117</v>
      </c>
      <c r="B46" s="4" t="b">
        <v>0</v>
      </c>
      <c r="C46" s="4">
        <v>2</v>
      </c>
      <c r="D46">
        <f>COUNTIF(CollectionsAndIIIFTable[collection_name], "="&amp;CollectionsAndIIIFTable[[#This Row],[collection_name]])</f>
        <v>1</v>
      </c>
      <c r="E46" t="str">
        <f>IF(AND(CollectionsAndIIIFTable[[#This Row],[num_links]]=0,CollectionsAndIIIFTable[[#This Row],[collection_count]]&gt;1)=TRUE, "hide", "do not hide")</f>
        <v>do not hide</v>
      </c>
      <c r="F46" s="4" t="s">
        <v>118</v>
      </c>
      <c r="G46" s="4" t="s">
        <v>119</v>
      </c>
      <c r="J46" s="3" t="s">
        <v>243</v>
      </c>
    </row>
    <row r="47" spans="1:16" ht="17" x14ac:dyDescent="0.2">
      <c r="A47" s="4" t="s">
        <v>120</v>
      </c>
      <c r="B47" s="4" t="b">
        <v>0</v>
      </c>
      <c r="C47" s="4">
        <v>2</v>
      </c>
      <c r="D47">
        <f>COUNTIF(CollectionsAndIIIFTable[collection_name], "="&amp;CollectionsAndIIIFTable[[#This Row],[collection_name]])</f>
        <v>1</v>
      </c>
      <c r="E47" t="str">
        <f>IF(AND(CollectionsAndIIIFTable[[#This Row],[num_links]]=0,CollectionsAndIIIFTable[[#This Row],[collection_count]]&gt;1)=TRUE, "hide", "do not hide")</f>
        <v>do not hide</v>
      </c>
      <c r="F47" s="4" t="s">
        <v>121</v>
      </c>
      <c r="G47" s="4" t="s">
        <v>122</v>
      </c>
      <c r="J47" s="3" t="s">
        <v>243</v>
      </c>
    </row>
    <row r="48" spans="1:16" ht="17" x14ac:dyDescent="0.2">
      <c r="A48" s="4" t="s">
        <v>123</v>
      </c>
      <c r="B48" s="4" t="b">
        <v>1</v>
      </c>
      <c r="C48" s="4">
        <v>2</v>
      </c>
      <c r="D48">
        <f>COUNTIF(CollectionsAndIIIFTable[collection_name], "="&amp;CollectionsAndIIIFTable[[#This Row],[collection_name]])</f>
        <v>1</v>
      </c>
      <c r="E48" t="str">
        <f>IF(AND(CollectionsAndIIIFTable[[#This Row],[num_links]]=0,CollectionsAndIIIFTable[[#This Row],[collection_count]]&gt;1)=TRUE, "hide", "do not hide")</f>
        <v>do not hide</v>
      </c>
      <c r="F48" s="4" t="s">
        <v>124</v>
      </c>
      <c r="G48" s="4" t="s">
        <v>125</v>
      </c>
      <c r="H48" s="6" t="s">
        <v>226</v>
      </c>
      <c r="I48" s="6" t="s">
        <v>227</v>
      </c>
      <c r="J48" s="3" t="s">
        <v>225</v>
      </c>
    </row>
    <row r="49" spans="1:14" x14ac:dyDescent="0.2">
      <c r="A49" t="s">
        <v>126</v>
      </c>
      <c r="B49" t="b">
        <v>0</v>
      </c>
      <c r="C49">
        <v>0</v>
      </c>
      <c r="D49">
        <f>COUNTIF(CollectionsAndIIIFTable[collection_name], "="&amp;CollectionsAndIIIFTable[[#This Row],[collection_name]])</f>
        <v>1</v>
      </c>
      <c r="E49" t="str">
        <f>IF(AND(CollectionsAndIIIFTable[[#This Row],[num_links]]=0,CollectionsAndIIIFTable[[#This Row],[collection_count]]&gt;1)=TRUE, "hide", "do not hide")</f>
        <v>do not hide</v>
      </c>
      <c r="F49" t="s">
        <v>127</v>
      </c>
      <c r="G49" t="s">
        <v>128</v>
      </c>
      <c r="H49"/>
      <c r="I49"/>
      <c r="J49"/>
    </row>
    <row r="50" spans="1:14" x14ac:dyDescent="0.2">
      <c r="A50" t="s">
        <v>129</v>
      </c>
      <c r="B50" t="b">
        <v>0</v>
      </c>
      <c r="C50">
        <v>0</v>
      </c>
      <c r="D50">
        <f>COUNTIF(CollectionsAndIIIFTable[collection_name], "="&amp;CollectionsAndIIIFTable[[#This Row],[collection_name]])</f>
        <v>2</v>
      </c>
      <c r="E50" t="str">
        <f>IF(AND(CollectionsAndIIIFTable[[#This Row],[num_links]]=0,CollectionsAndIIIFTable[[#This Row],[collection_count]]&gt;1)=TRUE, "hide", "do not hide")</f>
        <v>hide</v>
      </c>
      <c r="F50" t="s">
        <v>130</v>
      </c>
      <c r="G50" t="s">
        <v>131</v>
      </c>
      <c r="H50"/>
      <c r="I50"/>
      <c r="J50"/>
    </row>
    <row r="51" spans="1:14" ht="17" x14ac:dyDescent="0.2">
      <c r="A51" s="4" t="s">
        <v>129</v>
      </c>
      <c r="B51" s="4" t="b">
        <v>0</v>
      </c>
      <c r="C51" s="4">
        <v>1</v>
      </c>
      <c r="D51">
        <f>COUNTIF(CollectionsAndIIIFTable[collection_name], "="&amp;CollectionsAndIIIFTable[[#This Row],[collection_name]])</f>
        <v>2</v>
      </c>
      <c r="E51" t="str">
        <f>IF(AND(CollectionsAndIIIFTable[[#This Row],[num_links]]=0,CollectionsAndIIIFTable[[#This Row],[collection_count]]&gt;1)=TRUE, "hide", "do not hide")</f>
        <v>do not hide</v>
      </c>
      <c r="F51" s="4" t="s">
        <v>132</v>
      </c>
      <c r="G51" s="4" t="s">
        <v>14</v>
      </c>
      <c r="J51" s="3" t="s">
        <v>243</v>
      </c>
    </row>
    <row r="52" spans="1:14" ht="17" x14ac:dyDescent="0.2">
      <c r="A52" s="4" t="s">
        <v>133</v>
      </c>
      <c r="B52" s="4" t="b">
        <v>1</v>
      </c>
      <c r="C52" s="4">
        <v>2</v>
      </c>
      <c r="D52">
        <f>COUNTIF(CollectionsAndIIIFTable[collection_name], "="&amp;CollectionsAndIIIFTable[[#This Row],[collection_name]])</f>
        <v>1</v>
      </c>
      <c r="E52" t="str">
        <f>IF(AND(CollectionsAndIIIFTable[[#This Row],[num_links]]=0,CollectionsAndIIIFTable[[#This Row],[collection_count]]&gt;1)=TRUE, "hide", "do not hide")</f>
        <v>do not hide</v>
      </c>
      <c r="F52" s="4" t="s">
        <v>134</v>
      </c>
      <c r="G52" s="4" t="s">
        <v>135</v>
      </c>
      <c r="H52" s="6" t="s">
        <v>228</v>
      </c>
      <c r="I52" s="6" t="s">
        <v>229</v>
      </c>
      <c r="J52" s="3" t="s">
        <v>225</v>
      </c>
    </row>
    <row r="53" spans="1:14" ht="17" x14ac:dyDescent="0.2">
      <c r="A53" s="4" t="s">
        <v>136</v>
      </c>
      <c r="B53" s="4" t="b">
        <v>1</v>
      </c>
      <c r="C53" s="4">
        <v>2</v>
      </c>
      <c r="D53">
        <f>COUNTIF(CollectionsAndIIIFTable[collection_name], "="&amp;CollectionsAndIIIFTable[[#This Row],[collection_name]])</f>
        <v>1</v>
      </c>
      <c r="E53" t="str">
        <f>IF(AND(CollectionsAndIIIFTable[[#This Row],[num_links]]=0,CollectionsAndIIIFTable[[#This Row],[collection_count]]&gt;1)=TRUE, "hide", "do not hide")</f>
        <v>do not hide</v>
      </c>
      <c r="F53" s="4" t="s">
        <v>137</v>
      </c>
      <c r="G53" s="4" t="s">
        <v>116</v>
      </c>
      <c r="H53" s="6" t="s">
        <v>230</v>
      </c>
      <c r="I53" s="6" t="s">
        <v>231</v>
      </c>
      <c r="J53" s="3" t="s">
        <v>225</v>
      </c>
      <c r="N53" s="1"/>
    </row>
    <row r="54" spans="1:14" ht="17" x14ac:dyDescent="0.2">
      <c r="A54" s="4" t="s">
        <v>138</v>
      </c>
      <c r="B54" s="4" t="b">
        <v>0</v>
      </c>
      <c r="C54" s="4">
        <v>2</v>
      </c>
      <c r="D54">
        <f>COUNTIF(CollectionsAndIIIFTable[collection_name], "="&amp;CollectionsAndIIIFTable[[#This Row],[collection_name]])</f>
        <v>1</v>
      </c>
      <c r="E54" t="str">
        <f>IF(AND(CollectionsAndIIIFTable[[#This Row],[num_links]]=0,CollectionsAndIIIFTable[[#This Row],[collection_count]]&gt;1)=TRUE, "hide", "do not hide")</f>
        <v>do not hide</v>
      </c>
      <c r="F54" s="4" t="s">
        <v>139</v>
      </c>
      <c r="G54" s="4" t="s">
        <v>140</v>
      </c>
      <c r="J54" s="3" t="s">
        <v>243</v>
      </c>
    </row>
    <row r="55" spans="1:14" ht="17" x14ac:dyDescent="0.2">
      <c r="A55" s="4" t="s">
        <v>141</v>
      </c>
      <c r="B55" s="4" t="b">
        <v>0</v>
      </c>
      <c r="C55" s="4">
        <v>2</v>
      </c>
      <c r="D55">
        <f>COUNTIF(CollectionsAndIIIFTable[collection_name], "="&amp;CollectionsAndIIIFTable[[#This Row],[collection_name]])</f>
        <v>1</v>
      </c>
      <c r="E55" t="str">
        <f>IF(AND(CollectionsAndIIIFTable[[#This Row],[num_links]]=0,CollectionsAndIIIFTable[[#This Row],[collection_count]]&gt;1)=TRUE, "hide", "do not hide")</f>
        <v>do not hide</v>
      </c>
      <c r="F55" s="4" t="s">
        <v>142</v>
      </c>
      <c r="G55" s="4" t="s">
        <v>143</v>
      </c>
      <c r="J55" s="3" t="s">
        <v>243</v>
      </c>
    </row>
    <row r="56" spans="1:14" ht="17" x14ac:dyDescent="0.2">
      <c r="A56" s="4" t="s">
        <v>144</v>
      </c>
      <c r="B56" s="4" t="b">
        <v>0</v>
      </c>
      <c r="C56" s="4">
        <v>2</v>
      </c>
      <c r="D56">
        <f>COUNTIF(CollectionsAndIIIFTable[collection_name], "="&amp;CollectionsAndIIIFTable[[#This Row],[collection_name]])</f>
        <v>1</v>
      </c>
      <c r="E56" t="str">
        <f>IF(AND(CollectionsAndIIIFTable[[#This Row],[num_links]]=0,CollectionsAndIIIFTable[[#This Row],[collection_count]]&gt;1)=TRUE, "hide", "do not hide")</f>
        <v>do not hide</v>
      </c>
      <c r="F56" s="4" t="s">
        <v>36</v>
      </c>
      <c r="G56" s="4" t="s">
        <v>145</v>
      </c>
      <c r="J56" s="3" t="s">
        <v>243</v>
      </c>
    </row>
    <row r="57" spans="1:14" ht="17" x14ac:dyDescent="0.2">
      <c r="A57" s="4" t="s">
        <v>146</v>
      </c>
      <c r="B57" s="4" t="b">
        <v>0</v>
      </c>
      <c r="C57" s="4">
        <v>2</v>
      </c>
      <c r="D57">
        <f>COUNTIF(CollectionsAndIIIFTable[collection_name], "="&amp;CollectionsAndIIIFTable[[#This Row],[collection_name]])</f>
        <v>1</v>
      </c>
      <c r="E57" t="str">
        <f>IF(AND(CollectionsAndIIIFTable[[#This Row],[num_links]]=0,CollectionsAndIIIFTable[[#This Row],[collection_count]]&gt;1)=TRUE, "hide", "do not hide")</f>
        <v>do not hide</v>
      </c>
      <c r="F57" s="4" t="s">
        <v>49</v>
      </c>
      <c r="G57" s="4" t="s">
        <v>107</v>
      </c>
      <c r="J57" s="3" t="s">
        <v>243</v>
      </c>
    </row>
    <row r="58" spans="1:14" ht="17" x14ac:dyDescent="0.2">
      <c r="A58" s="4" t="s">
        <v>147</v>
      </c>
      <c r="B58" s="4" t="b">
        <v>0</v>
      </c>
      <c r="C58" s="4">
        <v>2</v>
      </c>
      <c r="D58">
        <f>COUNTIF(CollectionsAndIIIFTable[collection_name], "="&amp;CollectionsAndIIIFTable[[#This Row],[collection_name]])</f>
        <v>1</v>
      </c>
      <c r="E58" t="str">
        <f>IF(AND(CollectionsAndIIIFTable[[#This Row],[num_links]]=0,CollectionsAndIIIFTable[[#This Row],[collection_count]]&gt;1)=TRUE, "hide", "do not hide")</f>
        <v>do not hide</v>
      </c>
      <c r="F58" s="4" t="s">
        <v>148</v>
      </c>
      <c r="G58" s="4" t="s">
        <v>88</v>
      </c>
      <c r="J58" s="3" t="s">
        <v>243</v>
      </c>
    </row>
    <row r="59" spans="1:14" ht="17" x14ac:dyDescent="0.2">
      <c r="A59" s="4" t="s">
        <v>149</v>
      </c>
      <c r="B59" s="4" t="b">
        <v>0</v>
      </c>
      <c r="C59" s="4">
        <v>2</v>
      </c>
      <c r="D59">
        <f>COUNTIF(CollectionsAndIIIFTable[collection_name], "="&amp;CollectionsAndIIIFTable[[#This Row],[collection_name]])</f>
        <v>1</v>
      </c>
      <c r="E59" t="str">
        <f>IF(AND(CollectionsAndIIIFTable[[#This Row],[num_links]]=0,CollectionsAndIIIFTable[[#This Row],[collection_count]]&gt;1)=TRUE, "hide", "do not hide")</f>
        <v>do not hide</v>
      </c>
      <c r="F59" s="4" t="s">
        <v>150</v>
      </c>
      <c r="G59" s="4" t="s">
        <v>151</v>
      </c>
      <c r="J59" s="3" t="s">
        <v>243</v>
      </c>
    </row>
    <row r="60" spans="1:14" ht="17" x14ac:dyDescent="0.2">
      <c r="A60" s="4" t="s">
        <v>152</v>
      </c>
      <c r="B60" s="4" t="b">
        <v>0</v>
      </c>
      <c r="C60" s="4">
        <v>2</v>
      </c>
      <c r="D60">
        <f>COUNTIF(CollectionsAndIIIFTable[collection_name], "="&amp;CollectionsAndIIIFTable[[#This Row],[collection_name]])</f>
        <v>1</v>
      </c>
      <c r="E60" t="str">
        <f>IF(AND(CollectionsAndIIIFTable[[#This Row],[num_links]]=0,CollectionsAndIIIFTable[[#This Row],[collection_count]]&gt;1)=TRUE, "hide", "do not hide")</f>
        <v>do not hide</v>
      </c>
      <c r="F60" s="4" t="s">
        <v>153</v>
      </c>
      <c r="G60" s="4" t="s">
        <v>154</v>
      </c>
      <c r="J60" s="3" t="s">
        <v>243</v>
      </c>
    </row>
    <row r="61" spans="1:14" ht="17" x14ac:dyDescent="0.2">
      <c r="A61" s="4" t="s">
        <v>155</v>
      </c>
      <c r="B61" s="4" t="b">
        <v>0</v>
      </c>
      <c r="C61" s="4">
        <v>2</v>
      </c>
      <c r="D61">
        <f>COUNTIF(CollectionsAndIIIFTable[collection_name], "="&amp;CollectionsAndIIIFTable[[#This Row],[collection_name]])</f>
        <v>1</v>
      </c>
      <c r="E61" t="str">
        <f>IF(AND(CollectionsAndIIIFTable[[#This Row],[num_links]]=0,CollectionsAndIIIFTable[[#This Row],[collection_count]]&gt;1)=TRUE, "hide", "do not hide")</f>
        <v>do not hide</v>
      </c>
      <c r="F61" s="4" t="s">
        <v>156</v>
      </c>
      <c r="G61" s="4" t="s">
        <v>157</v>
      </c>
      <c r="J61" s="3" t="s">
        <v>243</v>
      </c>
    </row>
    <row r="62" spans="1:14" ht="34" x14ac:dyDescent="0.2">
      <c r="A62" s="4" t="s">
        <v>158</v>
      </c>
      <c r="B62" s="4" t="b">
        <v>1</v>
      </c>
      <c r="C62" s="4">
        <v>2</v>
      </c>
      <c r="D62">
        <f>COUNTIF(CollectionsAndIIIFTable[collection_name], "="&amp;CollectionsAndIIIFTable[[#This Row],[collection_name]])</f>
        <v>1</v>
      </c>
      <c r="E62" t="str">
        <f>IF(AND(CollectionsAndIIIFTable[[#This Row],[num_links]]=0,CollectionsAndIIIFTable[[#This Row],[collection_count]]&gt;1)=TRUE, "hide", "do not hide")</f>
        <v>do not hide</v>
      </c>
      <c r="F62" s="4" t="s">
        <v>159</v>
      </c>
      <c r="G62" s="4" t="s">
        <v>160</v>
      </c>
      <c r="H62" s="6" t="s">
        <v>232</v>
      </c>
      <c r="I62" s="6" t="s">
        <v>233</v>
      </c>
      <c r="J62" s="3" t="s">
        <v>234</v>
      </c>
    </row>
    <row r="63" spans="1:14" ht="17" x14ac:dyDescent="0.2">
      <c r="A63" s="4" t="s">
        <v>161</v>
      </c>
      <c r="B63" s="4" t="b">
        <v>1</v>
      </c>
      <c r="C63" s="4">
        <v>2</v>
      </c>
      <c r="D63">
        <f>COUNTIF(CollectionsAndIIIFTable[collection_name], "="&amp;CollectionsAndIIIFTable[[#This Row],[collection_name]])</f>
        <v>1</v>
      </c>
      <c r="E63" t="str">
        <f>IF(AND(CollectionsAndIIIFTable[[#This Row],[num_links]]=0,CollectionsAndIIIFTable[[#This Row],[collection_count]]&gt;1)=TRUE, "hide", "do not hide")</f>
        <v>do not hide</v>
      </c>
      <c r="F63" s="4" t="s">
        <v>162</v>
      </c>
      <c r="G63" s="4" t="s">
        <v>163</v>
      </c>
      <c r="H63" s="6" t="s">
        <v>235</v>
      </c>
      <c r="I63" s="6" t="s">
        <v>236</v>
      </c>
      <c r="J63" s="3" t="s">
        <v>225</v>
      </c>
    </row>
    <row r="64" spans="1:14" x14ac:dyDescent="0.2">
      <c r="A64" t="s">
        <v>164</v>
      </c>
      <c r="B64" t="b">
        <v>0</v>
      </c>
      <c r="C64">
        <v>0</v>
      </c>
      <c r="D64">
        <f>COUNTIF(CollectionsAndIIIFTable[collection_name], "="&amp;CollectionsAndIIIFTable[[#This Row],[collection_name]])</f>
        <v>3</v>
      </c>
      <c r="E64" t="str">
        <f>IF(AND(CollectionsAndIIIFTable[[#This Row],[num_links]]=0,CollectionsAndIIIFTable[[#This Row],[collection_count]]&gt;1)=TRUE, "hide", "do not hide")</f>
        <v>hide</v>
      </c>
      <c r="F64" t="s">
        <v>165</v>
      </c>
      <c r="G64" s="1" t="s">
        <v>166</v>
      </c>
      <c r="H64"/>
      <c r="I64"/>
      <c r="J64"/>
    </row>
    <row r="65" spans="1:10" ht="34" x14ac:dyDescent="0.2">
      <c r="A65" s="4" t="s">
        <v>164</v>
      </c>
      <c r="B65" s="4" t="b">
        <v>1</v>
      </c>
      <c r="C65" s="4">
        <v>1</v>
      </c>
      <c r="D65">
        <f>COUNTIF(CollectionsAndIIIFTable[collection_name], "="&amp;CollectionsAndIIIFTable[[#This Row],[collection_name]])</f>
        <v>3</v>
      </c>
      <c r="E65" t="str">
        <f>IF(AND(CollectionsAndIIIFTable[[#This Row],[num_links]]=0,CollectionsAndIIIFTable[[#This Row],[collection_count]]&gt;1)=TRUE, "hide", "do not hide")</f>
        <v>do not hide</v>
      </c>
      <c r="F65" s="4" t="s">
        <v>167</v>
      </c>
      <c r="G65" s="4" t="s">
        <v>168</v>
      </c>
      <c r="H65" s="6" t="s">
        <v>237</v>
      </c>
      <c r="I65" s="6" t="s">
        <v>238</v>
      </c>
      <c r="J65" s="3" t="s">
        <v>242</v>
      </c>
    </row>
    <row r="66" spans="1:10" ht="85" x14ac:dyDescent="0.2">
      <c r="A66" s="4" t="s">
        <v>164</v>
      </c>
      <c r="B66" s="4" t="b">
        <v>1</v>
      </c>
      <c r="C66" s="4">
        <v>2</v>
      </c>
      <c r="D66">
        <f>COUNTIF(CollectionsAndIIIFTable[collection_name], "="&amp;CollectionsAndIIIFTable[[#This Row],[collection_name]])</f>
        <v>3</v>
      </c>
      <c r="E66" t="str">
        <f>IF(AND(CollectionsAndIIIFTable[[#This Row],[num_links]]=0,CollectionsAndIIIFTable[[#This Row],[collection_count]]&gt;1)=TRUE, "hide", "do not hide")</f>
        <v>do not hide</v>
      </c>
      <c r="F66" s="4" t="s">
        <v>169</v>
      </c>
      <c r="G66" s="4" t="s">
        <v>107</v>
      </c>
      <c r="H66" s="6" t="s">
        <v>239</v>
      </c>
      <c r="I66" s="6" t="s">
        <v>240</v>
      </c>
      <c r="J66" s="3" t="s">
        <v>241</v>
      </c>
    </row>
    <row r="67" spans="1:10" x14ac:dyDescent="0.2">
      <c r="A67" s="4" t="s">
        <v>190</v>
      </c>
      <c r="G67" s="4">
        <f>SUBTOTAL(103,CollectionsAndIIIFTable[example_page_link])</f>
        <v>65</v>
      </c>
    </row>
  </sheetData>
  <phoneticPr fontId="3" type="noConversion"/>
  <hyperlinks>
    <hyperlink ref="G64" r:id="rId1" xr:uid="{DA67D385-1BD1-1B49-AC38-DC1F0097C7EC}"/>
    <hyperlink ref="H29" r:id="rId2" xr:uid="{EA3E0A11-DA6C-374B-89D2-4B9D62190E21}"/>
    <hyperlink ref="I29" r:id="rId3" xr:uid="{FDEFF056-2EDE-5240-96DF-ED858624CCCF}"/>
    <hyperlink ref="H31" r:id="rId4" xr:uid="{D95E151D-7F3D-614A-9361-5B1CE18E9057}"/>
    <hyperlink ref="I31" r:id="rId5" xr:uid="{CCDE5903-6778-AF4F-8FEA-A34355F5CBF7}"/>
    <hyperlink ref="H41" r:id="rId6" xr:uid="{F0E47668-3724-A746-A30B-30458C176769}"/>
    <hyperlink ref="I41" r:id="rId7" xr:uid="{CE9F3152-3064-0F4E-8CE5-E21C8F7ED7F4}"/>
    <hyperlink ref="H48" r:id="rId8" xr:uid="{EA8DD536-5C4F-5E4B-9840-1ABD6B1BA08E}"/>
    <hyperlink ref="I48" r:id="rId9" xr:uid="{9C082327-A73C-514B-A74F-8B92ADB7D5B0}"/>
    <hyperlink ref="H52" r:id="rId10" xr:uid="{003554C1-224E-424B-8DF8-CEC71767ECCE}"/>
    <hyperlink ref="I52" r:id="rId11" xr:uid="{66D05ADF-07D0-7E4A-BCF4-309FF4649111}"/>
    <hyperlink ref="H53" r:id="rId12" xr:uid="{F2927119-8074-4F46-B453-A87FCCC5FBD2}"/>
    <hyperlink ref="I53" r:id="rId13" xr:uid="{A4606C0A-8884-7D48-8542-036C271D85F0}"/>
    <hyperlink ref="H62" r:id="rId14" xr:uid="{A2A800BC-3B18-B44E-B5C3-453D2248D028}"/>
    <hyperlink ref="I62" r:id="rId15" xr:uid="{19D25D6B-6515-E14A-973C-545CAF76E107}"/>
    <hyperlink ref="H63" r:id="rId16" xr:uid="{73EC1D96-C559-6E49-9186-6D2B433ED210}"/>
    <hyperlink ref="I63" r:id="rId17" xr:uid="{2ED7BBCE-750B-2446-A5FC-8B06696E163D}"/>
    <hyperlink ref="H65" r:id="rId18" xr:uid="{A15065EE-A649-C048-83C0-6AC7F91E83AC}"/>
    <hyperlink ref="I65" r:id="rId19" xr:uid="{968B633B-85F4-E145-A01E-D89C2E6A132A}"/>
    <hyperlink ref="H66" r:id="rId20" xr:uid="{718848CF-7DD6-594B-9F8D-3E76791CADFE}"/>
    <hyperlink ref="I66" r:id="rId21" xr:uid="{223800AA-A6C1-2D42-8154-61CFBA8142F2}"/>
  </hyperlinks>
  <pageMargins left="0.7" right="0.7" top="0.75" bottom="0.75" header="0.3" footer="0.3"/>
  <tableParts count="1">
    <tablePart r:id="rId2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E1F-321C-FE4E-8C79-1D622E514933}">
  <dimension ref="A1:E44"/>
  <sheetViews>
    <sheetView workbookViewId="0">
      <selection activeCell="D6" sqref="D6"/>
    </sheetView>
  </sheetViews>
  <sheetFormatPr baseColWidth="10" defaultRowHeight="16" x14ac:dyDescent="0.2"/>
  <cols>
    <col min="1" max="1" width="81.33203125" customWidth="1"/>
    <col min="3" max="3" width="39.1640625" bestFit="1" customWidth="1"/>
    <col min="5" max="5" width="24.5" bestFit="1" customWidth="1"/>
  </cols>
  <sheetData>
    <row r="1" spans="1:5" x14ac:dyDescent="0.2">
      <c r="A1" s="2" t="str">
        <f>_xlfn.CONCAT("Collections That Do Not Use IIIF: ",COUNTA(A2:A47))</f>
        <v>Collections That Do Not Use IIIF: 43</v>
      </c>
      <c r="C1" s="2" t="str">
        <f>_xlfn.CONCAT("Collections That Use IIIF: ",COUNTA(C2:C47))</f>
        <v>Collections That Use IIIF: 13</v>
      </c>
      <c r="E1" s="2" t="s">
        <v>199</v>
      </c>
    </row>
    <row r="2" spans="1:5" x14ac:dyDescent="0.2">
      <c r="A2" t="s">
        <v>5</v>
      </c>
      <c r="C2" t="s">
        <v>8</v>
      </c>
      <c r="E2" t="s">
        <v>20</v>
      </c>
    </row>
    <row r="3" spans="1:5" x14ac:dyDescent="0.2">
      <c r="A3" t="s">
        <v>15</v>
      </c>
      <c r="C3" t="s">
        <v>18</v>
      </c>
      <c r="E3" s="2"/>
    </row>
    <row r="4" spans="1:5" x14ac:dyDescent="0.2">
      <c r="A4" t="s">
        <v>20</v>
      </c>
      <c r="C4" t="s">
        <v>20</v>
      </c>
    </row>
    <row r="5" spans="1:5" x14ac:dyDescent="0.2">
      <c r="A5" t="s">
        <v>26</v>
      </c>
      <c r="C5" t="s">
        <v>29</v>
      </c>
    </row>
    <row r="6" spans="1:5" x14ac:dyDescent="0.2">
      <c r="A6" t="s">
        <v>32</v>
      </c>
      <c r="C6" t="s">
        <v>73</v>
      </c>
    </row>
    <row r="7" spans="1:5" x14ac:dyDescent="0.2">
      <c r="A7" t="s">
        <v>35</v>
      </c>
      <c r="C7" t="s">
        <v>76</v>
      </c>
    </row>
    <row r="8" spans="1:5" x14ac:dyDescent="0.2">
      <c r="A8" t="s">
        <v>38</v>
      </c>
      <c r="C8" t="s">
        <v>105</v>
      </c>
    </row>
    <row r="9" spans="1:5" x14ac:dyDescent="0.2">
      <c r="A9" t="s">
        <v>40</v>
      </c>
      <c r="C9" t="s">
        <v>123</v>
      </c>
    </row>
    <row r="10" spans="1:5" x14ac:dyDescent="0.2">
      <c r="A10" t="s">
        <v>43</v>
      </c>
      <c r="C10" t="s">
        <v>133</v>
      </c>
    </row>
    <row r="11" spans="1:5" x14ac:dyDescent="0.2">
      <c r="A11" t="s">
        <v>46</v>
      </c>
      <c r="C11" t="s">
        <v>136</v>
      </c>
    </row>
    <row r="12" spans="1:5" x14ac:dyDescent="0.2">
      <c r="A12" t="s">
        <v>48</v>
      </c>
      <c r="C12" t="s">
        <v>158</v>
      </c>
    </row>
    <row r="13" spans="1:5" x14ac:dyDescent="0.2">
      <c r="A13" t="s">
        <v>51</v>
      </c>
      <c r="C13" t="s">
        <v>161</v>
      </c>
    </row>
    <row r="14" spans="1:5" x14ac:dyDescent="0.2">
      <c r="A14" t="s">
        <v>54</v>
      </c>
      <c r="C14" t="s">
        <v>164</v>
      </c>
    </row>
    <row r="15" spans="1:5" x14ac:dyDescent="0.2">
      <c r="A15" t="s">
        <v>57</v>
      </c>
    </row>
    <row r="16" spans="1:5" x14ac:dyDescent="0.2">
      <c r="A16" t="s">
        <v>58</v>
      </c>
    </row>
    <row r="17" spans="1:1" x14ac:dyDescent="0.2">
      <c r="A17" t="s">
        <v>61</v>
      </c>
    </row>
    <row r="18" spans="1:1" x14ac:dyDescent="0.2">
      <c r="A18" t="s">
        <v>63</v>
      </c>
    </row>
    <row r="19" spans="1:1" x14ac:dyDescent="0.2">
      <c r="A19" t="s">
        <v>66</v>
      </c>
    </row>
    <row r="20" spans="1:1" x14ac:dyDescent="0.2">
      <c r="A20" t="s">
        <v>67</v>
      </c>
    </row>
    <row r="21" spans="1:1" x14ac:dyDescent="0.2">
      <c r="A21" t="s">
        <v>70</v>
      </c>
    </row>
    <row r="22" spans="1:1" x14ac:dyDescent="0.2">
      <c r="A22" t="s">
        <v>81</v>
      </c>
    </row>
    <row r="23" spans="1:1" x14ac:dyDescent="0.2">
      <c r="A23" t="s">
        <v>84</v>
      </c>
    </row>
    <row r="24" spans="1:1" x14ac:dyDescent="0.2">
      <c r="A24" t="s">
        <v>91</v>
      </c>
    </row>
    <row r="25" spans="1:1" x14ac:dyDescent="0.2">
      <c r="A25" t="s">
        <v>94</v>
      </c>
    </row>
    <row r="26" spans="1:1" x14ac:dyDescent="0.2">
      <c r="A26" t="s">
        <v>97</v>
      </c>
    </row>
    <row r="27" spans="1:1" x14ac:dyDescent="0.2">
      <c r="A27" t="s">
        <v>100</v>
      </c>
    </row>
    <row r="28" spans="1:1" x14ac:dyDescent="0.2">
      <c r="A28" t="s">
        <v>102</v>
      </c>
    </row>
    <row r="29" spans="1:1" x14ac:dyDescent="0.2">
      <c r="A29" t="s">
        <v>108</v>
      </c>
    </row>
    <row r="30" spans="1:1" x14ac:dyDescent="0.2">
      <c r="A30" t="s">
        <v>111</v>
      </c>
    </row>
    <row r="31" spans="1:1" x14ac:dyDescent="0.2">
      <c r="A31" t="s">
        <v>113</v>
      </c>
    </row>
    <row r="32" spans="1:1" x14ac:dyDescent="0.2">
      <c r="A32" t="s">
        <v>114</v>
      </c>
    </row>
    <row r="33" spans="1:1" x14ac:dyDescent="0.2">
      <c r="A33" t="s">
        <v>117</v>
      </c>
    </row>
    <row r="34" spans="1:1" x14ac:dyDescent="0.2">
      <c r="A34" t="s">
        <v>120</v>
      </c>
    </row>
    <row r="35" spans="1:1" x14ac:dyDescent="0.2">
      <c r="A35" t="s">
        <v>126</v>
      </c>
    </row>
    <row r="36" spans="1:1" x14ac:dyDescent="0.2">
      <c r="A36" t="s">
        <v>129</v>
      </c>
    </row>
    <row r="37" spans="1:1" x14ac:dyDescent="0.2">
      <c r="A37" t="s">
        <v>138</v>
      </c>
    </row>
    <row r="38" spans="1:1" x14ac:dyDescent="0.2">
      <c r="A38" t="s">
        <v>141</v>
      </c>
    </row>
    <row r="39" spans="1:1" x14ac:dyDescent="0.2">
      <c r="A39" t="s">
        <v>144</v>
      </c>
    </row>
    <row r="40" spans="1:1" x14ac:dyDescent="0.2">
      <c r="A40" t="s">
        <v>146</v>
      </c>
    </row>
    <row r="41" spans="1:1" x14ac:dyDescent="0.2">
      <c r="A41" t="s">
        <v>147</v>
      </c>
    </row>
    <row r="42" spans="1:1" x14ac:dyDescent="0.2">
      <c r="A42" t="s">
        <v>149</v>
      </c>
    </row>
    <row r="43" spans="1:1" x14ac:dyDescent="0.2">
      <c r="A43" t="s">
        <v>152</v>
      </c>
    </row>
    <row r="44" spans="1:1" x14ac:dyDescent="0.2">
      <c r="A44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06A9-74E3-D943-A3A2-B73F58CDB53A}">
  <dimension ref="A1:E35"/>
  <sheetViews>
    <sheetView zoomScale="130" zoomScaleNormal="130" workbookViewId="0">
      <selection sqref="A1:E1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1.83203125" customWidth="1"/>
  </cols>
  <sheetData>
    <row r="1" spans="1:5" x14ac:dyDescent="0.2">
      <c r="A1" t="s">
        <v>551</v>
      </c>
      <c r="B1" t="s">
        <v>182</v>
      </c>
      <c r="C1" t="s">
        <v>186</v>
      </c>
      <c r="D1" t="s">
        <v>555</v>
      </c>
      <c r="E1" t="s">
        <v>552</v>
      </c>
    </row>
    <row r="2" spans="1:5" x14ac:dyDescent="0.2">
      <c r="A2" t="s">
        <v>553</v>
      </c>
      <c r="B2" t="s">
        <v>554</v>
      </c>
      <c r="C2" t="s">
        <v>556</v>
      </c>
      <c r="D2" t="b">
        <v>1</v>
      </c>
      <c r="E2" t="s">
        <v>557</v>
      </c>
    </row>
    <row r="3" spans="1:5" x14ac:dyDescent="0.2">
      <c r="A3" t="s">
        <v>553</v>
      </c>
      <c r="B3" t="s">
        <v>558</v>
      </c>
      <c r="C3" t="s">
        <v>560</v>
      </c>
      <c r="D3" t="b">
        <v>0</v>
      </c>
      <c r="E3" t="s">
        <v>557</v>
      </c>
    </row>
    <row r="4" spans="1:5" x14ac:dyDescent="0.2">
      <c r="A4" t="s">
        <v>553</v>
      </c>
      <c r="B4" t="s">
        <v>559</v>
      </c>
      <c r="C4" t="s">
        <v>560</v>
      </c>
      <c r="D4" t="b">
        <v>0</v>
      </c>
      <c r="E4" t="s">
        <v>557</v>
      </c>
    </row>
    <row r="5" spans="1:5" x14ac:dyDescent="0.2">
      <c r="A5" t="s">
        <v>553</v>
      </c>
      <c r="B5" t="s">
        <v>537</v>
      </c>
      <c r="C5" t="s">
        <v>188</v>
      </c>
      <c r="D5" t="b">
        <v>0</v>
      </c>
      <c r="E5" t="s">
        <v>561</v>
      </c>
    </row>
    <row r="6" spans="1:5" x14ac:dyDescent="0.2">
      <c r="A6" t="s">
        <v>553</v>
      </c>
      <c r="B6" t="s">
        <v>538</v>
      </c>
      <c r="C6" t="s">
        <v>539</v>
      </c>
      <c r="D6" t="b">
        <v>0</v>
      </c>
      <c r="E6" t="s">
        <v>561</v>
      </c>
    </row>
    <row r="7" spans="1:5" x14ac:dyDescent="0.2">
      <c r="A7" t="s">
        <v>553</v>
      </c>
      <c r="B7" t="s">
        <v>540</v>
      </c>
      <c r="C7" t="s">
        <v>188</v>
      </c>
      <c r="D7" t="b">
        <v>0</v>
      </c>
      <c r="E7" t="s">
        <v>561</v>
      </c>
    </row>
    <row r="8" spans="1:5" x14ac:dyDescent="0.2">
      <c r="A8" t="s">
        <v>553</v>
      </c>
      <c r="B8" t="s">
        <v>541</v>
      </c>
      <c r="C8" t="s">
        <v>539</v>
      </c>
      <c r="D8" t="b">
        <v>0</v>
      </c>
      <c r="E8" t="s">
        <v>561</v>
      </c>
    </row>
    <row r="9" spans="1:5" x14ac:dyDescent="0.2">
      <c r="A9" t="s">
        <v>553</v>
      </c>
      <c r="B9" t="s">
        <v>542</v>
      </c>
      <c r="C9" t="s">
        <v>539</v>
      </c>
      <c r="D9" t="b">
        <v>0</v>
      </c>
      <c r="E9" t="s">
        <v>561</v>
      </c>
    </row>
    <row r="10" spans="1:5" x14ac:dyDescent="0.2">
      <c r="A10" t="s">
        <v>553</v>
      </c>
      <c r="B10" t="s">
        <v>545</v>
      </c>
      <c r="C10" t="s">
        <v>539</v>
      </c>
      <c r="D10" t="b">
        <v>0</v>
      </c>
      <c r="E10" t="s">
        <v>561</v>
      </c>
    </row>
    <row r="11" spans="1:5" x14ac:dyDescent="0.2">
      <c r="A11" t="s">
        <v>553</v>
      </c>
      <c r="B11" t="s">
        <v>546</v>
      </c>
      <c r="C11" t="s">
        <v>539</v>
      </c>
      <c r="D11" t="b">
        <v>0</v>
      </c>
      <c r="E11" t="s">
        <v>561</v>
      </c>
    </row>
    <row r="12" spans="1:5" x14ac:dyDescent="0.2">
      <c r="A12" t="s">
        <v>553</v>
      </c>
      <c r="B12" t="s">
        <v>547</v>
      </c>
      <c r="C12" t="s">
        <v>188</v>
      </c>
      <c r="D12" t="b">
        <v>0</v>
      </c>
      <c r="E12" t="s">
        <v>561</v>
      </c>
    </row>
    <row r="13" spans="1:5" x14ac:dyDescent="0.2">
      <c r="A13" t="s">
        <v>553</v>
      </c>
      <c r="B13" t="s">
        <v>548</v>
      </c>
      <c r="C13" t="s">
        <v>539</v>
      </c>
      <c r="D13" t="b">
        <v>0</v>
      </c>
      <c r="E13" t="s">
        <v>561</v>
      </c>
    </row>
    <row r="14" spans="1:5" x14ac:dyDescent="0.2">
      <c r="A14" t="s">
        <v>553</v>
      </c>
      <c r="B14" t="s">
        <v>549</v>
      </c>
      <c r="C14" t="s">
        <v>539</v>
      </c>
      <c r="D14" t="b">
        <v>0</v>
      </c>
      <c r="E14" t="s">
        <v>561</v>
      </c>
    </row>
    <row r="15" spans="1:5" x14ac:dyDescent="0.2">
      <c r="A15" t="s">
        <v>553</v>
      </c>
      <c r="B15" t="s">
        <v>263</v>
      </c>
      <c r="C15" t="s">
        <v>188</v>
      </c>
      <c r="D15" t="b">
        <v>0</v>
      </c>
      <c r="E15" t="s">
        <v>561</v>
      </c>
    </row>
    <row r="16" spans="1:5" x14ac:dyDescent="0.2">
      <c r="A16" t="s">
        <v>553</v>
      </c>
      <c r="B16" t="s">
        <v>299</v>
      </c>
      <c r="C16" t="s">
        <v>539</v>
      </c>
      <c r="D16" t="b">
        <v>0</v>
      </c>
      <c r="E16" t="s">
        <v>561</v>
      </c>
    </row>
    <row r="17" spans="1:5" x14ac:dyDescent="0.2">
      <c r="A17" t="s">
        <v>553</v>
      </c>
      <c r="B17" t="s">
        <v>311</v>
      </c>
      <c r="C17" t="s">
        <v>550</v>
      </c>
      <c r="D17" t="b">
        <v>0</v>
      </c>
      <c r="E17" t="s">
        <v>561</v>
      </c>
    </row>
    <row r="18" spans="1:5" x14ac:dyDescent="0.2">
      <c r="A18" t="s">
        <v>553</v>
      </c>
      <c r="B18" t="s">
        <v>313</v>
      </c>
      <c r="C18" t="s">
        <v>539</v>
      </c>
      <c r="D18" t="b">
        <v>0</v>
      </c>
      <c r="E18" t="s">
        <v>561</v>
      </c>
    </row>
    <row r="19" spans="1:5" x14ac:dyDescent="0.2">
      <c r="A19" t="s">
        <v>553</v>
      </c>
      <c r="B19" t="s">
        <v>315</v>
      </c>
      <c r="C19" t="s">
        <v>539</v>
      </c>
      <c r="D19" t="b">
        <v>0</v>
      </c>
      <c r="E19" t="s">
        <v>561</v>
      </c>
    </row>
    <row r="20" spans="1:5" x14ac:dyDescent="0.2">
      <c r="A20" t="s">
        <v>553</v>
      </c>
      <c r="B20" t="s">
        <v>318</v>
      </c>
      <c r="C20" t="s">
        <v>550</v>
      </c>
      <c r="D20" t="b">
        <v>0</v>
      </c>
      <c r="E20" t="s">
        <v>561</v>
      </c>
    </row>
    <row r="21" spans="1:5" x14ac:dyDescent="0.2">
      <c r="A21" t="s">
        <v>553</v>
      </c>
      <c r="B21" t="s">
        <v>320</v>
      </c>
      <c r="C21" t="s">
        <v>188</v>
      </c>
      <c r="D21" t="b">
        <v>0</v>
      </c>
      <c r="E21" t="s">
        <v>561</v>
      </c>
    </row>
    <row r="22" spans="1:5" x14ac:dyDescent="0.2">
      <c r="A22" t="s">
        <v>553</v>
      </c>
      <c r="B22" t="s">
        <v>322</v>
      </c>
      <c r="C22" t="s">
        <v>539</v>
      </c>
      <c r="D22" t="b">
        <v>0</v>
      </c>
      <c r="E22" t="s">
        <v>561</v>
      </c>
    </row>
    <row r="23" spans="1:5" x14ac:dyDescent="0.2">
      <c r="A23" t="s">
        <v>553</v>
      </c>
      <c r="B23" t="s">
        <v>332</v>
      </c>
      <c r="C23" t="s">
        <v>188</v>
      </c>
      <c r="D23" t="b">
        <v>0</v>
      </c>
      <c r="E23" t="s">
        <v>561</v>
      </c>
    </row>
    <row r="24" spans="1:5" x14ac:dyDescent="0.2">
      <c r="A24" t="s">
        <v>553</v>
      </c>
      <c r="B24" t="s">
        <v>334</v>
      </c>
      <c r="C24" t="s">
        <v>550</v>
      </c>
      <c r="D24" t="b">
        <v>0</v>
      </c>
      <c r="E24" t="s">
        <v>561</v>
      </c>
    </row>
    <row r="25" spans="1:5" x14ac:dyDescent="0.2">
      <c r="A25" t="s">
        <v>553</v>
      </c>
      <c r="B25" t="s">
        <v>336</v>
      </c>
      <c r="C25" t="s">
        <v>188</v>
      </c>
      <c r="D25" t="b">
        <v>0</v>
      </c>
      <c r="E25" t="s">
        <v>561</v>
      </c>
    </row>
    <row r="26" spans="1:5" x14ac:dyDescent="0.2">
      <c r="A26" t="s">
        <v>553</v>
      </c>
      <c r="B26" t="s">
        <v>434</v>
      </c>
      <c r="C26" t="s">
        <v>188</v>
      </c>
      <c r="D26" t="b">
        <v>0</v>
      </c>
      <c r="E26" t="s">
        <v>561</v>
      </c>
    </row>
    <row r="27" spans="1:5" x14ac:dyDescent="0.2">
      <c r="A27" t="s">
        <v>553</v>
      </c>
      <c r="B27" t="s">
        <v>436</v>
      </c>
      <c r="C27" t="s">
        <v>539</v>
      </c>
      <c r="D27" t="b">
        <v>0</v>
      </c>
      <c r="E27" t="s">
        <v>561</v>
      </c>
    </row>
    <row r="28" spans="1:5" x14ac:dyDescent="0.2">
      <c r="A28" t="s">
        <v>553</v>
      </c>
      <c r="B28" t="s">
        <v>463</v>
      </c>
      <c r="C28" t="s">
        <v>539</v>
      </c>
      <c r="D28" t="b">
        <v>0</v>
      </c>
      <c r="E28" t="s">
        <v>561</v>
      </c>
    </row>
    <row r="29" spans="1:5" x14ac:dyDescent="0.2">
      <c r="A29" t="s">
        <v>553</v>
      </c>
      <c r="B29" t="s">
        <v>472</v>
      </c>
      <c r="C29" t="s">
        <v>539</v>
      </c>
      <c r="D29" t="b">
        <v>0</v>
      </c>
      <c r="E29" t="s">
        <v>561</v>
      </c>
    </row>
    <row r="30" spans="1:5" x14ac:dyDescent="0.2">
      <c r="A30" t="s">
        <v>553</v>
      </c>
      <c r="B30" t="s">
        <v>474</v>
      </c>
      <c r="C30" t="s">
        <v>539</v>
      </c>
      <c r="D30" t="b">
        <v>0</v>
      </c>
      <c r="E30" t="s">
        <v>561</v>
      </c>
    </row>
    <row r="31" spans="1:5" x14ac:dyDescent="0.2">
      <c r="A31" t="s">
        <v>553</v>
      </c>
      <c r="B31" t="s">
        <v>478</v>
      </c>
      <c r="C31" t="s">
        <v>550</v>
      </c>
      <c r="D31" t="b">
        <v>0</v>
      </c>
      <c r="E31" t="s">
        <v>561</v>
      </c>
    </row>
    <row r="32" spans="1:5" x14ac:dyDescent="0.2">
      <c r="A32" t="s">
        <v>553</v>
      </c>
      <c r="B32" t="s">
        <v>191</v>
      </c>
      <c r="C32" t="s">
        <v>187</v>
      </c>
      <c r="D32" t="b">
        <v>0</v>
      </c>
      <c r="E32" t="s">
        <v>561</v>
      </c>
    </row>
    <row r="33" spans="1:5" x14ac:dyDescent="0.2">
      <c r="A33" t="s">
        <v>553</v>
      </c>
      <c r="B33" t="s">
        <v>193</v>
      </c>
      <c r="C33" t="s">
        <v>187</v>
      </c>
      <c r="D33" t="b">
        <v>0</v>
      </c>
      <c r="E33" t="s">
        <v>561</v>
      </c>
    </row>
    <row r="34" spans="1:5" x14ac:dyDescent="0.2">
      <c r="A34" t="s">
        <v>553</v>
      </c>
      <c r="B34" t="s">
        <v>194</v>
      </c>
      <c r="C34" t="s">
        <v>187</v>
      </c>
      <c r="D34" t="b">
        <v>0</v>
      </c>
      <c r="E34" t="s">
        <v>561</v>
      </c>
    </row>
    <row r="35" spans="1:5" x14ac:dyDescent="0.2">
      <c r="A35" t="s">
        <v>553</v>
      </c>
      <c r="B35" t="s">
        <v>562</v>
      </c>
      <c r="C35" t="s">
        <v>563</v>
      </c>
      <c r="D35" t="b">
        <v>0</v>
      </c>
      <c r="E35" t="s">
        <v>564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B23E-547B-A747-9CE7-23FE29E4880F}">
  <dimension ref="A1:E12"/>
  <sheetViews>
    <sheetView zoomScale="130" zoomScaleNormal="130" workbookViewId="0">
      <selection activeCell="E12" sqref="E12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1.83203125" customWidth="1"/>
  </cols>
  <sheetData>
    <row r="1" spans="1:5" x14ac:dyDescent="0.2">
      <c r="A1" t="s">
        <v>551</v>
      </c>
      <c r="B1" t="s">
        <v>182</v>
      </c>
      <c r="C1" t="s">
        <v>186</v>
      </c>
      <c r="D1" t="s">
        <v>555</v>
      </c>
      <c r="E1" t="s">
        <v>552</v>
      </c>
    </row>
    <row r="2" spans="1:5" x14ac:dyDescent="0.2">
      <c r="A2" t="s">
        <v>565</v>
      </c>
      <c r="B2" t="s">
        <v>566</v>
      </c>
      <c r="C2" t="s">
        <v>567</v>
      </c>
      <c r="D2" t="b">
        <v>1</v>
      </c>
      <c r="E2" t="s">
        <v>568</v>
      </c>
    </row>
    <row r="3" spans="1:5" x14ac:dyDescent="0.2">
      <c r="A3" t="s">
        <v>565</v>
      </c>
      <c r="B3" t="s">
        <v>554</v>
      </c>
      <c r="C3" t="s">
        <v>556</v>
      </c>
      <c r="D3" t="b">
        <v>0</v>
      </c>
      <c r="E3" t="s">
        <v>557</v>
      </c>
    </row>
    <row r="4" spans="1:5" x14ac:dyDescent="0.2">
      <c r="A4" t="s">
        <v>565</v>
      </c>
      <c r="B4" t="s">
        <v>173</v>
      </c>
      <c r="C4" t="s">
        <v>187</v>
      </c>
      <c r="D4" t="b">
        <v>0</v>
      </c>
      <c r="E4" t="s">
        <v>561</v>
      </c>
    </row>
    <row r="5" spans="1:5" x14ac:dyDescent="0.2">
      <c r="A5" t="s">
        <v>565</v>
      </c>
      <c r="B5" t="s">
        <v>0</v>
      </c>
      <c r="C5" t="s">
        <v>188</v>
      </c>
      <c r="D5" t="b">
        <v>0</v>
      </c>
      <c r="E5" t="s">
        <v>561</v>
      </c>
    </row>
    <row r="6" spans="1:5" x14ac:dyDescent="0.2">
      <c r="A6" t="s">
        <v>565</v>
      </c>
      <c r="B6" t="s">
        <v>174</v>
      </c>
      <c r="C6" t="s">
        <v>187</v>
      </c>
      <c r="D6" t="b">
        <v>0</v>
      </c>
      <c r="E6" t="s">
        <v>561</v>
      </c>
    </row>
    <row r="7" spans="1:5" x14ac:dyDescent="0.2">
      <c r="A7" t="s">
        <v>565</v>
      </c>
      <c r="B7" t="s">
        <v>175</v>
      </c>
      <c r="C7" t="s">
        <v>188</v>
      </c>
      <c r="D7" t="b">
        <v>0</v>
      </c>
      <c r="E7" t="s">
        <v>561</v>
      </c>
    </row>
    <row r="8" spans="1:5" x14ac:dyDescent="0.2">
      <c r="A8" t="s">
        <v>565</v>
      </c>
      <c r="B8" t="s">
        <v>177</v>
      </c>
      <c r="C8" t="s">
        <v>188</v>
      </c>
      <c r="D8" t="b">
        <v>0</v>
      </c>
      <c r="E8" t="s">
        <v>561</v>
      </c>
    </row>
    <row r="9" spans="1:5" x14ac:dyDescent="0.2">
      <c r="A9" t="s">
        <v>565</v>
      </c>
      <c r="B9" t="s">
        <v>179</v>
      </c>
      <c r="C9" t="s">
        <v>188</v>
      </c>
      <c r="D9" t="b">
        <v>0</v>
      </c>
      <c r="E9" t="s">
        <v>561</v>
      </c>
    </row>
    <row r="10" spans="1:5" x14ac:dyDescent="0.2">
      <c r="A10" t="s">
        <v>565</v>
      </c>
      <c r="B10" t="s">
        <v>181</v>
      </c>
      <c r="C10" t="s">
        <v>187</v>
      </c>
      <c r="D10" t="b">
        <v>0</v>
      </c>
      <c r="E10" t="s">
        <v>561</v>
      </c>
    </row>
    <row r="11" spans="1:5" x14ac:dyDescent="0.2">
      <c r="A11" t="s">
        <v>565</v>
      </c>
      <c r="B11" t="s">
        <v>569</v>
      </c>
      <c r="C11" t="s">
        <v>556</v>
      </c>
      <c r="D11" t="b">
        <v>0</v>
      </c>
      <c r="E11" t="s">
        <v>575</v>
      </c>
    </row>
    <row r="12" spans="1:5" x14ac:dyDescent="0.2">
      <c r="A12" t="s">
        <v>565</v>
      </c>
      <c r="B12" t="s">
        <v>562</v>
      </c>
      <c r="C12" t="s">
        <v>563</v>
      </c>
      <c r="D12" t="b">
        <v>0</v>
      </c>
      <c r="E12" t="s">
        <v>564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AnalysisFields</vt:lpstr>
      <vt:lpstr>TypologicalFields</vt:lpstr>
      <vt:lpstr>UniqueTypologicalFields</vt:lpstr>
      <vt:lpstr>ExamplesFields</vt:lpstr>
      <vt:lpstr>Collections</vt:lpstr>
      <vt:lpstr>CollectionsAndIIIF</vt:lpstr>
      <vt:lpstr>CollectionsAndIIIFSummary</vt:lpstr>
      <vt:lpstr>stg_coins</vt:lpstr>
      <vt:lpstr>stg_examples</vt:lpstr>
      <vt:lpstr>stg_examples_images</vt:lpstr>
      <vt:lpstr>stg_uri_pages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Hamadeh</dc:creator>
  <cp:lastModifiedBy>Jamal Hamadeh</cp:lastModifiedBy>
  <dcterms:created xsi:type="dcterms:W3CDTF">2023-07-13T00:40:17Z</dcterms:created>
  <dcterms:modified xsi:type="dcterms:W3CDTF">2023-07-19T21:41:21Z</dcterms:modified>
</cp:coreProperties>
</file>