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adk9_000\Desktop\Dropbox\Concordia - Winter 2015\SOEN 490\Project Repository\CourseAdmin\"/>
    </mc:Choice>
  </mc:AlternateContent>
  <bookViews>
    <workbookView xWindow="0" yWindow="0" windowWidth="21570" windowHeight="7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O26" i="1"/>
  <c r="O27" i="1"/>
  <c r="O28" i="1"/>
  <c r="Q28" i="1" s="1"/>
  <c r="O29" i="1"/>
  <c r="O30" i="1"/>
  <c r="O31" i="1"/>
  <c r="O32" i="1"/>
  <c r="O33" i="1"/>
  <c r="Q33" i="1" s="1"/>
  <c r="O34" i="1"/>
  <c r="O35" i="1"/>
  <c r="Q35" i="1" s="1"/>
  <c r="O36" i="1"/>
  <c r="O37" i="1"/>
  <c r="Q37" i="1" s="1"/>
  <c r="O38" i="1"/>
  <c r="O24" i="1"/>
  <c r="O15" i="1"/>
  <c r="O16" i="1"/>
  <c r="O17" i="1"/>
  <c r="O18" i="1"/>
  <c r="O19" i="1"/>
  <c r="O20" i="1"/>
  <c r="Q20" i="1" s="1"/>
  <c r="O21" i="1"/>
  <c r="O14" i="1"/>
  <c r="Q14" i="1" s="1"/>
  <c r="O4" i="1"/>
  <c r="O5" i="1"/>
  <c r="Q5" i="1" s="1"/>
  <c r="O6" i="1"/>
  <c r="O7" i="1"/>
  <c r="O8" i="1"/>
  <c r="O9" i="1"/>
  <c r="Q9" i="1" s="1"/>
  <c r="O10" i="1"/>
  <c r="O11" i="1"/>
  <c r="Q11" i="1" s="1"/>
  <c r="O3" i="1"/>
  <c r="Q3" i="1" s="1"/>
  <c r="N25" i="1"/>
  <c r="N26" i="1"/>
  <c r="N27" i="1"/>
  <c r="N28" i="1"/>
  <c r="N29" i="1"/>
  <c r="N30" i="1"/>
  <c r="P30" i="1" s="1"/>
  <c r="N31" i="1"/>
  <c r="P31" i="1" s="1"/>
  <c r="N32" i="1"/>
  <c r="P32" i="1" s="1"/>
  <c r="N33" i="1"/>
  <c r="N34" i="1"/>
  <c r="N35" i="1"/>
  <c r="N36" i="1"/>
  <c r="N37" i="1"/>
  <c r="N38" i="1"/>
  <c r="P38" i="1" s="1"/>
  <c r="N24" i="1"/>
  <c r="P24" i="1" s="1"/>
  <c r="N15" i="1"/>
  <c r="N16" i="1"/>
  <c r="N17" i="1"/>
  <c r="N18" i="1"/>
  <c r="N19" i="1"/>
  <c r="N20" i="1"/>
  <c r="P20" i="1" s="1"/>
  <c r="N21" i="1"/>
  <c r="P21" i="1" s="1"/>
  <c r="N14" i="1"/>
  <c r="P14" i="1" s="1"/>
  <c r="N4" i="1"/>
  <c r="N5" i="1"/>
  <c r="N6" i="1"/>
  <c r="N7" i="1"/>
  <c r="N8" i="1"/>
  <c r="N9" i="1"/>
  <c r="P9" i="1" s="1"/>
  <c r="N10" i="1"/>
  <c r="P10" i="1" s="1"/>
  <c r="N11" i="1"/>
  <c r="P11" i="1" s="1"/>
  <c r="N3" i="1"/>
  <c r="P3" i="1" s="1"/>
  <c r="Q29" i="1"/>
  <c r="Q24" i="1"/>
  <c r="P27" i="1"/>
  <c r="P4" i="1"/>
  <c r="K25" i="1"/>
  <c r="L25" i="1"/>
  <c r="M25" i="1" s="1"/>
  <c r="P25" i="1"/>
  <c r="Q25" i="1"/>
  <c r="K26" i="1"/>
  <c r="L26" i="1"/>
  <c r="M26" i="1" s="1"/>
  <c r="Q26" i="1"/>
  <c r="P26" i="1"/>
  <c r="K27" i="1"/>
  <c r="L27" i="1"/>
  <c r="M27" i="1" s="1"/>
  <c r="Q27" i="1"/>
  <c r="K28" i="1"/>
  <c r="L28" i="1"/>
  <c r="M28" i="1"/>
  <c r="P28" i="1"/>
  <c r="K29" i="1"/>
  <c r="L29" i="1"/>
  <c r="M29" i="1"/>
  <c r="P29" i="1"/>
  <c r="K30" i="1"/>
  <c r="L30" i="1"/>
  <c r="M30" i="1" s="1"/>
  <c r="Q30" i="1"/>
  <c r="K31" i="1"/>
  <c r="L31" i="1"/>
  <c r="M31" i="1"/>
  <c r="Q31" i="1"/>
  <c r="K32" i="1"/>
  <c r="M32" i="1" s="1"/>
  <c r="L32" i="1"/>
  <c r="Q32" i="1"/>
  <c r="K33" i="1"/>
  <c r="L33" i="1"/>
  <c r="M33" i="1" s="1"/>
  <c r="P33" i="1"/>
  <c r="K34" i="1"/>
  <c r="L34" i="1"/>
  <c r="M34" i="1" s="1"/>
  <c r="Q34" i="1"/>
  <c r="P34" i="1"/>
  <c r="K35" i="1"/>
  <c r="L35" i="1"/>
  <c r="M35" i="1" s="1"/>
  <c r="P35" i="1"/>
  <c r="K36" i="1"/>
  <c r="L36" i="1"/>
  <c r="M36" i="1"/>
  <c r="P36" i="1"/>
  <c r="Q36" i="1"/>
  <c r="K37" i="1"/>
  <c r="L37" i="1"/>
  <c r="M37" i="1"/>
  <c r="P37" i="1"/>
  <c r="K38" i="1"/>
  <c r="L38" i="1"/>
  <c r="M38" i="1" s="1"/>
  <c r="Q38" i="1"/>
  <c r="M24" i="1"/>
  <c r="L24" i="1"/>
  <c r="K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4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Q15" i="1"/>
  <c r="Q16" i="1"/>
  <c r="Q17" i="1"/>
  <c r="Q18" i="1"/>
  <c r="Q19" i="1"/>
  <c r="Q21" i="1"/>
  <c r="P15" i="1"/>
  <c r="P16" i="1"/>
  <c r="P17" i="1"/>
  <c r="P18" i="1"/>
  <c r="P19" i="1"/>
  <c r="Q4" i="1"/>
  <c r="Q6" i="1"/>
  <c r="Q7" i="1"/>
  <c r="Q8" i="1"/>
  <c r="Q10" i="1"/>
  <c r="P5" i="1"/>
  <c r="P6" i="1"/>
  <c r="P7" i="1"/>
  <c r="P8" i="1"/>
  <c r="D23" i="1"/>
  <c r="C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L17" i="1"/>
  <c r="L18" i="1"/>
  <c r="J14" i="1"/>
  <c r="J15" i="1"/>
  <c r="J16" i="1"/>
  <c r="L16" i="1" s="1"/>
  <c r="J17" i="1"/>
  <c r="J18" i="1"/>
  <c r="J19" i="1"/>
  <c r="J20" i="1"/>
  <c r="J21" i="1"/>
  <c r="J13" i="1"/>
  <c r="I14" i="1"/>
  <c r="L14" i="1" s="1"/>
  <c r="I15" i="1"/>
  <c r="L15" i="1" s="1"/>
  <c r="I16" i="1"/>
  <c r="I17" i="1"/>
  <c r="I18" i="1"/>
  <c r="I19" i="1"/>
  <c r="L19" i="1" s="1"/>
  <c r="I20" i="1"/>
  <c r="L20" i="1" s="1"/>
  <c r="I21" i="1"/>
  <c r="L21" i="1" s="1"/>
  <c r="I13" i="1"/>
  <c r="H14" i="1"/>
  <c r="H20" i="1"/>
  <c r="H21" i="1"/>
  <c r="G19" i="1"/>
  <c r="G20" i="1"/>
  <c r="K20" i="1" s="1"/>
  <c r="D14" i="1"/>
  <c r="D15" i="1"/>
  <c r="H15" i="1" s="1"/>
  <c r="D16" i="1"/>
  <c r="H16" i="1" s="1"/>
  <c r="D17" i="1"/>
  <c r="H17" i="1" s="1"/>
  <c r="D18" i="1"/>
  <c r="H18" i="1" s="1"/>
  <c r="D19" i="1"/>
  <c r="H19" i="1" s="1"/>
  <c r="D20" i="1"/>
  <c r="D21" i="1"/>
  <c r="D13" i="1"/>
  <c r="C14" i="1"/>
  <c r="G14" i="1" s="1"/>
  <c r="K14" i="1" s="1"/>
  <c r="C15" i="1"/>
  <c r="G15" i="1" s="1"/>
  <c r="C16" i="1"/>
  <c r="G16" i="1" s="1"/>
  <c r="K16" i="1" s="1"/>
  <c r="C17" i="1"/>
  <c r="G17" i="1" s="1"/>
  <c r="K17" i="1" s="1"/>
  <c r="C18" i="1"/>
  <c r="G18" i="1" s="1"/>
  <c r="K18" i="1" s="1"/>
  <c r="C19" i="1"/>
  <c r="C20" i="1"/>
  <c r="C21" i="1"/>
  <c r="G21" i="1" s="1"/>
  <c r="K21" i="1" s="1"/>
  <c r="C13" i="1"/>
  <c r="K13" i="1" s="1"/>
  <c r="L3" i="1"/>
  <c r="L4" i="1"/>
  <c r="L5" i="1"/>
  <c r="L10" i="1"/>
  <c r="L11" i="1"/>
  <c r="M11" i="1" s="1"/>
  <c r="K11" i="1"/>
  <c r="J3" i="1"/>
  <c r="J4" i="1"/>
  <c r="J5" i="1"/>
  <c r="J6" i="1"/>
  <c r="J7" i="1"/>
  <c r="J8" i="1"/>
  <c r="J9" i="1"/>
  <c r="L9" i="1" s="1"/>
  <c r="J10" i="1"/>
  <c r="J11" i="1"/>
  <c r="J2" i="1"/>
  <c r="I3" i="1"/>
  <c r="I4" i="1"/>
  <c r="I5" i="1"/>
  <c r="I6" i="1"/>
  <c r="L6" i="1" s="1"/>
  <c r="I7" i="1"/>
  <c r="L7" i="1" s="1"/>
  <c r="I8" i="1"/>
  <c r="L8" i="1" s="1"/>
  <c r="I9" i="1"/>
  <c r="I10" i="1"/>
  <c r="I11" i="1"/>
  <c r="I2" i="1"/>
  <c r="K2" i="1"/>
  <c r="H4" i="1"/>
  <c r="H5" i="1"/>
  <c r="H11" i="1"/>
  <c r="H3" i="1"/>
  <c r="G4" i="1"/>
  <c r="K4" i="1" s="1"/>
  <c r="M4" i="1" s="1"/>
  <c r="G8" i="1"/>
  <c r="G9" i="1"/>
  <c r="G10" i="1"/>
  <c r="K10" i="1" s="1"/>
  <c r="G11" i="1"/>
  <c r="G3" i="1"/>
  <c r="K3" i="1" s="1"/>
  <c r="D3" i="1"/>
  <c r="D4" i="1"/>
  <c r="D5" i="1"/>
  <c r="D6" i="1"/>
  <c r="H6" i="1" s="1"/>
  <c r="D7" i="1"/>
  <c r="H7" i="1" s="1"/>
  <c r="D8" i="1"/>
  <c r="H8" i="1" s="1"/>
  <c r="K8" i="1" s="1"/>
  <c r="D9" i="1"/>
  <c r="H9" i="1" s="1"/>
  <c r="K9" i="1" s="1"/>
  <c r="D10" i="1"/>
  <c r="H10" i="1" s="1"/>
  <c r="D11" i="1"/>
  <c r="D2" i="1"/>
  <c r="C2" i="1"/>
  <c r="C3" i="1"/>
  <c r="C4" i="1"/>
  <c r="C5" i="1"/>
  <c r="G5" i="1" s="1"/>
  <c r="K5" i="1" s="1"/>
  <c r="C6" i="1"/>
  <c r="G6" i="1" s="1"/>
  <c r="C7" i="1"/>
  <c r="G7" i="1" s="1"/>
  <c r="C8" i="1"/>
  <c r="C9" i="1"/>
  <c r="C10" i="1"/>
  <c r="C11" i="1"/>
  <c r="M5" i="1" l="1"/>
  <c r="M3" i="1"/>
  <c r="K15" i="1"/>
  <c r="M15" i="1"/>
  <c r="M16" i="1"/>
  <c r="M14" i="1"/>
  <c r="M8" i="1"/>
  <c r="M21" i="1"/>
  <c r="M10" i="1"/>
  <c r="K7" i="1"/>
  <c r="M7" i="1"/>
  <c r="M9" i="1"/>
  <c r="M20" i="1"/>
  <c r="M18" i="1"/>
  <c r="K6" i="1"/>
  <c r="M6" i="1" s="1"/>
  <c r="K19" i="1"/>
  <c r="M19" i="1" s="1"/>
  <c r="M17" i="1"/>
</calcChain>
</file>

<file path=xl/sharedStrings.xml><?xml version="1.0" encoding="utf-8"?>
<sst xmlns="http://schemas.openxmlformats.org/spreadsheetml/2006/main" count="17" uniqueCount="17">
  <si>
    <t>Lattitude</t>
  </si>
  <si>
    <t>Longitude</t>
  </si>
  <si>
    <t>X (GPS)</t>
  </si>
  <si>
    <t>Y (GPS)</t>
  </si>
  <si>
    <t>X (Map)</t>
  </si>
  <si>
    <t>Y (Map)</t>
  </si>
  <si>
    <t>Delta X (GPS)</t>
  </si>
  <si>
    <t>Delta Y (GPS)</t>
  </si>
  <si>
    <t>Delta X (Map)</t>
  </si>
  <si>
    <t>Delta Y (Map)</t>
  </si>
  <si>
    <t>Hyp (GPS)</t>
  </si>
  <si>
    <t>Hyp (Map)</t>
  </si>
  <si>
    <t>Ratio</t>
  </si>
  <si>
    <t>Angle R (GPS)</t>
  </si>
  <si>
    <t>Angle R (Map)</t>
  </si>
  <si>
    <t>Angle D (GPS)</t>
  </si>
  <si>
    <t>Angle D (Map)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</si>
</sst>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"/>
    <numFmt numFmtId="173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C1" workbookViewId="0">
      <selection activeCell="N24" sqref="N24"/>
    </sheetView>
  </sheetViews>
  <sheetFormatPr defaultColWidth="14.28515625" defaultRowHeight="15" x14ac:dyDescent="0.25"/>
  <cols>
    <col min="1" max="11" width="14.28515625" style="1"/>
    <col min="12" max="12" width="14.7109375" style="1" bestFit="1" customWidth="1"/>
    <col min="13" max="16384" width="14.28515625" style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>
        <v>45.524161999999997</v>
      </c>
      <c r="B2" s="3">
        <v>-73.641051000000004</v>
      </c>
      <c r="C2" s="3">
        <f>6371*COS(A2)*COS(B2)</f>
        <v>-34.150042128521548</v>
      </c>
      <c r="D2" s="3">
        <f>6371*COS(A2)*SIN(B2)</f>
        <v>181.1051031184459</v>
      </c>
      <c r="E2" s="4">
        <v>1027</v>
      </c>
      <c r="F2" s="4">
        <v>514</v>
      </c>
      <c r="G2" s="4">
        <v>0</v>
      </c>
      <c r="H2" s="4">
        <v>0</v>
      </c>
      <c r="I2" s="4">
        <f>E2-E$2</f>
        <v>0</v>
      </c>
      <c r="J2" s="4">
        <f>F2-F$2</f>
        <v>0</v>
      </c>
      <c r="K2" s="1">
        <f>SQRT(POWER(G2,2)+POWER(H2,2))</f>
        <v>0</v>
      </c>
      <c r="L2" s="4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 s="3">
        <v>45.524236999999999</v>
      </c>
      <c r="B3" s="3">
        <v>-73.641301999999996</v>
      </c>
      <c r="C3" s="3">
        <f t="shared" ref="C3:C21" si="0">6371*COS(A3)*COS(B3)</f>
        <v>-34.016197834365649</v>
      </c>
      <c r="D3" s="3">
        <f t="shared" ref="D3:D21" si="1">6371*COS(A3)*SIN(B3)</f>
        <v>180.6442927705468</v>
      </c>
      <c r="E3" s="4">
        <v>986</v>
      </c>
      <c r="F3" s="4">
        <v>500</v>
      </c>
      <c r="G3" s="3">
        <f>C3-C$2</f>
        <v>0.13384429415589949</v>
      </c>
      <c r="H3" s="3">
        <f>D3-D$2</f>
        <v>-0.46081034789909836</v>
      </c>
      <c r="I3" s="4">
        <f t="shared" ref="I3:I11" si="2">E3-E$2</f>
        <v>-41</v>
      </c>
      <c r="J3" s="4">
        <f t="shared" ref="J3:J11" si="3">F3-F$2</f>
        <v>-14</v>
      </c>
      <c r="K3" s="1">
        <f t="shared" ref="K3:K11" si="4">SQRT(POWER(G3,2)+POWER(H3,2))</f>
        <v>0.47985463612325246</v>
      </c>
      <c r="L3" s="5">
        <f t="shared" ref="L3:L11" si="5">SQRT(POWER(I3,2)+POWER(J3,2))</f>
        <v>43.324358044868937</v>
      </c>
      <c r="M3" s="1">
        <f t="shared" ref="M3:M11" si="6">L3/K3</f>
        <v>90.286421727393531</v>
      </c>
      <c r="N3" s="1">
        <f>ATAN2(G3,H3)</f>
        <v>-1.2881200042940451</v>
      </c>
      <c r="O3" s="1">
        <f>ATAN2(I3,J3)</f>
        <v>-2.8125429587494537</v>
      </c>
      <c r="P3" s="1">
        <f>(N3*180)/PI()</f>
        <v>-73.803839752422263</v>
      </c>
      <c r="Q3" s="1">
        <f>(O3*180)/PI()</f>
        <v>-161.14684123558089</v>
      </c>
    </row>
    <row r="4" spans="1:17" x14ac:dyDescent="0.25">
      <c r="A4" s="3">
        <v>45.524301999999999</v>
      </c>
      <c r="B4" s="3">
        <v>-73.641557000000006</v>
      </c>
      <c r="C4" s="3">
        <f t="shared" si="0"/>
        <v>-33.893634954721335</v>
      </c>
      <c r="D4" s="3">
        <f t="shared" si="1"/>
        <v>180.2461478892603</v>
      </c>
      <c r="E4" s="4">
        <v>939</v>
      </c>
      <c r="F4" s="4">
        <v>485</v>
      </c>
      <c r="G4" s="3">
        <f t="shared" ref="G4:G11" si="7">C4-C$2</f>
        <v>0.25640717380021272</v>
      </c>
      <c r="H4" s="3">
        <f t="shared" ref="H4:H11" si="8">D4-D$2</f>
        <v>-0.85895522918559664</v>
      </c>
      <c r="I4" s="4">
        <f t="shared" si="2"/>
        <v>-88</v>
      </c>
      <c r="J4" s="4">
        <f t="shared" si="3"/>
        <v>-29</v>
      </c>
      <c r="K4" s="1">
        <f t="shared" si="4"/>
        <v>0.89640879319732991</v>
      </c>
      <c r="L4" s="5">
        <f t="shared" si="5"/>
        <v>92.655275079188016</v>
      </c>
      <c r="M4" s="1">
        <f t="shared" si="6"/>
        <v>103.36274675385904</v>
      </c>
      <c r="N4" s="1">
        <f t="shared" ref="N4:N11" si="9">ATAN2(G4,H4)</f>
        <v>-1.2807065855058366</v>
      </c>
      <c r="O4" s="1">
        <f t="shared" ref="O4:O11" si="10">ATAN2(I4,J4)</f>
        <v>-2.8232550552246893</v>
      </c>
      <c r="P4" s="1">
        <f t="shared" ref="P4:P11" si="11">(N4*180)/PI()</f>
        <v>-73.379082144094923</v>
      </c>
      <c r="Q4" s="1">
        <f t="shared" ref="Q4:Q11" si="12">(O4*180)/PI()</f>
        <v>-161.76059915334886</v>
      </c>
    </row>
    <row r="5" spans="1:17" x14ac:dyDescent="0.25">
      <c r="A5" s="3">
        <v>45.524380000000001</v>
      </c>
      <c r="B5" s="3">
        <v>-73.641835</v>
      </c>
      <c r="C5" s="3">
        <f t="shared" si="0"/>
        <v>-33.751863768784524</v>
      </c>
      <c r="D5" s="3">
        <f t="shared" si="1"/>
        <v>179.76736108260621</v>
      </c>
      <c r="E5" s="4">
        <v>890</v>
      </c>
      <c r="F5" s="4">
        <v>466</v>
      </c>
      <c r="G5" s="3">
        <f t="shared" si="7"/>
        <v>0.39817835973702387</v>
      </c>
      <c r="H5" s="3">
        <f t="shared" si="8"/>
        <v>-1.3377420358396819</v>
      </c>
      <c r="I5" s="4">
        <f t="shared" si="2"/>
        <v>-137</v>
      </c>
      <c r="J5" s="4">
        <f t="shared" si="3"/>
        <v>-48</v>
      </c>
      <c r="K5" s="1">
        <f t="shared" si="4"/>
        <v>1.3957434436942069</v>
      </c>
      <c r="L5" s="5">
        <f t="shared" si="5"/>
        <v>145.16542288024377</v>
      </c>
      <c r="M5" s="1">
        <f t="shared" si="6"/>
        <v>104.00580675200938</v>
      </c>
      <c r="N5" s="1">
        <f t="shared" si="9"/>
        <v>-1.2814972702737775</v>
      </c>
      <c r="O5" s="1">
        <f t="shared" si="10"/>
        <v>-2.8045927366852603</v>
      </c>
      <c r="P5" s="1">
        <f t="shared" si="11"/>
        <v>-73.424385044223214</v>
      </c>
      <c r="Q5" s="1">
        <f t="shared" si="12"/>
        <v>-160.69132706511084</v>
      </c>
    </row>
    <row r="6" spans="1:17" x14ac:dyDescent="0.25">
      <c r="A6" s="3">
        <v>45.524470000000001</v>
      </c>
      <c r="B6" s="3">
        <v>-73.642106999999996</v>
      </c>
      <c r="C6" s="3">
        <f t="shared" si="0"/>
        <v>-33.597355559239539</v>
      </c>
      <c r="D6" s="3">
        <f t="shared" si="1"/>
        <v>179.21319452000057</v>
      </c>
      <c r="E6" s="4">
        <v>844</v>
      </c>
      <c r="F6" s="4">
        <v>449</v>
      </c>
      <c r="G6" s="3">
        <f t="shared" si="7"/>
        <v>0.55268656928200954</v>
      </c>
      <c r="H6" s="3">
        <f t="shared" si="8"/>
        <v>-1.8919085984453261</v>
      </c>
      <c r="I6" s="4">
        <f t="shared" si="2"/>
        <v>-183</v>
      </c>
      <c r="J6" s="4">
        <f t="shared" si="3"/>
        <v>-65</v>
      </c>
      <c r="K6" s="1">
        <f t="shared" si="4"/>
        <v>1.9709846749115214</v>
      </c>
      <c r="L6" s="5">
        <f t="shared" si="5"/>
        <v>194.20092687729377</v>
      </c>
      <c r="M6" s="1">
        <f t="shared" si="6"/>
        <v>98.529902007488488</v>
      </c>
      <c r="N6" s="1">
        <f t="shared" si="9"/>
        <v>-1.2865736505953347</v>
      </c>
      <c r="O6" s="1">
        <f t="shared" si="10"/>
        <v>-2.8003006130654771</v>
      </c>
      <c r="P6" s="1">
        <f t="shared" si="11"/>
        <v>-73.715240211851707</v>
      </c>
      <c r="Q6" s="1">
        <f t="shared" si="12"/>
        <v>-160.44540649654883</v>
      </c>
    </row>
    <row r="7" spans="1:17" x14ac:dyDescent="0.25">
      <c r="A7" s="3">
        <v>45.524554999999999</v>
      </c>
      <c r="B7" s="3">
        <v>-73.642390000000006</v>
      </c>
      <c r="C7" s="3">
        <f t="shared" si="0"/>
        <v>-33.447044199464123</v>
      </c>
      <c r="D7" s="3">
        <f t="shared" si="1"/>
        <v>178.69062212648186</v>
      </c>
      <c r="E7" s="4">
        <v>792</v>
      </c>
      <c r="F7" s="4">
        <v>431</v>
      </c>
      <c r="G7" s="3">
        <f t="shared" si="7"/>
        <v>0.70299792905742464</v>
      </c>
      <c r="H7" s="3">
        <f t="shared" si="8"/>
        <v>-2.4144809919640409</v>
      </c>
      <c r="I7" s="4">
        <f t="shared" si="2"/>
        <v>-235</v>
      </c>
      <c r="J7" s="4">
        <f t="shared" si="3"/>
        <v>-83</v>
      </c>
      <c r="K7" s="1">
        <f t="shared" si="4"/>
        <v>2.5147414477068386</v>
      </c>
      <c r="L7" s="5">
        <f t="shared" si="5"/>
        <v>249.22680433693324</v>
      </c>
      <c r="M7" s="1">
        <f t="shared" si="6"/>
        <v>99.106333402266884</v>
      </c>
      <c r="N7" s="1">
        <f t="shared" si="9"/>
        <v>-1.2874701248932277</v>
      </c>
      <c r="O7" s="1">
        <f t="shared" si="10"/>
        <v>-2.8020774706996283</v>
      </c>
      <c r="P7" s="1">
        <f t="shared" si="11"/>
        <v>-73.76660440556293</v>
      </c>
      <c r="Q7" s="1">
        <f t="shared" si="12"/>
        <v>-160.5472129397813</v>
      </c>
    </row>
    <row r="8" spans="1:17" x14ac:dyDescent="0.25">
      <c r="A8" s="3">
        <v>45.524645</v>
      </c>
      <c r="B8" s="3">
        <v>-73.642685</v>
      </c>
      <c r="C8" s="3">
        <f t="shared" si="0"/>
        <v>-33.289043873594508</v>
      </c>
      <c r="D8" s="3">
        <f t="shared" si="1"/>
        <v>178.13707704228213</v>
      </c>
      <c r="E8" s="4">
        <v>740</v>
      </c>
      <c r="F8" s="4">
        <v>409</v>
      </c>
      <c r="G8" s="3">
        <f t="shared" si="7"/>
        <v>0.86099825492703985</v>
      </c>
      <c r="H8" s="3">
        <f t="shared" si="8"/>
        <v>-2.9680260761637669</v>
      </c>
      <c r="I8" s="4">
        <f t="shared" si="2"/>
        <v>-287</v>
      </c>
      <c r="J8" s="4">
        <f t="shared" si="3"/>
        <v>-105</v>
      </c>
      <c r="K8" s="1">
        <f t="shared" si="4"/>
        <v>3.0903878047545255</v>
      </c>
      <c r="L8" s="5">
        <f t="shared" si="5"/>
        <v>305.60431934120305</v>
      </c>
      <c r="M8" s="1">
        <f t="shared" si="6"/>
        <v>98.888663381027584</v>
      </c>
      <c r="N8" s="1">
        <f t="shared" si="9"/>
        <v>-1.2884547790313057</v>
      </c>
      <c r="O8" s="1">
        <f t="shared" si="10"/>
        <v>-2.7908647053415896</v>
      </c>
      <c r="P8" s="1">
        <f t="shared" si="11"/>
        <v>-73.823020931954886</v>
      </c>
      <c r="Q8" s="1">
        <f t="shared" si="12"/>
        <v>-159.90476880809518</v>
      </c>
    </row>
    <row r="9" spans="1:17" x14ac:dyDescent="0.25">
      <c r="A9" s="3">
        <v>45.524706999999999</v>
      </c>
      <c r="B9" s="3">
        <v>-73.642951999999994</v>
      </c>
      <c r="C9" s="3">
        <f t="shared" si="0"/>
        <v>-33.169053801171849</v>
      </c>
      <c r="D9" s="3">
        <f t="shared" si="1"/>
        <v>177.75781579172133</v>
      </c>
      <c r="E9" s="4">
        <v>692</v>
      </c>
      <c r="F9" s="4">
        <v>398</v>
      </c>
      <c r="G9" s="3">
        <f t="shared" si="7"/>
        <v>0.98098832734969932</v>
      </c>
      <c r="H9" s="3">
        <f t="shared" si="8"/>
        <v>-3.3472873267245689</v>
      </c>
      <c r="I9" s="4">
        <f t="shared" si="2"/>
        <v>-335</v>
      </c>
      <c r="J9" s="4">
        <f t="shared" si="3"/>
        <v>-116</v>
      </c>
      <c r="K9" s="1">
        <f t="shared" si="4"/>
        <v>3.4880754788346069</v>
      </c>
      <c r="L9" s="5">
        <f t="shared" si="5"/>
        <v>354.51516187604727</v>
      </c>
      <c r="M9" s="1">
        <f t="shared" si="6"/>
        <v>101.63632181333804</v>
      </c>
      <c r="N9" s="1">
        <f t="shared" si="9"/>
        <v>-1.2857097157311954</v>
      </c>
      <c r="O9" s="1">
        <f t="shared" si="10"/>
        <v>-2.8082458304362405</v>
      </c>
      <c r="P9" s="1">
        <f t="shared" si="11"/>
        <v>-73.665740390362316</v>
      </c>
      <c r="Q9" s="1">
        <f t="shared" si="12"/>
        <v>-160.90063391920759</v>
      </c>
    </row>
    <row r="10" spans="1:17" x14ac:dyDescent="0.25">
      <c r="A10" s="3">
        <v>45.524793000000003</v>
      </c>
      <c r="B10" s="3">
        <v>-73.643197000000001</v>
      </c>
      <c r="C10" s="3">
        <f t="shared" si="0"/>
        <v>-33.025171570698944</v>
      </c>
      <c r="D10" s="3">
        <f t="shared" si="1"/>
        <v>177.22751913872483</v>
      </c>
      <c r="E10" s="4">
        <v>649</v>
      </c>
      <c r="F10" s="4">
        <v>378</v>
      </c>
      <c r="G10" s="3">
        <f t="shared" si="7"/>
        <v>1.1248705578226037</v>
      </c>
      <c r="H10" s="3">
        <f t="shared" si="8"/>
        <v>-3.8775839797210665</v>
      </c>
      <c r="I10" s="4">
        <f t="shared" si="2"/>
        <v>-378</v>
      </c>
      <c r="J10" s="4">
        <f t="shared" si="3"/>
        <v>-136</v>
      </c>
      <c r="K10" s="1">
        <f t="shared" si="4"/>
        <v>4.0374486116414658</v>
      </c>
      <c r="L10" s="5">
        <f t="shared" si="5"/>
        <v>401.721296423279</v>
      </c>
      <c r="M10" s="1">
        <f t="shared" si="6"/>
        <v>99.498801115379422</v>
      </c>
      <c r="N10" s="1">
        <f t="shared" si="9"/>
        <v>-1.2884506027969553</v>
      </c>
      <c r="O10" s="1">
        <f t="shared" si="10"/>
        <v>-2.7962244441882005</v>
      </c>
      <c r="P10" s="1">
        <f t="shared" si="11"/>
        <v>-73.822781651352358</v>
      </c>
      <c r="Q10" s="1">
        <f t="shared" si="12"/>
        <v>-160.21185922329829</v>
      </c>
    </row>
    <row r="11" spans="1:17" x14ac:dyDescent="0.25">
      <c r="A11" s="3">
        <v>45.524873999999997</v>
      </c>
      <c r="B11" s="3">
        <v>-73.643462999999997</v>
      </c>
      <c r="C11" s="3">
        <f t="shared" si="0"/>
        <v>-32.883665157670784</v>
      </c>
      <c r="D11" s="3">
        <f t="shared" si="1"/>
        <v>176.72915686779402</v>
      </c>
      <c r="E11" s="4">
        <v>599</v>
      </c>
      <c r="F11" s="4">
        <v>364</v>
      </c>
      <c r="G11" s="3">
        <f t="shared" si="7"/>
        <v>1.2663769708507644</v>
      </c>
      <c r="H11" s="3">
        <f t="shared" si="8"/>
        <v>-4.3759462506518787</v>
      </c>
      <c r="I11" s="4">
        <f t="shared" si="2"/>
        <v>-428</v>
      </c>
      <c r="J11" s="4">
        <f t="shared" si="3"/>
        <v>-150</v>
      </c>
      <c r="K11" s="1">
        <f t="shared" si="4"/>
        <v>4.5555039480715402</v>
      </c>
      <c r="L11" s="5">
        <f t="shared" si="5"/>
        <v>453.52397952037774</v>
      </c>
      <c r="M11" s="1">
        <f t="shared" si="6"/>
        <v>99.555172092950528</v>
      </c>
      <c r="N11" s="1">
        <f t="shared" si="9"/>
        <v>-1.2890970604962266</v>
      </c>
      <c r="O11" s="1">
        <f t="shared" si="10"/>
        <v>-2.8045016011365727</v>
      </c>
      <c r="P11" s="1">
        <f t="shared" si="11"/>
        <v>-73.85982094915434</v>
      </c>
      <c r="Q11" s="1">
        <f t="shared" si="12"/>
        <v>-160.6861053828074</v>
      </c>
    </row>
    <row r="13" spans="1:17" x14ac:dyDescent="0.25">
      <c r="A13" s="1">
        <v>45.523273000000003</v>
      </c>
      <c r="B13" s="1">
        <v>-73.644655</v>
      </c>
      <c r="C13" s="3">
        <f t="shared" si="0"/>
        <v>-34.526110425094593</v>
      </c>
      <c r="D13" s="3">
        <f t="shared" si="1"/>
        <v>186.79408038002774</v>
      </c>
      <c r="E13" s="1">
        <v>393</v>
      </c>
      <c r="F13" s="1">
        <v>704</v>
      </c>
      <c r="G13" s="4">
        <v>0</v>
      </c>
      <c r="H13" s="4">
        <v>0</v>
      </c>
      <c r="I13" s="4">
        <f>E13-E$13</f>
        <v>0</v>
      </c>
      <c r="J13" s="4">
        <f>F13-F$13</f>
        <v>0</v>
      </c>
      <c r="K13" s="1">
        <f>SQRT(POWER(G13,2)+POWER(H13,2))</f>
        <v>0</v>
      </c>
      <c r="L13" s="4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5">
      <c r="A14" s="1">
        <v>45.523558000000001</v>
      </c>
      <c r="B14" s="1">
        <v>-73.644414999999995</v>
      </c>
      <c r="C14" s="3">
        <f t="shared" si="0"/>
        <v>-34.240635470817978</v>
      </c>
      <c r="D14" s="3">
        <f t="shared" si="1"/>
        <v>185.00116286658911</v>
      </c>
      <c r="E14" s="1">
        <v>439</v>
      </c>
      <c r="F14" s="1">
        <v>652</v>
      </c>
      <c r="G14" s="3">
        <f t="shared" ref="G14:G21" si="13">C14-C$13</f>
        <v>0.28547495427661573</v>
      </c>
      <c r="H14" s="3">
        <f t="shared" ref="H14:H21" si="14">D14-D$13</f>
        <v>-1.7929175134386242</v>
      </c>
      <c r="I14" s="4">
        <f t="shared" ref="I14:I21" si="15">E14-E$13</f>
        <v>46</v>
      </c>
      <c r="J14" s="4">
        <f t="shared" ref="J14:J21" si="16">F14-F$13</f>
        <v>-52</v>
      </c>
      <c r="K14" s="1">
        <f t="shared" ref="K14:K21" si="17">SQRT(POWER(G14,2)+POWER(H14,2))</f>
        <v>1.8155024537340001</v>
      </c>
      <c r="L14" s="5">
        <f t="shared" ref="L14:L21" si="18">SQRT(POWER(I14,2)+POWER(J14,2))</f>
        <v>69.426219830839131</v>
      </c>
      <c r="M14" s="1">
        <f t="shared" ref="M14:M21" si="19">L14/K14</f>
        <v>38.240774441283776</v>
      </c>
      <c r="N14" s="1">
        <f>ATAN2(G14,H14)</f>
        <v>-1.4128980821890811</v>
      </c>
      <c r="O14" s="1">
        <f>ATAN2(I14,J14)</f>
        <v>-0.84654632604674951</v>
      </c>
      <c r="P14" s="1">
        <f>(N14*180)/PI()</f>
        <v>-80.953096991562461</v>
      </c>
      <c r="Q14" s="1">
        <f>(O14*180)/PI()</f>
        <v>-48.503531644784459</v>
      </c>
    </row>
    <row r="15" spans="1:17" x14ac:dyDescent="0.25">
      <c r="A15" s="1">
        <v>45.52373</v>
      </c>
      <c r="B15" s="1">
        <v>-73.644300999999999</v>
      </c>
      <c r="C15" s="3">
        <f t="shared" si="0"/>
        <v>-34.062259565041373</v>
      </c>
      <c r="D15" s="3">
        <f t="shared" si="1"/>
        <v>183.92023631837682</v>
      </c>
      <c r="E15" s="1">
        <v>453</v>
      </c>
      <c r="F15" s="1">
        <v>612</v>
      </c>
      <c r="G15" s="3">
        <f t="shared" si="13"/>
        <v>0.46385086005322052</v>
      </c>
      <c r="H15" s="3">
        <f t="shared" si="14"/>
        <v>-2.8738440616509138</v>
      </c>
      <c r="I15" s="4">
        <f t="shared" si="15"/>
        <v>60</v>
      </c>
      <c r="J15" s="4">
        <f t="shared" si="16"/>
        <v>-92</v>
      </c>
      <c r="K15" s="1">
        <f t="shared" si="17"/>
        <v>2.9110371538436834</v>
      </c>
      <c r="L15" s="5">
        <f t="shared" si="18"/>
        <v>109.83624174196785</v>
      </c>
      <c r="M15" s="1">
        <f t="shared" si="19"/>
        <v>37.730965266775094</v>
      </c>
      <c r="N15" s="1">
        <f t="shared" ref="N15:N21" si="20">ATAN2(G15,H15)</f>
        <v>-1.4107720940328796</v>
      </c>
      <c r="O15" s="1">
        <f t="shared" ref="O15:O21" si="21">ATAN2(I15,J15)</f>
        <v>-0.99289438983265099</v>
      </c>
      <c r="P15" s="1">
        <f t="shared" ref="P15:P21" si="22">(N15*180)/PI()</f>
        <v>-80.831286842917308</v>
      </c>
      <c r="Q15" s="1">
        <f t="shared" ref="Q15:Q21" si="23">(O15*180)/PI()</f>
        <v>-56.888658039627977</v>
      </c>
    </row>
    <row r="16" spans="1:17" x14ac:dyDescent="0.25">
      <c r="A16" s="1">
        <v>45.523895000000003</v>
      </c>
      <c r="B16" s="1">
        <v>-73.644244999999998</v>
      </c>
      <c r="C16" s="3">
        <f t="shared" si="0"/>
        <v>-33.881152218187488</v>
      </c>
      <c r="D16" s="3">
        <f t="shared" si="1"/>
        <v>182.88514452029082</v>
      </c>
      <c r="E16" s="1">
        <v>462</v>
      </c>
      <c r="F16" s="1">
        <v>574</v>
      </c>
      <c r="G16" s="3">
        <f t="shared" si="13"/>
        <v>0.64495820690710559</v>
      </c>
      <c r="H16" s="3">
        <f t="shared" si="14"/>
        <v>-3.9089358597369142</v>
      </c>
      <c r="I16" s="4">
        <f t="shared" si="15"/>
        <v>69</v>
      </c>
      <c r="J16" s="4">
        <f t="shared" si="16"/>
        <v>-130</v>
      </c>
      <c r="K16" s="1">
        <f t="shared" si="17"/>
        <v>3.961786294614337</v>
      </c>
      <c r="L16" s="5">
        <f t="shared" si="18"/>
        <v>147.17676447048291</v>
      </c>
      <c r="M16" s="1">
        <f t="shared" si="19"/>
        <v>37.149092234115557</v>
      </c>
      <c r="N16" s="1">
        <f t="shared" si="20"/>
        <v>-1.4072737449653197</v>
      </c>
      <c r="O16" s="1">
        <f t="shared" si="21"/>
        <v>-1.0828373991598745</v>
      </c>
      <c r="P16" s="1">
        <f t="shared" si="22"/>
        <v>-80.630846206082609</v>
      </c>
      <c r="Q16" s="1">
        <f t="shared" si="23"/>
        <v>-62.04201287078368</v>
      </c>
    </row>
    <row r="17" spans="1:17" x14ac:dyDescent="0.25">
      <c r="A17" s="1">
        <v>45.524051999999998</v>
      </c>
      <c r="B17" s="1">
        <v>-73.644165000000001</v>
      </c>
      <c r="C17" s="3">
        <f t="shared" si="0"/>
        <v>-33.713576922140795</v>
      </c>
      <c r="D17" s="3">
        <f t="shared" si="1"/>
        <v>181.89935314071451</v>
      </c>
      <c r="E17" s="1">
        <v>480</v>
      </c>
      <c r="F17" s="1">
        <v>540</v>
      </c>
      <c r="G17" s="3">
        <f t="shared" si="13"/>
        <v>0.81253350295379789</v>
      </c>
      <c r="H17" s="3">
        <f t="shared" si="14"/>
        <v>-4.8947272393132266</v>
      </c>
      <c r="I17" s="4">
        <f t="shared" si="15"/>
        <v>87</v>
      </c>
      <c r="J17" s="4">
        <f t="shared" si="16"/>
        <v>-164</v>
      </c>
      <c r="K17" s="1">
        <f t="shared" si="17"/>
        <v>4.9617099311323365</v>
      </c>
      <c r="L17" s="5">
        <f t="shared" si="18"/>
        <v>185.64751546950473</v>
      </c>
      <c r="M17" s="1">
        <f t="shared" si="19"/>
        <v>37.416035609952957</v>
      </c>
      <c r="N17" s="1">
        <f t="shared" si="20"/>
        <v>-1.4062946221626103</v>
      </c>
      <c r="O17" s="1">
        <f t="shared" si="21"/>
        <v>-1.0830569943691692</v>
      </c>
      <c r="P17" s="1">
        <f t="shared" si="22"/>
        <v>-80.57474660186233</v>
      </c>
      <c r="Q17" s="1">
        <f t="shared" si="23"/>
        <v>-62.054594749477566</v>
      </c>
    </row>
    <row r="18" spans="1:17" x14ac:dyDescent="0.25">
      <c r="A18" s="1">
        <v>45.524214000000001</v>
      </c>
      <c r="B18" s="1">
        <v>-73.644047</v>
      </c>
      <c r="C18" s="3">
        <f t="shared" si="0"/>
        <v>-33.546911504863459</v>
      </c>
      <c r="D18" s="3">
        <f t="shared" si="1"/>
        <v>180.88100257252893</v>
      </c>
      <c r="E18" s="1">
        <v>500</v>
      </c>
      <c r="F18" s="1">
        <v>502</v>
      </c>
      <c r="G18" s="3">
        <f t="shared" si="13"/>
        <v>0.9791989202311342</v>
      </c>
      <c r="H18" s="3">
        <f t="shared" si="14"/>
        <v>-5.9130778074988086</v>
      </c>
      <c r="I18" s="4">
        <f t="shared" si="15"/>
        <v>107</v>
      </c>
      <c r="J18" s="4">
        <f t="shared" si="16"/>
        <v>-202</v>
      </c>
      <c r="K18" s="1">
        <f t="shared" si="17"/>
        <v>5.9936065672445284</v>
      </c>
      <c r="L18" s="5">
        <f t="shared" si="18"/>
        <v>228.58915109864685</v>
      </c>
      <c r="M18" s="1">
        <f t="shared" si="19"/>
        <v>38.138831525562964</v>
      </c>
      <c r="N18" s="1">
        <f t="shared" si="20"/>
        <v>-1.4066867798808411</v>
      </c>
      <c r="O18" s="1">
        <f t="shared" si="21"/>
        <v>-1.0836696671958725</v>
      </c>
      <c r="P18" s="1">
        <f t="shared" si="22"/>
        <v>-80.597215584020432</v>
      </c>
      <c r="Q18" s="1">
        <f t="shared" si="23"/>
        <v>-62.089698316670017</v>
      </c>
    </row>
    <row r="19" spans="1:17" x14ac:dyDescent="0.25">
      <c r="A19" s="1">
        <v>45.524383</v>
      </c>
      <c r="B19" s="1">
        <v>-73.643939000000003</v>
      </c>
      <c r="C19" s="3">
        <f t="shared" si="0"/>
        <v>-33.370072883756087</v>
      </c>
      <c r="D19" s="3">
        <f t="shared" si="1"/>
        <v>179.81919264492686</v>
      </c>
      <c r="E19" s="1">
        <v>516</v>
      </c>
      <c r="F19" s="1">
        <v>469</v>
      </c>
      <c r="G19" s="3">
        <f t="shared" si="13"/>
        <v>1.156037541338506</v>
      </c>
      <c r="H19" s="3">
        <f t="shared" si="14"/>
        <v>-6.9748877351008787</v>
      </c>
      <c r="I19" s="4">
        <f t="shared" si="15"/>
        <v>123</v>
      </c>
      <c r="J19" s="4">
        <f t="shared" si="16"/>
        <v>-235</v>
      </c>
      <c r="K19" s="1">
        <f t="shared" si="17"/>
        <v>7.0700411395015692</v>
      </c>
      <c r="L19" s="5">
        <f t="shared" si="18"/>
        <v>265.24328455212583</v>
      </c>
      <c r="M19" s="1">
        <f t="shared" si="19"/>
        <v>37.51651218408967</v>
      </c>
      <c r="N19" s="1">
        <f t="shared" si="20"/>
        <v>-1.4065466645983948</v>
      </c>
      <c r="O19" s="1">
        <f t="shared" si="21"/>
        <v>-1.0886010979194547</v>
      </c>
      <c r="P19" s="1">
        <f t="shared" si="22"/>
        <v>-80.589187569690978</v>
      </c>
      <c r="Q19" s="1">
        <f t="shared" si="23"/>
        <v>-62.372248484092417</v>
      </c>
    </row>
    <row r="20" spans="1:17" x14ac:dyDescent="0.25">
      <c r="A20" s="1">
        <v>45.524548000000003</v>
      </c>
      <c r="B20" s="1">
        <v>-73.643874999999994</v>
      </c>
      <c r="C20" s="3">
        <f t="shared" si="0"/>
        <v>-33.189788524829375</v>
      </c>
      <c r="D20" s="3">
        <f t="shared" si="1"/>
        <v>178.78392392107656</v>
      </c>
      <c r="E20" s="1">
        <v>532</v>
      </c>
      <c r="F20" s="1">
        <v>435</v>
      </c>
      <c r="G20" s="3">
        <f t="shared" si="13"/>
        <v>1.3363219002652187</v>
      </c>
      <c r="H20" s="3">
        <f t="shared" si="14"/>
        <v>-8.0101564589511725</v>
      </c>
      <c r="I20" s="4">
        <f t="shared" si="15"/>
        <v>139</v>
      </c>
      <c r="J20" s="4">
        <f t="shared" si="16"/>
        <v>-269</v>
      </c>
      <c r="K20" s="1">
        <f t="shared" si="17"/>
        <v>8.1208597277631664</v>
      </c>
      <c r="L20" s="5">
        <f t="shared" si="18"/>
        <v>302.79035651750866</v>
      </c>
      <c r="M20" s="1">
        <f t="shared" si="19"/>
        <v>37.285505065719207</v>
      </c>
      <c r="N20" s="1">
        <f t="shared" si="20"/>
        <v>-1.4054902531507421</v>
      </c>
      <c r="O20" s="1">
        <f t="shared" si="21"/>
        <v>-1.0938555569825961</v>
      </c>
      <c r="P20" s="1">
        <f t="shared" si="22"/>
        <v>-80.528659652311177</v>
      </c>
      <c r="Q20" s="1">
        <f t="shared" si="23"/>
        <v>-62.673306812034681</v>
      </c>
    </row>
    <row r="21" spans="1:17" x14ac:dyDescent="0.25">
      <c r="A21" s="1">
        <v>45.524782000000002</v>
      </c>
      <c r="B21" s="1">
        <v>-73.643772999999996</v>
      </c>
      <c r="C21" s="3">
        <f t="shared" si="0"/>
        <v>-32.935876370651762</v>
      </c>
      <c r="D21" s="3">
        <f t="shared" si="1"/>
        <v>177.31538707500584</v>
      </c>
      <c r="E21" s="1">
        <v>548</v>
      </c>
      <c r="F21" s="1">
        <v>385</v>
      </c>
      <c r="G21" s="3">
        <f t="shared" si="13"/>
        <v>1.5902340544428313</v>
      </c>
      <c r="H21" s="3">
        <f t="shared" si="14"/>
        <v>-9.478693305021892</v>
      </c>
      <c r="I21" s="4">
        <f t="shared" si="15"/>
        <v>155</v>
      </c>
      <c r="J21" s="4">
        <f t="shared" si="16"/>
        <v>-319</v>
      </c>
      <c r="K21" s="1">
        <f t="shared" si="17"/>
        <v>9.611163879498493</v>
      </c>
      <c r="L21" s="5">
        <f t="shared" si="18"/>
        <v>354.6632205346362</v>
      </c>
      <c r="M21" s="1">
        <f t="shared" si="19"/>
        <v>36.901172946511281</v>
      </c>
      <c r="N21" s="1">
        <f t="shared" si="20"/>
        <v>-1.4045749769593183</v>
      </c>
      <c r="O21" s="1">
        <f t="shared" si="21"/>
        <v>-1.1184975369739039</v>
      </c>
      <c r="P21" s="1">
        <f t="shared" si="22"/>
        <v>-80.476218189453789</v>
      </c>
      <c r="Q21" s="1">
        <f t="shared" si="23"/>
        <v>-64.085188264382438</v>
      </c>
    </row>
    <row r="23" spans="1:17" s="6" customFormat="1" x14ac:dyDescent="0.25">
      <c r="A23" s="6">
        <v>45.522491000000002</v>
      </c>
      <c r="B23" s="6">
        <v>-73.647008</v>
      </c>
      <c r="C23" s="3">
        <f>6371*COS(A23)*COS(B23)</f>
        <v>-34.980083438105829</v>
      </c>
      <c r="D23" s="3">
        <f t="shared" ref="D23:D38" si="24">6371*COS(A23)*SIN(B23)</f>
        <v>191.77382124519164</v>
      </c>
      <c r="E23" s="6">
        <v>655</v>
      </c>
      <c r="F23" s="6">
        <v>424</v>
      </c>
      <c r="G23" s="4">
        <v>0</v>
      </c>
      <c r="H23" s="4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 spans="1:17" x14ac:dyDescent="0.25">
      <c r="A24" s="1">
        <v>45.521712999999998</v>
      </c>
      <c r="B24" s="1">
        <v>-73.647126</v>
      </c>
      <c r="C24" s="3">
        <f>6371*COS(A24)*COS(B24)</f>
        <v>-35.84588137834055</v>
      </c>
      <c r="D24" s="3">
        <f t="shared" si="24"/>
        <v>196.65189524615897</v>
      </c>
      <c r="E24" s="1">
        <v>633</v>
      </c>
      <c r="F24" s="1">
        <v>590</v>
      </c>
      <c r="G24" s="3">
        <f t="shared" ref="G24:G38" si="25">C24-C$23</f>
        <v>-0.8657979402347209</v>
      </c>
      <c r="H24" s="3">
        <f t="shared" ref="H24:H38" si="26">D24-D$23</f>
        <v>4.8780740009673309</v>
      </c>
      <c r="I24" s="4">
        <f>E24-E$23</f>
        <v>-22</v>
      </c>
      <c r="J24" s="4">
        <f>F24-F$23</f>
        <v>166</v>
      </c>
      <c r="K24" s="1">
        <f t="shared" ref="K24" si="27">SQRT(POWER(G24,2)+POWER(H24,2))</f>
        <v>4.9543124681663055</v>
      </c>
      <c r="L24" s="5">
        <f t="shared" ref="L24" si="28">SQRT(POWER(I24,2)+POWER(J24,2))</f>
        <v>167.45148551147582</v>
      </c>
      <c r="M24" s="1">
        <f t="shared" ref="M24" si="29">L24/K24</f>
        <v>33.799136931194234</v>
      </c>
      <c r="N24" s="1">
        <f>ATAN2(G24,H24)</f>
        <v>1.7464547087566322</v>
      </c>
      <c r="O24" s="1">
        <f>ATAN2(I24,J24)</f>
        <v>1.7025585932728229</v>
      </c>
      <c r="P24" s="1">
        <f>(N24*180)/PI()</f>
        <v>100.06448392250439</v>
      </c>
      <c r="Q24" s="1">
        <f>(O24*180)/PI()</f>
        <v>97.549421768263258</v>
      </c>
    </row>
    <row r="25" spans="1:17" x14ac:dyDescent="0.25">
      <c r="A25" s="1">
        <v>45.521813999999999</v>
      </c>
      <c r="B25" s="1">
        <v>-73.647424000000001</v>
      </c>
      <c r="C25" s="3">
        <f t="shared" ref="C25:C38" si="30">6371*COS(A25)*COS(B25)</f>
        <v>-35.672131592347</v>
      </c>
      <c r="D25" s="3">
        <f t="shared" si="24"/>
        <v>196.02980476658948</v>
      </c>
      <c r="E25" s="1">
        <v>580</v>
      </c>
      <c r="F25" s="1">
        <v>569</v>
      </c>
      <c r="G25" s="3">
        <f t="shared" si="25"/>
        <v>-0.69204815424117072</v>
      </c>
      <c r="H25" s="3">
        <f t="shared" si="26"/>
        <v>4.2559835213978374</v>
      </c>
      <c r="I25" s="4">
        <f t="shared" ref="I25:I38" si="31">E25-E$23</f>
        <v>-75</v>
      </c>
      <c r="J25" s="4">
        <f t="shared" ref="J25:J38" si="32">F25-F$23</f>
        <v>145</v>
      </c>
      <c r="K25" s="1">
        <f t="shared" ref="K25:K38" si="33">SQRT(POWER(G25,2)+POWER(H25,2))</f>
        <v>4.3118820000318365</v>
      </c>
      <c r="L25" s="5">
        <f t="shared" ref="L25:L38" si="34">SQRT(POWER(I25,2)+POWER(J25,2))</f>
        <v>163.24827717314508</v>
      </c>
      <c r="M25" s="1">
        <f t="shared" ref="M25:M38" si="35">L25/K25</f>
        <v>37.860098484128216</v>
      </c>
      <c r="N25" s="1">
        <f t="shared" ref="N25:N38" si="36">ATAN2(G25,H25)</f>
        <v>1.7319914333619117</v>
      </c>
      <c r="O25" s="1">
        <f t="shared" ref="O25:O38" si="37">ATAN2(I25,J25)</f>
        <v>2.0481417091685685</v>
      </c>
      <c r="P25" s="1">
        <f t="shared" ref="P25:P38" si="38">(N25*180)/PI()</f>
        <v>99.235799284451517</v>
      </c>
      <c r="Q25" s="1">
        <f t="shared" ref="Q25:Q38" si="39">(O25*180)/PI()</f>
        <v>117.34987578006988</v>
      </c>
    </row>
    <row r="26" spans="1:17" x14ac:dyDescent="0.25">
      <c r="A26" s="1">
        <v>45.521962000000002</v>
      </c>
      <c r="B26" s="1">
        <v>-73.647700999999998</v>
      </c>
      <c r="C26" s="3">
        <f t="shared" si="30"/>
        <v>-35.449357468379418</v>
      </c>
      <c r="D26" s="3">
        <f t="shared" si="24"/>
        <v>195.11240984225779</v>
      </c>
      <c r="E26" s="1">
        <v>536</v>
      </c>
      <c r="F26" s="1">
        <v>542</v>
      </c>
      <c r="G26" s="3">
        <f t="shared" si="25"/>
        <v>-0.46927403027358849</v>
      </c>
      <c r="H26" s="3">
        <f t="shared" si="26"/>
        <v>3.3385885970661491</v>
      </c>
      <c r="I26" s="4">
        <f t="shared" si="31"/>
        <v>-119</v>
      </c>
      <c r="J26" s="4">
        <f t="shared" si="32"/>
        <v>118</v>
      </c>
      <c r="K26" s="1">
        <f t="shared" si="33"/>
        <v>3.3714080049660757</v>
      </c>
      <c r="L26" s="5">
        <f t="shared" si="34"/>
        <v>167.58579892103029</v>
      </c>
      <c r="M26" s="1">
        <f t="shared" si="35"/>
        <v>49.707955451899274</v>
      </c>
      <c r="N26" s="1">
        <f t="shared" si="36"/>
        <v>1.7104420534499063</v>
      </c>
      <c r="O26" s="1">
        <f t="shared" si="37"/>
        <v>2.3604138744353484</v>
      </c>
      <c r="P26" s="1">
        <f t="shared" si="38"/>
        <v>98.001110764369599</v>
      </c>
      <c r="Q26" s="1">
        <f t="shared" si="39"/>
        <v>135.24175290926811</v>
      </c>
    </row>
    <row r="27" spans="1:17" x14ac:dyDescent="0.25">
      <c r="A27" s="1">
        <v>45.522151000000001</v>
      </c>
      <c r="B27" s="1">
        <v>-73.647873000000004</v>
      </c>
      <c r="C27" s="3">
        <f t="shared" si="30"/>
        <v>-35.200856222723424</v>
      </c>
      <c r="D27" s="3">
        <f t="shared" si="24"/>
        <v>193.93431400411316</v>
      </c>
      <c r="E27" s="1">
        <v>506</v>
      </c>
      <c r="F27" s="1">
        <v>498</v>
      </c>
      <c r="G27" s="3">
        <f t="shared" si="25"/>
        <v>-0.2207727846175942</v>
      </c>
      <c r="H27" s="3">
        <f t="shared" si="26"/>
        <v>2.1604927589215208</v>
      </c>
      <c r="I27" s="4">
        <f t="shared" si="31"/>
        <v>-149</v>
      </c>
      <c r="J27" s="4">
        <f t="shared" si="32"/>
        <v>74</v>
      </c>
      <c r="K27" s="1">
        <f t="shared" si="33"/>
        <v>2.1717434433606866</v>
      </c>
      <c r="L27" s="5">
        <f t="shared" si="34"/>
        <v>166.36405861844079</v>
      </c>
      <c r="M27" s="1">
        <f t="shared" si="35"/>
        <v>76.603918905356068</v>
      </c>
      <c r="N27" s="1">
        <f t="shared" si="36"/>
        <v>1.6726291716235282</v>
      </c>
      <c r="O27" s="1">
        <f t="shared" si="37"/>
        <v>2.6806332101568744</v>
      </c>
      <c r="P27" s="1">
        <f t="shared" si="38"/>
        <v>95.834592224491203</v>
      </c>
      <c r="Q27" s="1">
        <f t="shared" si="39"/>
        <v>153.58896936459433</v>
      </c>
    </row>
    <row r="28" spans="1:17" x14ac:dyDescent="0.25">
      <c r="A28" s="1">
        <v>45.522407999999999</v>
      </c>
      <c r="B28" s="1">
        <v>-73.647958000000003</v>
      </c>
      <c r="C28" s="3">
        <f t="shared" si="30"/>
        <v>-34.892231740035186</v>
      </c>
      <c r="D28" s="3">
        <f t="shared" si="24"/>
        <v>192.32702132600139</v>
      </c>
      <c r="E28" s="1">
        <v>489</v>
      </c>
      <c r="F28" s="1">
        <v>447</v>
      </c>
      <c r="G28" s="3">
        <f t="shared" si="25"/>
        <v>8.7851698070643636E-2</v>
      </c>
      <c r="H28" s="3">
        <f t="shared" si="26"/>
        <v>0.55320008080974503</v>
      </c>
      <c r="I28" s="4">
        <f t="shared" si="31"/>
        <v>-166</v>
      </c>
      <c r="J28" s="4">
        <f t="shared" si="32"/>
        <v>23</v>
      </c>
      <c r="K28" s="1">
        <f t="shared" si="33"/>
        <v>0.56013235066527267</v>
      </c>
      <c r="L28" s="5">
        <f t="shared" si="34"/>
        <v>167.58579892103029</v>
      </c>
      <c r="M28" s="1">
        <f t="shared" si="35"/>
        <v>299.18964459379572</v>
      </c>
      <c r="N28" s="1">
        <f t="shared" si="36"/>
        <v>1.4133051142621649</v>
      </c>
      <c r="O28" s="1">
        <f t="shared" si="37"/>
        <v>3.0039149832286327</v>
      </c>
      <c r="P28" s="1">
        <f t="shared" si="38"/>
        <v>80.976418211476613</v>
      </c>
      <c r="Q28" s="1">
        <f t="shared" si="39"/>
        <v>172.11165055511213</v>
      </c>
    </row>
    <row r="29" spans="1:17" x14ac:dyDescent="0.25">
      <c r="A29" s="1">
        <v>45.522644999999997</v>
      </c>
      <c r="B29" s="1">
        <v>-73.647896000000003</v>
      </c>
      <c r="C29" s="3">
        <f t="shared" si="30"/>
        <v>-34.634656523695575</v>
      </c>
      <c r="D29" s="3">
        <f t="shared" si="24"/>
        <v>190.83989296658831</v>
      </c>
      <c r="E29" s="1">
        <v>499</v>
      </c>
      <c r="F29" s="1">
        <v>397</v>
      </c>
      <c r="G29" s="3">
        <f t="shared" si="25"/>
        <v>0.34542691441025397</v>
      </c>
      <c r="H29" s="3">
        <f t="shared" si="26"/>
        <v>-0.93392827860333227</v>
      </c>
      <c r="I29" s="4">
        <f t="shared" si="31"/>
        <v>-156</v>
      </c>
      <c r="J29" s="4">
        <f t="shared" si="32"/>
        <v>-27</v>
      </c>
      <c r="K29" s="1">
        <f t="shared" si="33"/>
        <v>0.99576191068647146</v>
      </c>
      <c r="L29" s="5">
        <f t="shared" si="34"/>
        <v>158.31929762350515</v>
      </c>
      <c r="M29" s="1">
        <f t="shared" si="35"/>
        <v>158.99312468616208</v>
      </c>
      <c r="N29" s="1">
        <f t="shared" si="36"/>
        <v>-1.2165355979825525</v>
      </c>
      <c r="O29" s="1">
        <f t="shared" si="37"/>
        <v>-2.9702135272002854</v>
      </c>
      <c r="P29" s="1">
        <f t="shared" si="38"/>
        <v>-69.702355391824085</v>
      </c>
      <c r="Q29" s="1">
        <f t="shared" si="39"/>
        <v>-170.18069936124212</v>
      </c>
    </row>
    <row r="30" spans="1:17" x14ac:dyDescent="0.25">
      <c r="A30" s="1">
        <v>45.522866</v>
      </c>
      <c r="B30" s="1">
        <v>-73.647745</v>
      </c>
      <c r="C30" s="3">
        <f t="shared" si="30"/>
        <v>-34.411956738433481</v>
      </c>
      <c r="D30" s="3">
        <f t="shared" si="24"/>
        <v>189.44997536913709</v>
      </c>
      <c r="E30" s="1">
        <v>526</v>
      </c>
      <c r="F30" s="1">
        <v>349</v>
      </c>
      <c r="G30" s="3">
        <f t="shared" si="25"/>
        <v>0.56812669967234797</v>
      </c>
      <c r="H30" s="3">
        <f t="shared" si="26"/>
        <v>-2.3238458760545484</v>
      </c>
      <c r="I30" s="4">
        <f t="shared" si="31"/>
        <v>-129</v>
      </c>
      <c r="J30" s="4">
        <f t="shared" si="32"/>
        <v>-75</v>
      </c>
      <c r="K30" s="1">
        <f t="shared" si="33"/>
        <v>2.3922850169944896</v>
      </c>
      <c r="L30" s="5">
        <f t="shared" si="34"/>
        <v>149.21796138535066</v>
      </c>
      <c r="M30" s="1">
        <f t="shared" si="35"/>
        <v>62.374658673747142</v>
      </c>
      <c r="N30" s="1">
        <f t="shared" si="36"/>
        <v>-1.3310225666583317</v>
      </c>
      <c r="O30" s="1">
        <f t="shared" si="37"/>
        <v>-2.6149653821560426</v>
      </c>
      <c r="P30" s="1">
        <f t="shared" si="38"/>
        <v>-76.261975506192698</v>
      </c>
      <c r="Q30" s="1">
        <f t="shared" si="39"/>
        <v>-149.82647997035568</v>
      </c>
    </row>
    <row r="31" spans="1:17" x14ac:dyDescent="0.25">
      <c r="A31" s="1">
        <v>45.523051000000002</v>
      </c>
      <c r="B31" s="1">
        <v>-73.647644</v>
      </c>
      <c r="C31" s="3">
        <f t="shared" si="30"/>
        <v>-34.220427399047473</v>
      </c>
      <c r="D31" s="3">
        <f t="shared" si="24"/>
        <v>188.28738700346068</v>
      </c>
      <c r="E31" s="1">
        <v>546</v>
      </c>
      <c r="F31" s="1">
        <v>314</v>
      </c>
      <c r="G31" s="3">
        <f t="shared" si="25"/>
        <v>0.75965603905835621</v>
      </c>
      <c r="H31" s="3">
        <f t="shared" si="26"/>
        <v>-3.4864342417309615</v>
      </c>
      <c r="I31" s="4">
        <f t="shared" si="31"/>
        <v>-109</v>
      </c>
      <c r="J31" s="4">
        <f t="shared" si="32"/>
        <v>-110</v>
      </c>
      <c r="K31" s="1">
        <f t="shared" si="33"/>
        <v>3.5682350006119234</v>
      </c>
      <c r="L31" s="5">
        <f t="shared" si="34"/>
        <v>154.85799947048264</v>
      </c>
      <c r="M31" s="1">
        <f t="shared" si="35"/>
        <v>43.399047272370161</v>
      </c>
      <c r="N31" s="1">
        <f t="shared" si="36"/>
        <v>-1.3562603549756427</v>
      </c>
      <c r="O31" s="1">
        <f t="shared" si="37"/>
        <v>-2.3516283118818628</v>
      </c>
      <c r="P31" s="1">
        <f t="shared" si="38"/>
        <v>-77.707994261019195</v>
      </c>
      <c r="Q31" s="1">
        <f t="shared" si="39"/>
        <v>-134.73837725430522</v>
      </c>
    </row>
    <row r="32" spans="1:17" x14ac:dyDescent="0.25">
      <c r="A32" s="1">
        <v>45.523271999999999</v>
      </c>
      <c r="B32" s="1">
        <v>-73.647041000000002</v>
      </c>
      <c r="C32" s="3">
        <f t="shared" si="30"/>
        <v>-34.081464404594414</v>
      </c>
      <c r="D32" s="3">
        <f t="shared" si="24"/>
        <v>186.88219273299649</v>
      </c>
      <c r="E32" s="1">
        <v>649</v>
      </c>
      <c r="F32" s="1">
        <v>268</v>
      </c>
      <c r="G32" s="3">
        <f t="shared" si="25"/>
        <v>0.89861903351141592</v>
      </c>
      <c r="H32" s="3">
        <f t="shared" si="26"/>
        <v>-4.8916285121951546</v>
      </c>
      <c r="I32" s="4">
        <f t="shared" si="31"/>
        <v>-6</v>
      </c>
      <c r="J32" s="4">
        <f t="shared" si="32"/>
        <v>-156</v>
      </c>
      <c r="K32" s="1">
        <f t="shared" si="33"/>
        <v>4.9734842584157812</v>
      </c>
      <c r="L32" s="5">
        <f t="shared" si="34"/>
        <v>156.11534197509224</v>
      </c>
      <c r="M32" s="1">
        <f t="shared" si="35"/>
        <v>31.389531737418249</v>
      </c>
      <c r="N32" s="1">
        <f t="shared" si="36"/>
        <v>-1.3891165172411419</v>
      </c>
      <c r="O32" s="1">
        <f t="shared" si="37"/>
        <v>-1.6092389168160846</v>
      </c>
      <c r="P32" s="1">
        <f t="shared" si="38"/>
        <v>-79.590513689829294</v>
      </c>
      <c r="Q32" s="1">
        <f t="shared" si="39"/>
        <v>-92.202598161765806</v>
      </c>
    </row>
    <row r="33" spans="1:17" x14ac:dyDescent="0.25">
      <c r="A33" s="1">
        <v>45.523167000000001</v>
      </c>
      <c r="B33" s="1">
        <v>-73.64676</v>
      </c>
      <c r="C33" s="3">
        <f t="shared" si="30"/>
        <v>-34.254125243321113</v>
      </c>
      <c r="D33" s="3">
        <f t="shared" si="24"/>
        <v>187.53038192365526</v>
      </c>
      <c r="E33" s="1">
        <v>697</v>
      </c>
      <c r="F33" s="1">
        <v>289</v>
      </c>
      <c r="G33" s="3">
        <f t="shared" si="25"/>
        <v>0.72595819478471668</v>
      </c>
      <c r="H33" s="3">
        <f t="shared" si="26"/>
        <v>-4.2434393215363855</v>
      </c>
      <c r="I33" s="4">
        <f t="shared" si="31"/>
        <v>42</v>
      </c>
      <c r="J33" s="4">
        <f t="shared" si="32"/>
        <v>-135</v>
      </c>
      <c r="K33" s="1">
        <f t="shared" si="33"/>
        <v>4.3050891484539857</v>
      </c>
      <c r="L33" s="5">
        <f t="shared" si="34"/>
        <v>141.38246001537814</v>
      </c>
      <c r="M33" s="1">
        <f t="shared" si="35"/>
        <v>32.840774056014716</v>
      </c>
      <c r="N33" s="1">
        <f t="shared" si="36"/>
        <v>-1.4013588458025203</v>
      </c>
      <c r="O33" s="1">
        <f t="shared" si="37"/>
        <v>-1.269177280528657</v>
      </c>
      <c r="P33" s="1">
        <f t="shared" si="38"/>
        <v>-80.291947447808738</v>
      </c>
      <c r="Q33" s="1">
        <f t="shared" si="39"/>
        <v>-72.718501628183361</v>
      </c>
    </row>
    <row r="34" spans="1:17" x14ac:dyDescent="0.25">
      <c r="A34" s="1">
        <v>45.523114999999997</v>
      </c>
      <c r="B34" s="1">
        <v>-73.646392000000006</v>
      </c>
      <c r="C34" s="3">
        <f t="shared" si="30"/>
        <v>-34.382755846189319</v>
      </c>
      <c r="D34" s="3">
        <f t="shared" si="24"/>
        <v>187.84349549957497</v>
      </c>
      <c r="E34" s="1">
        <v>762</v>
      </c>
      <c r="F34" s="1">
        <v>301</v>
      </c>
      <c r="G34" s="3">
        <f t="shared" si="25"/>
        <v>0.59732759191651041</v>
      </c>
      <c r="H34" s="3">
        <f t="shared" si="26"/>
        <v>-3.9303257456166705</v>
      </c>
      <c r="I34" s="4">
        <f t="shared" si="31"/>
        <v>107</v>
      </c>
      <c r="J34" s="4">
        <f t="shared" si="32"/>
        <v>-123</v>
      </c>
      <c r="K34" s="1">
        <f t="shared" si="33"/>
        <v>3.9754572968052386</v>
      </c>
      <c r="L34" s="5">
        <f t="shared" si="34"/>
        <v>163.02760502442524</v>
      </c>
      <c r="M34" s="1">
        <f t="shared" si="35"/>
        <v>41.008516216596682</v>
      </c>
      <c r="N34" s="1">
        <f t="shared" si="36"/>
        <v>-1.4199713379622825</v>
      </c>
      <c r="O34" s="1">
        <f t="shared" si="37"/>
        <v>-0.85485148939277045</v>
      </c>
      <c r="P34" s="1">
        <f t="shared" si="38"/>
        <v>-81.358364694783432</v>
      </c>
      <c r="Q34" s="1">
        <f t="shared" si="39"/>
        <v>-48.979382452678209</v>
      </c>
    </row>
    <row r="35" spans="1:17" x14ac:dyDescent="0.25">
      <c r="A35" s="1">
        <v>45.522917999999997</v>
      </c>
      <c r="B35" s="1">
        <v>-73.646180000000001</v>
      </c>
      <c r="C35" s="3">
        <f t="shared" si="30"/>
        <v>-34.648713337636103</v>
      </c>
      <c r="D35" s="3">
        <f t="shared" si="24"/>
        <v>189.07017197154863</v>
      </c>
      <c r="E35" s="1">
        <v>792</v>
      </c>
      <c r="F35" s="1">
        <v>338</v>
      </c>
      <c r="G35" s="3">
        <f t="shared" si="25"/>
        <v>0.33137010046972648</v>
      </c>
      <c r="H35" s="3">
        <f t="shared" si="26"/>
        <v>-2.7036492736430091</v>
      </c>
      <c r="I35" s="4">
        <f t="shared" si="31"/>
        <v>137</v>
      </c>
      <c r="J35" s="4">
        <f t="shared" si="32"/>
        <v>-86</v>
      </c>
      <c r="K35" s="1">
        <f t="shared" si="33"/>
        <v>2.7238806028083697</v>
      </c>
      <c r="L35" s="5">
        <f t="shared" si="34"/>
        <v>161.75598906995685</v>
      </c>
      <c r="M35" s="1">
        <f t="shared" si="35"/>
        <v>59.384390381569418</v>
      </c>
      <c r="N35" s="1">
        <f t="shared" si="36"/>
        <v>-1.4488405587932112</v>
      </c>
      <c r="O35" s="1">
        <f t="shared" si="37"/>
        <v>-0.56056523679516912</v>
      </c>
      <c r="P35" s="1">
        <f t="shared" si="38"/>
        <v>-83.012449206226819</v>
      </c>
      <c r="Q35" s="1">
        <f t="shared" si="39"/>
        <v>-32.118022210114795</v>
      </c>
    </row>
    <row r="36" spans="1:17" x14ac:dyDescent="0.25">
      <c r="A36" s="1">
        <v>45.522568999999997</v>
      </c>
      <c r="B36" s="1">
        <v>-73.646026000000006</v>
      </c>
      <c r="C36" s="3">
        <f t="shared" si="30"/>
        <v>-35.078778655751336</v>
      </c>
      <c r="D36" s="3">
        <f t="shared" si="24"/>
        <v>191.25082245533832</v>
      </c>
      <c r="E36" s="1">
        <v>818</v>
      </c>
      <c r="F36" s="1">
        <v>415</v>
      </c>
      <c r="G36" s="3">
        <f t="shared" si="25"/>
        <v>-9.8695217645506261E-2</v>
      </c>
      <c r="H36" s="3">
        <f t="shared" si="26"/>
        <v>-0.52299878985331816</v>
      </c>
      <c r="I36" s="4">
        <f t="shared" si="31"/>
        <v>163</v>
      </c>
      <c r="J36" s="4">
        <f t="shared" si="32"/>
        <v>-9</v>
      </c>
      <c r="K36" s="1">
        <f t="shared" si="33"/>
        <v>0.5322297250005199</v>
      </c>
      <c r="L36" s="5">
        <f t="shared" si="34"/>
        <v>163.24827717314508</v>
      </c>
      <c r="M36" s="1">
        <f t="shared" si="35"/>
        <v>306.72521564440171</v>
      </c>
      <c r="N36" s="1">
        <f t="shared" si="36"/>
        <v>-1.7573131399798214</v>
      </c>
      <c r="O36" s="1">
        <f t="shared" si="37"/>
        <v>-5.5158715928178809E-2</v>
      </c>
      <c r="P36" s="1">
        <f t="shared" si="38"/>
        <v>-100.68662620372623</v>
      </c>
      <c r="Q36" s="1">
        <f t="shared" si="39"/>
        <v>-3.1603616260456748</v>
      </c>
    </row>
    <row r="37" spans="1:17" x14ac:dyDescent="0.25">
      <c r="A37" s="1">
        <v>45.522272000000001</v>
      </c>
      <c r="B37" s="1">
        <v>-73.646186</v>
      </c>
      <c r="C37" s="3">
        <f t="shared" si="30"/>
        <v>-35.389085747393253</v>
      </c>
      <c r="D37" s="3">
        <f t="shared" si="24"/>
        <v>193.11675143011652</v>
      </c>
      <c r="E37" s="1">
        <v>794</v>
      </c>
      <c r="F37" s="1">
        <v>474</v>
      </c>
      <c r="G37" s="3">
        <f t="shared" si="25"/>
        <v>-0.40900230928742332</v>
      </c>
      <c r="H37" s="3">
        <f t="shared" si="26"/>
        <v>1.3429301849248816</v>
      </c>
      <c r="I37" s="4">
        <f t="shared" si="31"/>
        <v>139</v>
      </c>
      <c r="J37" s="4">
        <f t="shared" si="32"/>
        <v>50</v>
      </c>
      <c r="K37" s="1">
        <f t="shared" si="33"/>
        <v>1.4038320307589587</v>
      </c>
      <c r="L37" s="5">
        <f t="shared" si="34"/>
        <v>147.71932845772079</v>
      </c>
      <c r="M37" s="1">
        <f t="shared" si="35"/>
        <v>105.22578572157153</v>
      </c>
      <c r="N37" s="1">
        <f t="shared" si="36"/>
        <v>1.86643099325724</v>
      </c>
      <c r="O37" s="1">
        <f t="shared" si="37"/>
        <v>0.34530080351716108</v>
      </c>
      <c r="P37" s="1">
        <f t="shared" si="38"/>
        <v>106.93861866605006</v>
      </c>
      <c r="Q37" s="1">
        <f t="shared" si="39"/>
        <v>19.784278704009424</v>
      </c>
    </row>
    <row r="38" spans="1:17" x14ac:dyDescent="0.25">
      <c r="A38" s="1">
        <v>45.522058999999999</v>
      </c>
      <c r="B38" s="1">
        <v>-73.646254999999996</v>
      </c>
      <c r="C38" s="3">
        <f t="shared" si="30"/>
        <v>-35.62015597005675</v>
      </c>
      <c r="D38" s="3">
        <f t="shared" si="24"/>
        <v>194.45336724554869</v>
      </c>
      <c r="E38" s="1">
        <v>784</v>
      </c>
      <c r="F38" s="1">
        <v>517</v>
      </c>
      <c r="G38" s="3">
        <f t="shared" si="25"/>
        <v>-0.64007253195092062</v>
      </c>
      <c r="H38" s="3">
        <f t="shared" si="26"/>
        <v>2.6795460003570497</v>
      </c>
      <c r="I38" s="4">
        <f t="shared" si="31"/>
        <v>129</v>
      </c>
      <c r="J38" s="4">
        <f t="shared" si="32"/>
        <v>93</v>
      </c>
      <c r="K38" s="1">
        <f t="shared" si="33"/>
        <v>2.7549336859872917</v>
      </c>
      <c r="L38" s="5">
        <f t="shared" si="34"/>
        <v>159.02829936838285</v>
      </c>
      <c r="M38" s="1">
        <f t="shared" si="35"/>
        <v>57.724910104829448</v>
      </c>
      <c r="N38" s="1">
        <f t="shared" si="36"/>
        <v>1.8052758882095172</v>
      </c>
      <c r="O38" s="1">
        <f t="shared" si="37"/>
        <v>0.62463542277161355</v>
      </c>
      <c r="P38" s="1">
        <f t="shared" si="38"/>
        <v>103.43468925113635</v>
      </c>
      <c r="Q38" s="1">
        <f t="shared" si="39"/>
        <v>35.788973459183332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2015-03-16T06:13:32Z</dcterms:created>
  <dcterms:modified xsi:type="dcterms:W3CDTF">2015-03-16T08:46:18Z</dcterms:modified>
</cp:coreProperties>
</file>