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activeTab="4" showHorizontalScroll="1" showVerticalScroll="1" showSheetTabs="1"/>
  </bookViews>
  <sheets>
    <sheet name="Cal" sheetId="1" state="hidden" r:id="rId1"/>
    <sheet name="Dec 23" sheetId="2" r:id="rId2"/>
    <sheet name="2023" sheetId="3" r:id="rId3"/>
    <sheet name="2024" sheetId="4" r:id="rId4"/>
    <sheet name="Jan" sheetId="5" r:id="rId5"/>
  </sheets>
  <calcPr refMode="A1"/>
</workbook>
</file>

<file path=xl/sharedStrings.xml><?xml version="1.0" encoding="utf-8"?>
<sst xmlns="http://schemas.openxmlformats.org/spreadsheetml/2006/main" count="363" uniqueCount="363">
  <si>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</si>
  <si>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</si>
  <si>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</si>
  <si>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</si>
  <si>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</si>
  <si>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</si>
  <si>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</si>
  <si>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</si>
  <si>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</si>
  <si>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</si>
  <si>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</si>
  <si>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</si>
  <si>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</si>
  <si>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</si>
  <si>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</si>
  <si>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</si>
  <si>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</si>
  <si>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</si>
  <si>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</si>
  <si>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</si>
  <si>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</si>
  <si>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</si>
  <si>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</si>
  <si>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</si>
  <si>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</si>
  <si>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</si>
  <si>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</si>
  <si>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</si>
  <si>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</si>
  <si>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</si>
  <si>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</si>
  <si>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</si>
  <si>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</si>
  <si>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kr1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</si>
  <si>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</si>
  <si>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</si>
  <si>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</si>
  <si>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</si>
  <si>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</si>
  <si>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</si>
  <si>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</si>
  <si>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</si>
  <si>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</si>
  <si>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</si>
  <si>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</si>
  <si>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</si>
  <si>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</si>
  <si>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</si>
  <si>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</si>
  <si>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</si>
  <si>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</si>
  <si>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</si>
  <si>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</si>
  <si>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</si>
  <si>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</si>
  <si>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</si>
  <si>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</si>
  <si>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</si>
  <si>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</si>
  <si>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</si>
  <si>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</si>
  <si>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</si>
  <si>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</si>
  <si>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</si>
  <si>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</si>
  <si>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</si>
  <si>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</si>
  <si>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</si>
  <si>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</si>
  <si>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</si>
  <si>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</si>
  <si>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</si>
  <si>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</si>
  <si>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</si>
  <si>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</si>
  <si>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</si>
  <si>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</si>
  <si>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</si>
  <si>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</si>
  <si>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</si>
  <si>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</si>
  <si>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</si>
  <si>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</si>
  <si>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</si>
  <si>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</si>
  <si>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</si>
  <si>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</si>
  <si>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</si>
  <si>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</si>
  <si>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</si>
  <si>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</si>
  <si>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</si>
  <si>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</si>
  <si>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</si>
  <si>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</si>
  <si>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</si>
  <si>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</si>
  <si>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</si>
  <si>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</si>
  <si>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</si>
  <si>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</si>
  <si>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</si>
  <si>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</si>
  <si>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</si>
  <si>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</si>
  <si>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</si>
  <si>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</si>
  <si>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</si>
  <si>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</si>
  <si>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</si>
  <si>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</si>
  <si>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</si>
  <si>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</si>
  <si>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</si>
  <si>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</si>
  <si>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</si>
  <si>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</si>
  <si>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</si>
  <si>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</si>
  <si>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</si>
  <si>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</si>
  <si>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</si>
  <si>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</si>
  <si>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</si>
  <si>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</si>
  <si>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</si>
  <si>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</si>
  <si>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</si>
  <si>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</si>
  <si>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</si>
  <si>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</si>
  <si>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</si>
  <si>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</si>
  <si>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</si>
  <si>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</si>
  <si>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</si>
  <si>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</si>
  <si>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</si>
  <si>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</si>
  <si>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</si>
  <si>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</si>
  <si>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</si>
  <si>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</si>
  <si>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</si>
  <si>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</si>
  <si>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</si>
  <si>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</si>
  <si>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</si>
  <si>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</si>
  <si>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</si>
  <si>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</si>
  <si>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</si>
  <si>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</si>
  <si>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</si>
  <si>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</si>
  <si>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</si>
  <si>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</si>
  <si>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</si>
  <si>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</si>
  <si>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</si>
  <si>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</si>
  <si>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</si>
  <si>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</si>
  <si>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</si>
  <si>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</si>
  <si>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</si>
  <si>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</si>
  <si>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</si>
  <si>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</si>
  <si>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</si>
  <si>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</si>
  <si>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</si>
  <si>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</si>
  <si>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</si>
  <si>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</si>
  <si>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</si>
  <si>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</si>
  <si>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</si>
  <si>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</si>
  <si>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</si>
  <si>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</si>
  <si>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</si>
  <si>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</si>
  <si>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1111.75</t>
  </si>
  <si>
    <t>89,21</t>
  </si>
  <si>
    <t>11:15:52</t>
  </si>
  <si>
    <t>19,19</t>
  </si>
  <si>
    <t>81,22</t>
  </si>
  <si>
    <t>63,27</t>
  </si>
  <si>
    <t>49,19</t>
  </si>
  <si>
    <t>51,49</t>
  </si>
  <si>
    <t>201,86</t>
  </si>
  <si>
    <t>327,57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</si>
  <si>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</si>
  <si>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</si>
  <si>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</si>
  <si>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</si>
  <si>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</si>
  <si>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</si>
  <si>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</si>
  <si>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</si>
  <si>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</si>
  <si>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</si>
  <si>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</si>
  <si>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</si>
  <si>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</si>
  <si>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</si>
  <si>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</si>
  <si>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</si>
  <si>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</si>
  <si>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</si>
  <si>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</si>
  <si>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</si>
  <si>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</si>
  <si>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</si>
  <si>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</si>
  <si>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</si>
  <si>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</si>
  <si>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204,86</t>
  </si>
  <si>
    <t>53,85</t>
  </si>
  <si>
    <t>171,88</t>
  </si>
  <si>
    <t>105,96</t>
  </si>
  <si>
    <t>67,19</t>
  </si>
  <si>
    <t>153,50</t>
  </si>
  <si>
    <t>179,76</t>
  </si>
  <si>
    <t>90.31x</t>
  </si>
  <si>
    <t>08:20:28</t>
  </si>
  <si>
    <t>550,38</t>
  </si>
  <si>
    <t>85.31</t>
  </si>
  <si>
    <t>344387.92</t>
  </si>
  <si>
    <t>385,80</t>
  </si>
  <si>
    <t>97,38</t>
  </si>
  <si>
    <t>110,27</t>
  </si>
  <si>
    <t>93,40</t>
  </si>
  <si>
    <t>103.77x</t>
  </si>
  <si>
    <t>16:33:</t>
  </si>
  <si>
    <t>80.94</t>
  </si>
  <si>
    <t>128,20</t>
  </si>
  <si>
    <t>85,36</t>
  </si>
  <si>
    <t>2821,16</t>
  </si>
  <si>
    <t>72,30</t>
  </si>
  <si>
    <t>166.0</t>
  </si>
  <si>
    <t>136.02x</t>
  </si>
  <si>
    <t>67.54x</t>
  </si>
  <si>
    <t>52.11x</t>
  </si>
  <si>
    <t>154.71x</t>
  </si>
  <si>
    <t>115.83x</t>
  </si>
  <si>
    <t>624.41x</t>
  </si>
  <si>
    <t>100.91x</t>
  </si>
  <si>
    <t>61.24x</t>
  </si>
  <si>
    <t>72.11x</t>
  </si>
  <si>
    <t>51.44x</t>
  </si>
  <si>
    <t>120.94x</t>
  </si>
  <si>
    <t>480.53x</t>
  </si>
  <si>
    <t>211.82x</t>
  </si>
  <si>
    <t>62.39x</t>
  </si>
  <si>
    <t>54.55x</t>
  </si>
  <si>
    <t>47.88x</t>
  </si>
  <si>
    <t>107.58x</t>
  </si>
  <si>
    <t>75.12x</t>
  </si>
  <si>
    <t>278.18x</t>
  </si>
  <si>
    <t>76.97x</t>
  </si>
  <si>
    <t>80.36x</t>
  </si>
  <si>
    <t>319.90x</t>
  </si>
  <si>
    <t>679.42x</t>
  </si>
  <si>
    <t>54.86x</t>
  </si>
  <si>
    <t>254.79x</t>
  </si>
  <si>
    <t>563.12x</t>
  </si>
  <si>
    <t>117.65x</t>
  </si>
  <si>
    <t>66.02x</t>
  </si>
  <si>
    <t>109.64x</t>
  </si>
  <si>
    <t>493.96x</t>
  </si>
  <si>
    <t>661.68x</t>
  </si>
  <si>
    <t>81.08x</t>
  </si>
  <si>
    <t>16:43:10</t>
  </si>
  <si>
    <t>69.77x</t>
  </si>
  <si>
    <t>47.77x</t>
  </si>
  <si>
    <t>436.95x</t>
  </si>
  <si>
    <t>74.80x</t>
  </si>
  <si>
    <t>482.92x</t>
  </si>
  <si>
    <t>501.00x</t>
  </si>
  <si>
    <t>160.78x</t>
  </si>
  <si>
    <t>61.57x</t>
  </si>
  <si>
    <t xml:space="preserve">
63.79x</t>
  </si>
  <si>
    <t>176.22x</t>
  </si>
  <si>
    <t>114.11x</t>
  </si>
  <si>
    <t>54.37x</t>
  </si>
  <si>
    <t>74.58x</t>
  </si>
  <si>
    <t>84.51x</t>
  </si>
  <si>
    <t>2344.72x</t>
  </si>
  <si>
    <t>66.57x</t>
  </si>
  <si>
    <t>586.60x</t>
  </si>
  <si>
    <t>272.21x</t>
  </si>
  <si>
    <t>55.77x</t>
  </si>
  <si>
    <t>133.83x</t>
  </si>
  <si>
    <t>75.03x</t>
  </si>
  <si>
    <t>123.42x</t>
  </si>
  <si>
    <t>239.53x</t>
  </si>
  <si>
    <t>399.42x</t>
  </si>
  <si>
    <t>125.86x</t>
  </si>
  <si>
    <t>52.32x</t>
  </si>
  <si>
    <t>83.04x</t>
  </si>
  <si>
    <t>142.01x</t>
  </si>
  <si>
    <t>2162,44</t>
  </si>
  <si>
    <t>3313,61</t>
  </si>
  <si>
    <t>131.67x</t>
  </si>
  <si>
    <t>222.64x</t>
  </si>
  <si>
    <t>88.10x</t>
  </si>
  <si>
    <t>66.22x</t>
  </si>
  <si>
    <t>172.25x</t>
  </si>
  <si>
    <t>80.84x</t>
  </si>
  <si>
    <t>50.03x</t>
  </si>
  <si>
    <t>65.73x</t>
  </si>
  <si>
    <t>91.73x</t>
  </si>
  <si>
    <t>129.25x</t>
  </si>
  <si>
    <t>58.80x</t>
  </si>
  <si>
    <t>69.55x</t>
  </si>
  <si>
    <t>76.58x</t>
  </si>
  <si>
    <t>82.94x</t>
  </si>
  <si>
    <t>62.44x</t>
  </si>
  <si>
    <t>67.63x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</si>
  <si>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</si>
  <si>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</si>
  <si>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6210,69</t>
  </si>
  <si>
    <t>344387</t>
  </si>
  <si>
    <t>dd/MM/yyyy h:mm:ss</t>
  </si>
  <si>
    <t>ЯНВАРЬ</t>
  </si>
  <si>
    <t>2919.77x</t>
  </si>
  <si>
    <t>7640.63x</t>
  </si>
  <si>
    <t>2219.09x</t>
  </si>
  <si>
    <t>DUSH</t>
  </si>
  <si>
    <t>122.51x</t>
  </si>
  <si>
    <t>62.16x</t>
  </si>
  <si>
    <t>125.33x</t>
  </si>
  <si>
    <t>267.94x</t>
  </si>
  <si>
    <t>123.49x</t>
  </si>
  <si>
    <t>54.98x</t>
  </si>
  <si>
    <t>186.65x</t>
  </si>
  <si>
    <t>356.86x</t>
  </si>
  <si>
    <t>393.10x</t>
  </si>
  <si>
    <t>121.48x</t>
  </si>
  <si>
    <t>70.35x</t>
  </si>
  <si>
    <t>72.92x</t>
  </si>
  <si>
    <t>446.03x</t>
  </si>
  <si>
    <t>58.84x</t>
  </si>
  <si>
    <t>106.45x</t>
  </si>
  <si>
    <t>370.27x</t>
  </si>
  <si>
    <t>41.41x</t>
  </si>
  <si>
    <t>52.98x</t>
  </si>
  <si>
    <t>78.25x</t>
  </si>
  <si>
    <t>107.50x</t>
  </si>
  <si>
    <t>112.40x</t>
  </si>
  <si>
    <t>63.01x</t>
  </si>
  <si>
    <t>253.16x</t>
  </si>
  <si>
    <t>270.66x</t>
  </si>
  <si>
    <t>68.23x</t>
  </si>
  <si>
    <t>127.96x</t>
  </si>
  <si>
    <t>167.41x</t>
  </si>
  <si>
    <t>104.10x</t>
  </si>
  <si>
    <t>52.57x</t>
  </si>
  <si>
    <t>45.11x</t>
  </si>
  <si>
    <t>164.32x</t>
  </si>
  <si>
    <t/>
  </si>
</sst>
</file>

<file path=xl/styles.xml><?xml version="1.0" encoding="utf-8"?>
<styleSheet xmlns="http://schemas.openxmlformats.org/spreadsheetml/2006/main">
  <numFmts count="12">
    <numFmt formatCode="#,##0\ _₽;[Red]#,##0\ _₽" numFmtId="164"/>
    <numFmt formatCode="0.00;[Red]0.00" numFmtId="165"/>
    <numFmt formatCode="#,##0.00\ _₽;[Red]#,##0.00\ _₽" numFmtId="166"/>
    <numFmt formatCode="dd\.mm\.yyyy" numFmtId="167"/>
    <numFmt formatCode="_(* #,##0 _₽_);_(-* #,##0 _₽;_(* &quot;-&quot; _₽_);_(@_)" numFmtId="168"/>
    <numFmt formatCode="[$-419]dd\.mmm" numFmtId="169"/>
    <numFmt formatCode="[$-F400]h:mm:ss\ AM/PM" numFmtId="170"/>
    <numFmt formatCode="dd/mm/yy\ h:mm;@" numFmtId="171"/>
    <numFmt formatCode="dd/MM/yyyy h:mm:ss" numFmtId="172"/>
    <numFmt formatCode="dd/mm/yy\ h:mm;@" numFmtId="173"/>
    <numFmt formatCode="dd/mm/yy\ h:mm;@" numFmtId="174"/>
    <numFmt formatCode="dd/MM/yyyy h:mm:ss" numFmtId="175"/>
  </numFmts>
  <fonts count="13">
    <font>
      <sz val="11"/>
      <name val="Calibri"/>
      <charset val="1"/>
    </font>
    <font>
      <sz val="11"/>
      <name val="Calibri"/>
      <charset val="1"/>
    </font>
    <font>
      <color rgb="FF000000"/>
      <sz val="11"/>
      <name val="Calibri"/>
      <charset val="204"/>
    </font>
    <font>
      <color rgb="FF000000"/>
      <sz val="16"/>
      <name val="Calibri"/>
      <charset val="204"/>
    </font>
    <font>
      <sz val="11"/>
      <name val="Calibri"/>
      <charset val="204"/>
    </font>
    <font>
      <color rgb="FF000000"/>
      <sz val="11"/>
      <name val="Calibri"/>
      <charset val="204"/>
      <b/>
    </font>
    <font>
      <color rgb="FFFF0000"/>
      <sz val="11"/>
      <name val="Calibri"/>
      <charset val="204"/>
    </font>
    <font>
      <color rgb="FF000000"/>
      <sz val="11"/>
      <name val="Calibri"/>
      <charset val="1"/>
    </font>
    <font>
      <color rgb="FFFF0000"/>
      <sz val="11"/>
      <name val="Calibri"/>
      <charset val="1"/>
      <b/>
    </font>
    <font>
      <sz val="20"/>
      <name val="Calibri"/>
      <charset val="1"/>
    </font>
    <font>
      <sz val="11"/>
      <name val="Calibri"/>
      <charset val="1"/>
      <b/>
    </font>
    <font>
      <color rgb="FF00B0F0"/>
      <sz val="11"/>
      <name val="Calibri"/>
      <charset val="204"/>
    </font>
    <font>
      <color rgb="FF00A5FF"/>
      <sz val="11"/>
      <name val="Calibri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DEADA"/>
        <bgColor rgb="FFFDEADA"/>
      </patternFill>
    </fill>
    <fill>
      <patternFill patternType="solid">
        <fgColor rgb="FFFF8040"/>
        <bgColor rgb="FFFF8040"/>
      </patternFill>
    </fill>
    <fill>
      <patternFill patternType="solid">
        <fgColor rgb="FFEEECE1"/>
        <bgColor rgb="FFEEECE1"/>
      </patternFill>
    </fill>
    <fill>
      <patternFill patternType="solid">
        <fgColor rgb="FFE6E6E6"/>
        <bgColor rgb="FFE6E6E6"/>
      </patternFill>
    </fill>
    <fill>
      <patternFill patternType="solid">
        <fgColor rgb="FFFFD966"/>
        <bgColor rgb="FFFFD966"/>
      </patternFill>
    </fill>
    <fill>
      <patternFill patternType="solid">
        <fgColor rgb="FFE46C0A"/>
        <bgColor rgb="FFE46C0A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C000"/>
        <bgColor rgb="FFFFC000"/>
      </patternFill>
    </fill>
    <fill>
      <patternFill patternType="solid">
        <fgColor rgb="FF59C4FF"/>
        <bgColor rgb="FF59C4FF"/>
      </patternFill>
    </fill>
    <fill>
      <patternFill patternType="solid">
        <fgColor rgb="FF59C4FF"/>
        <bgColor rgb="FF59C4FF"/>
      </patternFill>
    </fill>
    <fill>
      <patternFill patternType="none"/>
    </fill>
    <fill>
      <patternFill patternType="none"/>
    </fill>
    <fill>
      <patternFill patternType="solid">
        <fgColor rgb="FFFFC000"/>
        <bgColor rgb="FFFFC0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170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center" textRotation="0" shrinkToFit="false" wrapText="true"/>
      <protection hidden="false" locked="true"/>
    </xf>
    <xf applyAlignment="true" applyBorder="true" applyFill="true" applyNumberFormat="true" applyFont="true" applyProtection="true" borderId="1" fillId="2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4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3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6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3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7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5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5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0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2" numFmtId="164" xfId="0">
      <alignment horizontal="right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2" numFmtId="166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2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1" fillId="0" fontId="0" numFmtId="16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0" fontId="2" numFmtId="16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2" fontId="2" numFmtId="167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2" numFmtId="16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3" fillId="8" fontId="2" numFmtId="2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7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3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7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4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6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6" fontId="6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6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6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8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7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5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0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1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1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0" fontId="1" numFmtId="1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1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4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9" fontId="7" numFmtId="2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21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6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173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7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1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2" numFmtId="17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4" numFmtId="17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1" numFmtId="17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0" numFmtId="17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2" fontId="7" numFmtId="173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3" fontId="7" numFmtId="2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74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2" numFmtId="17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1" numFmtId="17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22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4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2" numFmtId="17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12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6" fontId="9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7" fontId="9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6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17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8" fontId="1" numFmtId="17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28" fontId="7" numFmtId="17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9" fontId="1" numFmtId="17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8" fontId="7" numFmtId="175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17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17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9" fontId="7" numFmtId="175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20" fontId="1" numFmtId="17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1" numFmtId="175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0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1" fontId="5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2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3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4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2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0" fontId="7" numFmtId="17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5" fontId="7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2" fontId="1" numFmtId="0" xfId="0">
      <alignment horizontal="left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6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7" fontId="2" numFmtId="49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7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8" fontId="2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0" numFmtId="2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39" fontId="7" numFmtId="21" xfId="0">
      <alignment horizontal="left" vertical="center" textRotation="0" shrinkToFit="false" wrapText="true"/>
      <protection hidden="false" locked="true"/>
    </xf>
    <xf applyAlignment="true" applyBorder="true" applyFill="true" applyNumberFormat="true" applyFont="true" applyProtection="true" borderId="0" fillId="29" fontId="1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29" fontId="1" numFmtId="21" xfId="0">
      <alignment horizontal="general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9" fontId="7" numFmtId="21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0" fontId="2" numFmtId="170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0" fontId="1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5" fontId="1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40" fontId="2" numFmtId="165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5" fontId="2" numFmtId="49" xfId="0">
      <alignment horizontal="left" vertical="center" textRotation="0" shrinkToFit="false" wrapText="false"/>
      <protection hidden="false" locked="true"/>
    </xf>
    <xf applyAlignment="true" applyBorder="true" applyFill="true" applyNumberFormat="true" applyFont="true" applyProtection="true" borderId="0" fillId="30" fontId="2" numFmtId="165" xfId="0">
      <alignment horizontal="left" vertical="center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/xl/media/image1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76200</xdr:colOff>
      <xdr:row>275</xdr:row>
      <xdr:rowOff>66675</xdr:rowOff>
    </xdr:from>
    <xdr:to>
      <xdr:col>34</xdr:col>
      <xdr:colOff>590550</xdr:colOff>
      <xdr:row>308</xdr:row>
      <xdr:rowOff>104775</xdr:rowOff>
    </xdr:to>
    <xdr:pic>
      <xdr:nvPicPr>
        <xdr:cNvPr id="1" name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3700" y="52739925"/>
          <a:ext cx="4514850" cy="6219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worksheets/_rels/sheet1.xml.rels><?xml version="1.0" encoding="UTF-8" standalone="yes"?>
<Relationships xmlns="http://schemas.openxmlformats.org/package/2006/relationships"/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/>
</file>

<file path=xl/worksheets/_rels/sheet4.xml.rels><?xml version="1.0" encoding="UTF-8" standalone="yes"?>
<Relationships xmlns="http://schemas.openxmlformats.org/package/2006/relationships"/>
</file>

<file path=xl/worksheets/_rels/sheet5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B202"/>
  <sheetViews>
    <sheetView workbookViewId="0" showZeros="true" showFormulas="false" showGridLines="true" showRowColHeaders="true">
      <selection sqref="L200" activeCell="L200"/>
    </sheetView>
  </sheetViews>
  <sheetFormatPr defaultColWidth="10" customHeight="true" defaultRowHeight="15"/>
  <cols>
    <col max="4" min="4" style="1" width="13.42578125" customWidth="true"/>
    <col max="5" min="5" style="1" width="14.28515625" customWidth="true"/>
    <col max="6" min="6" style="1" width="17.85546875" customWidth="true"/>
    <col max="7" min="7" style="1" width="13.85546875" customWidth="true"/>
    <col max="20" min="8" style="1" width="13.7109375" customWidth="true"/>
    <col max="21" min="21" style="1" width="30.140625" customWidth="true"/>
    <col max="22" min="22" style="1" width="6.28515625" customWidth="true"/>
    <col max="25" min="23" style="1" width="14.42578125" customWidth="true"/>
    <col max="28" min="26" style="1" width="10" customWidth="true"/>
  </cols>
  <sheetData>
    <row r="4">
      <c r="G4" s="1" t="s">
        <v>0</v>
      </c>
      <c r="H4" s="1" t="s">
        <v>1</v>
      </c>
    </row>
    <row r="5" customHeight="true" ht="36.75">
      <c r="G5" s="2" t="n">
        <v>26</v>
      </c>
      <c r="H5" s="2" t="n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customHeight="true" ht="38.25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customHeight="true" ht="28.5" customFormat="true" s="8">
      <c r="D7" s="9" t="n">
        <v>2000</v>
      </c>
      <c r="E7" s="9" t="n">
        <v>2000</v>
      </c>
      <c r="F7" s="10" t="str">
        <f>(D7+E7)*60</f>
      </c>
      <c r="G7" s="11" t="str">
        <f>(D7*2-D7)*26</f>
      </c>
      <c r="H7" s="12" t="str">
        <f>D7*34</f>
      </c>
      <c r="I7" s="13" t="str">
        <f>57*E7</f>
      </c>
      <c r="J7" s="13" t="str">
        <f>56*E7</f>
      </c>
      <c r="K7" s="13" t="str">
        <f>55*E7</f>
      </c>
      <c r="L7" s="14" t="str">
        <f>3*10*E7-E7</f>
      </c>
      <c r="M7" s="14" t="str">
        <f>4*10*E7-E7</f>
      </c>
      <c r="N7" s="11" t="str">
        <f>5*10*E7-E7</f>
      </c>
      <c r="O7" s="9" t="str">
        <f>L7+G7-H7-I7</f>
      </c>
      <c r="P7" s="9" t="str">
        <f>G7+M7-H7-J7</f>
      </c>
      <c r="Q7" s="9" t="str">
        <f>G7+N7-H7-K7</f>
      </c>
      <c r="R7" s="9" t="str">
        <f>O7-J7-E7</f>
      </c>
      <c r="S7" s="9" t="str">
        <f>P7-J7-E7</f>
      </c>
      <c r="T7" s="9" t="str">
        <f>Q7-K7-E7</f>
      </c>
      <c r="U7" s="15" t="n">
        <v>0.5</v>
      </c>
      <c r="V7" s="15" t="str">
        <f>11/U7</f>
      </c>
      <c r="W7" s="9" t="str">
        <f>V7*R7</f>
      </c>
      <c r="X7" s="9" t="str">
        <f>V7*S7</f>
      </c>
      <c r="Y7" s="9" t="str">
        <f>V7*T7</f>
      </c>
      <c r="Z7" s="16"/>
      <c r="AA7" s="16"/>
      <c r="AB7" s="16"/>
    </row>
    <row r="8" customHeight="true" ht="28.5" customFormat="true" s="8">
      <c r="D8" s="9" t="n">
        <v>0</v>
      </c>
      <c r="E8" s="9" t="n">
        <v>2000</v>
      </c>
      <c r="F8" s="10" t="str">
        <f>(D8+E8)*60</f>
      </c>
      <c r="G8" s="11" t="str">
        <f>(D8*2-D8)*26</f>
      </c>
      <c r="H8" s="12" t="str">
        <f>D8*34</f>
      </c>
      <c r="I8" s="13" t="str">
        <f>57*E8</f>
      </c>
      <c r="J8" s="13" t="str">
        <f>56*E8</f>
      </c>
      <c r="K8" s="13" t="str">
        <f>55*E8</f>
      </c>
      <c r="L8" s="14" t="str">
        <f>3*10*E8-E8</f>
      </c>
      <c r="M8" s="14" t="str">
        <f>4*10*E8-E8</f>
      </c>
      <c r="N8" s="11" t="str">
        <f>5*10*E8-E8</f>
      </c>
      <c r="O8" s="9" t="str">
        <f>L8+G8-H8-I8</f>
      </c>
      <c r="P8" s="9" t="str">
        <f>G8+M8-H8-J8</f>
      </c>
      <c r="Q8" s="9" t="str">
        <f>G8+N8-H8-K8</f>
      </c>
      <c r="R8" s="9" t="str">
        <f>O8-J8-E8</f>
      </c>
      <c r="S8" s="9" t="str">
        <f>P8-J8-E8</f>
      </c>
      <c r="T8" s="9" t="str">
        <f>Q8-K8-E8</f>
      </c>
      <c r="U8" s="15" t="n">
        <v>0.5</v>
      </c>
      <c r="V8" s="15" t="str">
        <f>11/U8</f>
      </c>
      <c r="W8" s="9" t="str">
        <f>V8*R8</f>
      </c>
      <c r="X8" s="9" t="str">
        <f>V8*S8</f>
      </c>
      <c r="Y8" s="9" t="str">
        <f>V8*T8</f>
      </c>
      <c r="Z8" s="16"/>
      <c r="AA8" s="16"/>
      <c r="AB8" s="16"/>
    </row>
    <row r="9" customHeight="true" ht="29.25" customFormat="true" s="8">
      <c r="D9" s="9" t="n">
        <v>2000</v>
      </c>
      <c r="E9" s="9" t="n">
        <v>0</v>
      </c>
      <c r="F9" s="10" t="str">
        <f>(D9+E9)*60</f>
      </c>
      <c r="G9" s="11" t="str">
        <f>(D9*2-D9)*26</f>
      </c>
      <c r="H9" s="12" t="str">
        <f>D9*34</f>
      </c>
      <c r="I9" s="13" t="str">
        <f>57*E9</f>
      </c>
      <c r="J9" s="13" t="str">
        <f>56*E9</f>
      </c>
      <c r="K9" s="13" t="str">
        <f>55*E9</f>
      </c>
      <c r="L9" s="14" t="str">
        <f>3*10*E9-E9</f>
      </c>
      <c r="M9" s="14" t="str">
        <f>4*10*E9-E9</f>
      </c>
      <c r="N9" s="11" t="str">
        <f>5*10*E9-E9</f>
      </c>
      <c r="O9" s="9" t="str">
        <f>L9+G9-H9-I9</f>
      </c>
      <c r="P9" s="9" t="str">
        <f>G9+M9-H9-J9</f>
      </c>
      <c r="Q9" s="9" t="str">
        <f>G9+N9-H9-K9</f>
      </c>
      <c r="R9" s="9" t="str">
        <f>O9-J9-E9</f>
      </c>
      <c r="S9" s="17" t="str">
        <f>P9-J9-E9</f>
      </c>
      <c r="T9" s="9" t="str">
        <f>Q9-K9-E9</f>
      </c>
      <c r="U9" s="15" t="n">
        <v>0.5</v>
      </c>
      <c r="V9" s="15" t="str">
        <f>11/U9</f>
      </c>
      <c r="W9" s="9" t="str">
        <f>V9*R9</f>
      </c>
      <c r="X9" s="9" t="str">
        <f>V9*S9</f>
      </c>
      <c r="Y9" s="9" t="str">
        <f>V9*T9</f>
      </c>
      <c r="Z9" s="16"/>
      <c r="AA9" s="16"/>
      <c r="AB9" s="16"/>
    </row>
    <row r="10" customHeight="true" ht="24.75" customFormat="true" s="8">
      <c r="D10" s="9" t="n">
        <v>4000</v>
      </c>
      <c r="E10" s="9" t="n">
        <v>4000</v>
      </c>
      <c r="F10" s="10" t="str">
        <f>(D10+E10)*60</f>
      </c>
      <c r="G10" s="11" t="str">
        <f>(D10*2-D10)*26</f>
      </c>
      <c r="H10" s="12" t="str">
        <f>D10*34</f>
      </c>
      <c r="I10" s="13" t="str">
        <f>57*E10</f>
      </c>
      <c r="J10" s="13" t="str">
        <f>56*E10</f>
      </c>
      <c r="K10" s="13" t="str">
        <f>55*E10</f>
      </c>
      <c r="L10" s="14" t="str">
        <f>3*10*E10-E10</f>
      </c>
      <c r="M10" s="14" t="str">
        <f>4*10*E10-E10</f>
      </c>
      <c r="N10" s="11" t="str">
        <f>5*10*E10-E10</f>
      </c>
      <c r="O10" s="9" t="str">
        <f>L10+G10-H10-I10</f>
      </c>
      <c r="P10" s="9" t="str">
        <f>G10+M10-H10-J10</f>
      </c>
      <c r="Q10" s="9" t="str">
        <f>G10+N10-H10-K10</f>
      </c>
      <c r="R10" s="9" t="str">
        <f>O10-J10-E10</f>
      </c>
      <c r="S10" s="9" t="str">
        <f>P10-J10-E10</f>
      </c>
      <c r="T10" s="9" t="str">
        <f>Q10-K10-E10</f>
      </c>
      <c r="U10" s="15" t="n">
        <v>0.5</v>
      </c>
      <c r="V10" s="15" t="str">
        <f>11/U10</f>
      </c>
      <c r="W10" s="9" t="str">
        <f>V10*R10</f>
      </c>
      <c r="X10" s="9" t="str">
        <f>V10*S10</f>
      </c>
      <c r="Y10" s="9" t="str">
        <f>V10*T10</f>
      </c>
      <c r="Z10" s="16"/>
      <c r="AA10" s="16"/>
      <c r="AB10" s="16"/>
    </row>
    <row r="11" customHeight="true" ht="24.75" customFormat="true" s="8">
      <c r="D11" s="9" t="n">
        <v>4000</v>
      </c>
      <c r="E11" s="9" t="n">
        <v>0</v>
      </c>
      <c r="F11" s="10" t="str">
        <f>(D11+E11)*60</f>
      </c>
      <c r="G11" s="11" t="str">
        <f>(D11*2-D11)*26</f>
      </c>
      <c r="H11" s="12" t="str">
        <f>D11*34</f>
      </c>
      <c r="I11" s="13" t="str">
        <f>57*E11</f>
      </c>
      <c r="J11" s="13" t="str">
        <f>56*E11</f>
      </c>
      <c r="K11" s="13" t="str">
        <f>55*E11</f>
      </c>
      <c r="L11" s="14" t="str">
        <f>3*10*E11-E11</f>
      </c>
      <c r="M11" s="14" t="str">
        <f>4*10*E11-E11</f>
      </c>
      <c r="N11" s="11" t="str">
        <f>5*10*E11-E11</f>
      </c>
      <c r="O11" s="9" t="str">
        <f>L11+G11-H11-I11</f>
      </c>
      <c r="P11" s="9" t="str">
        <f>G11+M11-H11-J11</f>
      </c>
      <c r="Q11" s="9" t="str">
        <f>G11+N11-H11-K11</f>
      </c>
      <c r="R11" s="9" t="str">
        <f>O11-J11-E11</f>
      </c>
      <c r="S11" s="17" t="str">
        <f>P11-J11-E11</f>
      </c>
      <c r="T11" s="9" t="str">
        <f>Q11-K11-E11</f>
      </c>
      <c r="U11" s="15" t="n">
        <v>0.5</v>
      </c>
      <c r="V11" s="15" t="str">
        <f>11/U11</f>
      </c>
      <c r="W11" s="9" t="str">
        <f>V11*R11</f>
      </c>
      <c r="X11" s="9" t="str">
        <f>V11*S11</f>
      </c>
      <c r="Y11" s="9" t="str">
        <f>V11*T11</f>
      </c>
      <c r="Z11" s="16"/>
      <c r="AA11" s="16"/>
      <c r="AB11" s="16"/>
    </row>
    <row r="12" customHeight="true" ht="24.75" customFormat="true" s="8">
      <c r="D12" s="9" t="n">
        <v>0</v>
      </c>
      <c r="E12" s="9" t="n">
        <v>4000</v>
      </c>
      <c r="F12" s="10" t="str">
        <f>(D12+E12)*60</f>
      </c>
      <c r="G12" s="11" t="str">
        <f>(D12*2-D12)*26</f>
      </c>
      <c r="H12" s="12" t="str">
        <f>D12*34</f>
      </c>
      <c r="I12" s="13" t="str">
        <f>57*E12</f>
      </c>
      <c r="J12" s="13" t="str">
        <f>56*E12</f>
      </c>
      <c r="K12" s="13" t="str">
        <f>55*E12</f>
      </c>
      <c r="L12" s="14" t="str">
        <f>3*10*E12-E12</f>
      </c>
      <c r="M12" s="14" t="str">
        <f>4*10*E12-E12</f>
      </c>
      <c r="N12" s="11" t="str">
        <f>5*10*E12-E12</f>
      </c>
      <c r="O12" s="9" t="str">
        <f>L12+G12-H12-I12</f>
      </c>
      <c r="P12" s="9" t="str">
        <f>G12+M12-H12-J12</f>
      </c>
      <c r="Q12" s="9" t="str">
        <f>G12+N12-H12-K12</f>
      </c>
      <c r="R12" s="9" t="str">
        <f>O12-J12-E12</f>
      </c>
      <c r="S12" s="9" t="str">
        <f>P12-J12-E12</f>
      </c>
      <c r="T12" s="9" t="str">
        <f>Q12-K12-E12</f>
      </c>
      <c r="U12" s="15" t="n">
        <v>0.5</v>
      </c>
      <c r="V12" s="15" t="str">
        <f>11/U12</f>
      </c>
      <c r="W12" s="9" t="str">
        <f>V12*R12</f>
      </c>
      <c r="X12" s="9" t="str">
        <f>V12*S12</f>
      </c>
      <c r="Y12" s="9" t="str">
        <f>V12*T12</f>
      </c>
      <c r="Z12" s="16"/>
      <c r="AA12" s="16"/>
      <c r="AB12" s="16"/>
    </row>
    <row r="13" customHeight="true" ht="24.75" customFormat="true" s="8">
      <c r="D13" s="9" t="n">
        <v>4000</v>
      </c>
      <c r="E13" s="9" t="n">
        <v>2000</v>
      </c>
      <c r="F13" s="10" t="str">
        <f>(D13+E13)*60</f>
      </c>
      <c r="G13" s="11" t="str">
        <f>(D13*2-D13)*26</f>
      </c>
      <c r="H13" s="12" t="str">
        <f>D13*34</f>
      </c>
      <c r="I13" s="13" t="str">
        <f>57*E13</f>
      </c>
      <c r="J13" s="13" t="str">
        <f>56*E13</f>
      </c>
      <c r="K13" s="13" t="str">
        <f>55*E13</f>
      </c>
      <c r="L13" s="14" t="str">
        <f>3*10*E13-E13</f>
      </c>
      <c r="M13" s="14" t="str">
        <f>4*10*E13-E13</f>
      </c>
      <c r="N13" s="11" t="str">
        <f>5*10*E13-E13</f>
      </c>
      <c r="O13" s="9" t="str">
        <f>L13+G13-H13-I13</f>
      </c>
      <c r="P13" s="9" t="str">
        <f>G13+M13-H13-J13</f>
      </c>
      <c r="Q13" s="9" t="str">
        <f>G13+N13-H13-K13</f>
      </c>
      <c r="R13" s="9" t="str">
        <f>O13-J13-E13</f>
      </c>
      <c r="S13" s="9" t="str">
        <f>P13-J13-E13</f>
      </c>
      <c r="T13" s="9" t="str">
        <f>Q13-K13-E13</f>
      </c>
      <c r="U13" s="15" t="n">
        <v>0.5</v>
      </c>
      <c r="V13" s="15" t="str">
        <f>11/U13</f>
      </c>
      <c r="W13" s="9" t="str">
        <f>V13*R13</f>
      </c>
      <c r="X13" s="9" t="str">
        <f>V13*S13</f>
      </c>
      <c r="Y13" s="9" t="str">
        <f>V13*T13</f>
      </c>
      <c r="Z13" s="16"/>
      <c r="AA13" s="16"/>
      <c r="AB13" s="16"/>
    </row>
    <row r="14" customHeight="true" ht="24.75" customFormat="true" s="8">
      <c r="D14" s="9" t="n">
        <v>18285.7142857143</v>
      </c>
      <c r="E14" s="9" t="n">
        <v>1428.57142857143</v>
      </c>
      <c r="F14" s="10" t="str">
        <f>(D14+E14)*60</f>
      </c>
      <c r="G14" s="11" t="str">
        <f>(D14*2-D14)*26</f>
      </c>
      <c r="H14" s="12" t="str">
        <f>D14*34</f>
      </c>
      <c r="I14" s="13" t="str">
        <f>57*E14</f>
      </c>
      <c r="J14" s="13" t="str">
        <f>56*E14</f>
      </c>
      <c r="K14" s="13" t="str">
        <f>55*E14</f>
      </c>
      <c r="L14" s="14" t="str">
        <f>3*10*E14-E14</f>
      </c>
      <c r="M14" s="14" t="str">
        <f>4*10*E14-E14</f>
      </c>
      <c r="N14" s="11" t="str">
        <f>5*10*E14-E14</f>
      </c>
      <c r="O14" s="9" t="str">
        <f>L14+G14-H14-I14</f>
      </c>
      <c r="P14" s="9" t="str">
        <f>G14+M14-H14-J14</f>
      </c>
      <c r="Q14" s="9" t="str">
        <f>G14+N14-H14-K14</f>
      </c>
      <c r="R14" s="9" t="str">
        <f>O14-J14-E14</f>
      </c>
      <c r="S14" s="9" t="str">
        <f>P14-J14-E14</f>
      </c>
      <c r="T14" s="9" t="str">
        <f>Q14-K14-E14</f>
      </c>
      <c r="U14" s="15" t="n">
        <v>0.5</v>
      </c>
      <c r="V14" s="15" t="str">
        <f>11/U14</f>
      </c>
      <c r="W14" s="9" t="str">
        <f>V14*R14</f>
      </c>
      <c r="X14" s="9" t="str">
        <f>V14*S14</f>
      </c>
      <c r="Y14" s="9" t="str">
        <f>V14*T14</f>
      </c>
      <c r="Z14" s="16"/>
      <c r="AA14" s="16"/>
      <c r="AB14" s="16"/>
    </row>
    <row r="15" customHeight="true" ht="24.75" customFormat="true" s="8">
      <c r="D15" s="9" t="n">
        <v>21357.1428571429</v>
      </c>
      <c r="E15" s="9" t="n">
        <v>1357.14285714286</v>
      </c>
      <c r="F15" s="10" t="str">
        <f>(D15+E15)*60</f>
      </c>
      <c r="G15" s="11" t="str">
        <f>(D15*2-D15)*26</f>
      </c>
      <c r="H15" s="12" t="str">
        <f>D15*34</f>
      </c>
      <c r="I15" s="13" t="str">
        <f>57*E15</f>
      </c>
      <c r="J15" s="13" t="str">
        <f>56*E15</f>
      </c>
      <c r="K15" s="13" t="str">
        <f>55*E15</f>
      </c>
      <c r="L15" s="14" t="str">
        <f>3*10*E15-E15</f>
      </c>
      <c r="M15" s="14" t="str">
        <f>4*10*E15-E15</f>
      </c>
      <c r="N15" s="11" t="str">
        <f>5*10*E15-E15</f>
      </c>
      <c r="O15" s="9" t="str">
        <f>L15+G15-H15-I15</f>
      </c>
      <c r="P15" s="9" t="str">
        <f>G15+M15-H15-J15</f>
      </c>
      <c r="Q15" s="9" t="str">
        <f>G15+N15-H15-K15</f>
      </c>
      <c r="R15" s="9" t="str">
        <f>O15-J15-E15</f>
      </c>
      <c r="S15" s="9" t="str">
        <f>P15-J15-E15</f>
      </c>
      <c r="T15" s="9" t="str">
        <f>Q15-K15-E15</f>
      </c>
      <c r="U15" s="15" t="n">
        <v>0.5</v>
      </c>
      <c r="V15" s="15" t="str">
        <f>11/U15</f>
      </c>
      <c r="W15" s="9" t="str">
        <f>V15*R15</f>
      </c>
      <c r="X15" s="9" t="str">
        <f>V15*S15</f>
      </c>
      <c r="Y15" s="9" t="str">
        <f>V15*T15</f>
      </c>
      <c r="Z15" s="16"/>
      <c r="AA15" s="16"/>
      <c r="AB15" s="16"/>
    </row>
    <row r="16" ht="20.25" customFormat="true" s="8">
      <c r="D16" s="9" t="n">
        <v>24428.5714285714</v>
      </c>
      <c r="E16" s="9" t="n">
        <v>1285.71428571429</v>
      </c>
      <c r="F16" s="10" t="str">
        <f>(D16+E16)*60</f>
      </c>
      <c r="G16" s="11" t="str">
        <f>(D16*2-D16)*26</f>
      </c>
      <c r="H16" s="12" t="str">
        <f>D16*34</f>
      </c>
      <c r="I16" s="13" t="str">
        <f>57*E16</f>
      </c>
      <c r="J16" s="13" t="str">
        <f>56*E16</f>
      </c>
      <c r="K16" s="13" t="str">
        <f>55*E16</f>
      </c>
      <c r="L16" s="14" t="str">
        <f>3*10*E16-E16</f>
      </c>
      <c r="M16" s="14" t="str">
        <f>4*10*E16-E16</f>
      </c>
      <c r="N16" s="11" t="str">
        <f>5*10*E16-E16</f>
      </c>
      <c r="O16" s="9" t="str">
        <f>L16+G16-H16-I16</f>
      </c>
      <c r="P16" s="9" t="str">
        <f>G16+M16-H16-J16</f>
      </c>
      <c r="Q16" s="9" t="str">
        <f>G16+N16-H16-K16</f>
      </c>
      <c r="R16" s="9" t="str">
        <f>O16-J16-E16</f>
      </c>
      <c r="S16" s="9" t="str">
        <f>P16-J16-E16</f>
      </c>
      <c r="T16" s="9" t="str">
        <f>Q16-K16-E16</f>
      </c>
      <c r="U16" s="15" t="n">
        <v>0.5</v>
      </c>
      <c r="V16" s="15" t="str">
        <f>11/U16</f>
      </c>
      <c r="W16" s="9" t="str">
        <f>V16*R16</f>
      </c>
      <c r="X16" s="9" t="str">
        <f>V16*S16</f>
      </c>
      <c r="Y16" s="9" t="str">
        <f>V16*T16</f>
      </c>
      <c r="Z16" s="16"/>
      <c r="AA16" s="16"/>
      <c r="AB16" s="16"/>
    </row>
    <row r="17" ht="20.25">
      <c r="D17" s="9" t="n">
        <v>27500</v>
      </c>
      <c r="E17" s="9" t="n">
        <v>1214.28571428571</v>
      </c>
      <c r="F17" s="10" t="str">
        <f>(D17+E17)*60</f>
      </c>
      <c r="G17" s="11" t="str">
        <f>(D17*2-D17)*26</f>
      </c>
      <c r="H17" s="12" t="str">
        <f>D17*34</f>
      </c>
      <c r="I17" s="13" t="str">
        <f>57*E17</f>
      </c>
      <c r="J17" s="13" t="str">
        <f>56*E17</f>
      </c>
      <c r="K17" s="13" t="str">
        <f>55*E17</f>
      </c>
      <c r="L17" s="14" t="str">
        <f>3*10*E17-E17</f>
      </c>
      <c r="M17" s="14" t="str">
        <f>4*10*E17-E17</f>
      </c>
      <c r="N17" s="11" t="str">
        <f>5*10*E17-E17</f>
      </c>
      <c r="O17" s="9" t="str">
        <f>L17+G17-H17-I17</f>
      </c>
      <c r="P17" s="9" t="str">
        <f>G17+M17-H17-J17</f>
      </c>
      <c r="Q17" s="9" t="str">
        <f>G17+N17-H17-K17</f>
      </c>
      <c r="R17" s="9" t="str">
        <f>O17-J17-E17</f>
      </c>
      <c r="S17" s="9" t="str">
        <f>P17-J17-E17</f>
      </c>
      <c r="T17" s="9" t="str">
        <f>Q17-K17-E17</f>
      </c>
      <c r="U17" s="15" t="n">
        <v>0.5</v>
      </c>
      <c r="V17" s="15" t="str">
        <f>11/U17</f>
      </c>
      <c r="W17" s="9" t="str">
        <f>V17*R17</f>
      </c>
      <c r="X17" s="9" t="str">
        <f>V17*S17</f>
      </c>
      <c r="Y17" s="9" t="str">
        <f>V17*T17</f>
      </c>
      <c r="Z17" s="16"/>
      <c r="AA17" s="16"/>
      <c r="AB17" s="16"/>
    </row>
    <row r="18" ht="20.25">
      <c r="D18" s="9" t="n">
        <v>30571.4285714286</v>
      </c>
      <c r="E18" s="9" t="n">
        <v>1142.85714285714</v>
      </c>
      <c r="F18" s="10" t="str">
        <f>(D18+E18)*60</f>
      </c>
      <c r="G18" s="11" t="str">
        <f>(D18*2-D18)*26</f>
      </c>
      <c r="H18" s="12" t="str">
        <f>D18*34</f>
      </c>
      <c r="I18" s="13" t="str">
        <f>57*E18</f>
      </c>
      <c r="J18" s="13" t="str">
        <f>56*E18</f>
      </c>
      <c r="K18" s="13" t="str">
        <f>55*E18</f>
      </c>
      <c r="L18" s="14" t="str">
        <f>3*10*E18-E18</f>
      </c>
      <c r="M18" s="14" t="str">
        <f>4*10*E18-E18</f>
      </c>
      <c r="N18" s="11" t="str">
        <f>5*10*E18-E18</f>
      </c>
      <c r="O18" s="9" t="str">
        <f>L18+G18-H18-I18</f>
      </c>
      <c r="P18" s="9" t="str">
        <f>G18+M18-H18-J18</f>
      </c>
      <c r="Q18" s="9" t="str">
        <f>G18+N18-H18-K18</f>
      </c>
      <c r="R18" s="9" t="str">
        <f>O18-J18-E18</f>
      </c>
      <c r="S18" s="9" t="str">
        <f>P18-J18-E18</f>
      </c>
      <c r="T18" s="9" t="str">
        <f>Q18-K18-E18</f>
      </c>
      <c r="U18" s="15" t="n">
        <v>0.5</v>
      </c>
      <c r="V18" s="15" t="str">
        <f>11/U18</f>
      </c>
      <c r="W18" s="9" t="str">
        <f>V18*R18</f>
      </c>
      <c r="X18" s="9" t="str">
        <f>V18*S18</f>
      </c>
      <c r="Y18" s="9" t="str">
        <f>V18*T18</f>
      </c>
      <c r="Z18" s="16"/>
      <c r="AA18" s="16"/>
      <c r="AB18" s="16"/>
    </row>
    <row r="19" ht="20.25">
      <c r="D19" s="9" t="n">
        <v>33642.8571428572</v>
      </c>
      <c r="E19" s="9" t="n">
        <v>1071.42857142857</v>
      </c>
      <c r="F19" s="10" t="str">
        <f>(D19+E19)*60</f>
      </c>
      <c r="G19" s="11" t="str">
        <f>(D19*2-D19)*26</f>
      </c>
      <c r="H19" s="12" t="str">
        <f>D19*34</f>
      </c>
      <c r="I19" s="13" t="str">
        <f>57*E19</f>
      </c>
      <c r="J19" s="13" t="str">
        <f>56*E19</f>
      </c>
      <c r="K19" s="13" t="str">
        <f>55*E19</f>
      </c>
      <c r="L19" s="14" t="str">
        <f>3*10*E19-E19</f>
      </c>
      <c r="M19" s="14" t="str">
        <f>4*10*E19-E19</f>
      </c>
      <c r="N19" s="11" t="str">
        <f>5*10*E19-E19</f>
      </c>
      <c r="O19" s="9" t="str">
        <f>L19+G19-H19-I19</f>
      </c>
      <c r="P19" s="9" t="str">
        <f>G19+M19-H19-J19</f>
      </c>
      <c r="Q19" s="9" t="str">
        <f>G19+N19-H19-K19</f>
      </c>
      <c r="R19" s="9" t="str">
        <f>O19-J19-E19</f>
      </c>
      <c r="S19" s="9" t="str">
        <f>P19-J19-E19</f>
      </c>
      <c r="T19" s="9" t="str">
        <f>Q19-K19-E19</f>
      </c>
      <c r="U19" s="15" t="n">
        <v>0.5</v>
      </c>
      <c r="V19" s="15" t="str">
        <f>11/U19</f>
      </c>
      <c r="W19" s="9" t="str">
        <f>V19*R19</f>
      </c>
      <c r="X19" s="9" t="str">
        <f>V19*S19</f>
      </c>
      <c r="Y19" s="9" t="str">
        <f>V19*T19</f>
      </c>
      <c r="Z19" s="16"/>
      <c r="AA19" s="16"/>
      <c r="AB19" s="16"/>
    </row>
    <row r="20" ht="20.25">
      <c r="D20" s="9" t="n">
        <v>36714.2857142857</v>
      </c>
      <c r="E20" s="9" t="n">
        <v>1000</v>
      </c>
      <c r="F20" s="10" t="str">
        <f>(D20+E20)*60</f>
      </c>
      <c r="G20" s="11" t="str">
        <f>(D20*2-D20)*26</f>
      </c>
      <c r="H20" s="12" t="str">
        <f>D20*34</f>
      </c>
      <c r="I20" s="13" t="str">
        <f>57*E20</f>
      </c>
      <c r="J20" s="13" t="str">
        <f>56*E20</f>
      </c>
      <c r="K20" s="13" t="str">
        <f>55*E20</f>
      </c>
      <c r="L20" s="14" t="str">
        <f>3*10*E20-E20</f>
      </c>
      <c r="M20" s="14" t="str">
        <f>4*10*E20-E20</f>
      </c>
      <c r="N20" s="11" t="str">
        <f>5*10*E20-E20</f>
      </c>
      <c r="O20" s="9" t="str">
        <f>L20+G20-H20-I20</f>
      </c>
      <c r="P20" s="9" t="str">
        <f>G20+M20-H20-J20</f>
      </c>
      <c r="Q20" s="9" t="str">
        <f>G20+N20-H20-K20</f>
      </c>
      <c r="R20" s="9" t="str">
        <f>O20-J20-E20</f>
      </c>
      <c r="S20" s="9" t="str">
        <f>P20-J20-E20</f>
      </c>
      <c r="T20" s="9" t="str">
        <f>Q20-K20-E20</f>
      </c>
      <c r="U20" s="15" t="n">
        <v>0.5</v>
      </c>
      <c r="V20" s="15" t="str">
        <f>11/U20</f>
      </c>
      <c r="W20" s="9" t="str">
        <f>V20*R20</f>
      </c>
      <c r="X20" s="9" t="str">
        <f>V20*S20</f>
      </c>
      <c r="Y20" s="9" t="str">
        <f>V20*T20</f>
      </c>
      <c r="Z20" s="16"/>
      <c r="AA20" s="16"/>
      <c r="AB20" s="16"/>
    </row>
    <row r="21" ht="20.25">
      <c r="D21" s="9" t="n">
        <v>39785.7142857143</v>
      </c>
      <c r="E21" s="9" t="n">
        <v>928.571428571429</v>
      </c>
      <c r="F21" s="10" t="str">
        <f>(D21+E21)*60</f>
      </c>
      <c r="G21" s="11" t="str">
        <f>(D21*2-D21)*26</f>
      </c>
      <c r="H21" s="12" t="str">
        <f>D21*34</f>
      </c>
      <c r="I21" s="13" t="str">
        <f>57*E21</f>
      </c>
      <c r="J21" s="13" t="str">
        <f>56*E21</f>
      </c>
      <c r="K21" s="13" t="str">
        <f>55*E21</f>
      </c>
      <c r="L21" s="14" t="str">
        <f>3*10*E21-E21</f>
      </c>
      <c r="M21" s="14" t="str">
        <f>4*10*E21-E21</f>
      </c>
      <c r="N21" s="11" t="str">
        <f>5*10*E21-E21</f>
      </c>
      <c r="O21" s="9" t="str">
        <f>L21+G21-H21-I21</f>
      </c>
      <c r="P21" s="9" t="str">
        <f>G21+M21-H21-J21</f>
      </c>
      <c r="Q21" s="9" t="str">
        <f>G21+N21-H21-K21</f>
      </c>
      <c r="R21" s="9" t="str">
        <f>O21-J21-E21</f>
      </c>
      <c r="S21" s="9" t="str">
        <f>P21-J21-E21</f>
      </c>
      <c r="T21" s="9" t="str">
        <f>Q21-K21-E21</f>
      </c>
      <c r="U21" s="15" t="n">
        <v>0.5</v>
      </c>
      <c r="V21" s="15" t="str">
        <f>11/U21</f>
      </c>
      <c r="W21" s="9" t="str">
        <f>V21*R21</f>
      </c>
      <c r="X21" s="9" t="str">
        <f>V21*S21</f>
      </c>
      <c r="Y21" s="9" t="str">
        <f>V21*T21</f>
      </c>
      <c r="Z21" s="16"/>
      <c r="AA21" s="16"/>
      <c r="AB21" s="16"/>
    </row>
    <row r="22" ht="20.25">
      <c r="D22" s="9" t="n">
        <v>42857.1428571429</v>
      </c>
      <c r="E22" s="9" t="n">
        <v>857.142857142859</v>
      </c>
      <c r="F22" s="10" t="str">
        <f>(D22+E22)*60</f>
      </c>
      <c r="G22" s="11" t="str">
        <f>(D22*2-D22)*26</f>
      </c>
      <c r="H22" s="12" t="str">
        <f>D22*34</f>
      </c>
      <c r="I22" s="13" t="str">
        <f>57*E22</f>
      </c>
      <c r="J22" s="13" t="str">
        <f>56*E22</f>
      </c>
      <c r="K22" s="13" t="str">
        <f>55*E22</f>
      </c>
      <c r="L22" s="14" t="str">
        <f>3*10*E22-E22</f>
      </c>
      <c r="M22" s="14" t="str">
        <f>4*10*E22-E22</f>
      </c>
      <c r="N22" s="11" t="str">
        <f>5*10*E22-E22</f>
      </c>
      <c r="O22" s="9" t="str">
        <f>L22+G22-H22-I22</f>
      </c>
      <c r="P22" s="9" t="str">
        <f>G22+M22-H22-J22</f>
      </c>
      <c r="Q22" s="9" t="str">
        <f>G22+N22-H22-K22</f>
      </c>
      <c r="R22" s="9" t="str">
        <f>O22-J22-E22</f>
      </c>
      <c r="S22" s="9" t="str">
        <f>P22-J22-E22</f>
      </c>
      <c r="T22" s="9" t="str">
        <f>Q22-K22-E22</f>
      </c>
      <c r="U22" s="15" t="n">
        <v>0.5</v>
      </c>
      <c r="V22" s="15" t="str">
        <f>11/U22</f>
      </c>
      <c r="W22" s="9" t="str">
        <f>V22*R22</f>
      </c>
      <c r="X22" s="9" t="str">
        <f>V22*S22</f>
      </c>
      <c r="Y22" s="9" t="str">
        <f>V22*T22</f>
      </c>
      <c r="Z22" s="16"/>
      <c r="AA22" s="16"/>
      <c r="AB22" s="16"/>
    </row>
    <row r="23" ht="20.25">
      <c r="D23" s="9" t="n">
        <v>45928.5714285714</v>
      </c>
      <c r="E23" s="9" t="n">
        <v>785.714285714289</v>
      </c>
      <c r="F23" s="10" t="str">
        <f>(D23+E23)*60</f>
      </c>
      <c r="G23" s="11" t="str">
        <f>(D23*2-D23)*26</f>
      </c>
      <c r="H23" s="12" t="str">
        <f>D23*34</f>
      </c>
      <c r="I23" s="13" t="str">
        <f>57*E23</f>
      </c>
      <c r="J23" s="13" t="str">
        <f>56*E23</f>
      </c>
      <c r="K23" s="13" t="str">
        <f>55*E23</f>
      </c>
      <c r="L23" s="14" t="str">
        <f>3*10*E23-E23</f>
      </c>
      <c r="M23" s="14" t="str">
        <f>4*10*E23-E23</f>
      </c>
      <c r="N23" s="11" t="str">
        <f>5*10*E23-E23</f>
      </c>
      <c r="O23" s="9" t="str">
        <f>L23+G23-H23-I23</f>
      </c>
      <c r="P23" s="9" t="str">
        <f>G23+M23-H23-J23</f>
      </c>
      <c r="Q23" s="9" t="str">
        <f>G23+N23-H23-K23</f>
      </c>
      <c r="R23" s="9" t="str">
        <f>O23-J23-E23</f>
      </c>
      <c r="S23" s="9" t="str">
        <f>P23-J23-E23</f>
      </c>
      <c r="T23" s="9" t="str">
        <f>Q23-K23-E23</f>
      </c>
      <c r="U23" s="15" t="n">
        <v>0.5</v>
      </c>
      <c r="V23" s="15" t="str">
        <f>11/U23</f>
      </c>
      <c r="W23" s="9" t="str">
        <f>V23*R23</f>
      </c>
      <c r="X23" s="9" t="str">
        <f>V23*S23</f>
      </c>
      <c r="Y23" s="9" t="str">
        <f>V23*T23</f>
      </c>
      <c r="Z23" s="16"/>
      <c r="AA23" s="16"/>
      <c r="AB23" s="16"/>
    </row>
    <row r="24" ht="20.25">
      <c r="D24" s="9" t="n">
        <v>49000</v>
      </c>
      <c r="E24" s="9" t="n">
        <v>714.285714285719</v>
      </c>
      <c r="F24" s="10" t="str">
        <f>(D24+E24)*60</f>
      </c>
      <c r="G24" s="11" t="str">
        <f>(D24*2-D24)*26</f>
      </c>
      <c r="H24" s="12" t="str">
        <f>D24*34</f>
      </c>
      <c r="I24" s="13" t="str">
        <f>57*E24</f>
      </c>
      <c r="J24" s="13" t="str">
        <f>56*E24</f>
      </c>
      <c r="K24" s="13" t="str">
        <f>55*E24</f>
      </c>
      <c r="L24" s="14" t="str">
        <f>3*10*E24-E24</f>
      </c>
      <c r="M24" s="14" t="str">
        <f>4*10*E24-E24</f>
      </c>
      <c r="N24" s="11" t="str">
        <f>5*10*E24-E24</f>
      </c>
      <c r="O24" s="9" t="str">
        <f>L24+G24-H24-I24</f>
      </c>
      <c r="P24" s="9" t="str">
        <f>G24+M24-H24-J24</f>
      </c>
      <c r="Q24" s="9" t="str">
        <f>G24+N24-H24-K24</f>
      </c>
      <c r="R24" s="9" t="str">
        <f>O24-J24-E24</f>
      </c>
      <c r="S24" s="9" t="str">
        <f>P24-J24-E24</f>
      </c>
      <c r="T24" s="9" t="str">
        <f>Q24-K24-E24</f>
      </c>
      <c r="U24" s="15" t="n">
        <v>0.5</v>
      </c>
      <c r="V24" s="15" t="str">
        <f>11/U24</f>
      </c>
      <c r="W24" s="9" t="str">
        <f>V24*R24</f>
      </c>
      <c r="X24" s="9" t="str">
        <f>V24*S24</f>
      </c>
      <c r="Y24" s="9" t="str">
        <f>V24*T24</f>
      </c>
      <c r="Z24" s="16"/>
      <c r="AA24" s="16"/>
      <c r="AB24" s="16"/>
    </row>
    <row r="25" ht="20.25">
      <c r="D25" s="9" t="n">
        <v>52071.4285714286</v>
      </c>
      <c r="E25" s="9" t="n">
        <v>642.857142857139</v>
      </c>
      <c r="F25" s="10" t="str">
        <f>(D25+E25)*60</f>
      </c>
      <c r="G25" s="11" t="str">
        <f>(D25*2-D25)*26</f>
      </c>
      <c r="H25" s="12" t="str">
        <f>D25*34</f>
      </c>
      <c r="I25" s="13" t="str">
        <f>57*E25</f>
      </c>
      <c r="J25" s="13" t="str">
        <f>56*E25</f>
      </c>
      <c r="K25" s="13" t="str">
        <f>55*E25</f>
      </c>
      <c r="L25" s="14" t="str">
        <f>3*10*E25-E25</f>
      </c>
      <c r="M25" s="14" t="str">
        <f>4*10*E25-E25</f>
      </c>
      <c r="N25" s="11" t="str">
        <f>5*10*E25-E25</f>
      </c>
      <c r="O25" s="9" t="str">
        <f>L25+G25-H25-I25</f>
      </c>
      <c r="P25" s="9" t="str">
        <f>G25+M25-H25-J25</f>
      </c>
      <c r="Q25" s="9" t="str">
        <f>G25+N25-H25-K25</f>
      </c>
      <c r="R25" s="9" t="str">
        <f>O25-J25-E25</f>
      </c>
      <c r="S25" s="9" t="str">
        <f>P25-J25-E25</f>
      </c>
      <c r="T25" s="9" t="str">
        <f>Q25-K25-E25</f>
      </c>
      <c r="U25" s="15" t="n">
        <v>0.5</v>
      </c>
      <c r="V25" s="15" t="str">
        <f>11/U25</f>
      </c>
      <c r="W25" s="9" t="str">
        <f>V25*R25</f>
      </c>
      <c r="X25" s="9" t="str">
        <f>V25*S25</f>
      </c>
      <c r="Y25" s="9" t="str">
        <f>V25*T25</f>
      </c>
      <c r="Z25" s="16"/>
      <c r="AA25" s="16"/>
      <c r="AB25" s="16"/>
    </row>
    <row r="26" ht="20.25">
      <c r="D26" s="9" t="n">
        <v>55142.8571428572</v>
      </c>
      <c r="E26" s="9" t="n">
        <v>571.428571428569</v>
      </c>
      <c r="F26" s="10" t="str">
        <f>(D26+E26)*60</f>
      </c>
      <c r="G26" s="11" t="str">
        <f>(D26*2-D26)*26</f>
      </c>
      <c r="H26" s="12" t="str">
        <f>D26*34</f>
      </c>
      <c r="I26" s="13" t="str">
        <f>57*E26</f>
      </c>
      <c r="J26" s="13" t="str">
        <f>56*E26</f>
      </c>
      <c r="K26" s="13" t="str">
        <f>55*E26</f>
      </c>
      <c r="L26" s="14" t="str">
        <f>3*10*E26-E26</f>
      </c>
      <c r="M26" s="14" t="str">
        <f>4*10*E26-E26</f>
      </c>
      <c r="N26" s="11" t="str">
        <f>5*10*E26-E26</f>
      </c>
      <c r="O26" s="9" t="str">
        <f>L26+G26-H26-I26</f>
      </c>
      <c r="P26" s="9" t="str">
        <f>G26+M26-H26-J26</f>
      </c>
      <c r="Q26" s="9" t="str">
        <f>G26+N26-H26-K26</f>
      </c>
      <c r="R26" s="9" t="str">
        <f>O26-J26-E26</f>
      </c>
      <c r="S26" s="9" t="str">
        <f>P26-J26-E26</f>
      </c>
      <c r="T26" s="9" t="str">
        <f>Q26-K26-E26</f>
      </c>
      <c r="U26" s="15" t="n">
        <v>0.5</v>
      </c>
      <c r="V26" s="15" t="str">
        <f>11/U26</f>
      </c>
      <c r="W26" s="9" t="str">
        <f>V26*R26</f>
      </c>
      <c r="X26" s="9" t="str">
        <f>V26*S26</f>
      </c>
      <c r="Y26" s="9" t="str">
        <f>V26*T26</f>
      </c>
      <c r="Z26" s="16"/>
      <c r="AA26" s="16"/>
      <c r="AB26" s="16"/>
    </row>
    <row r="27" ht="20.25">
      <c r="D27" s="9" t="n">
        <v>58214.2857142857</v>
      </c>
      <c r="E27" s="9" t="n">
        <v>499.999999999999</v>
      </c>
      <c r="F27" s="10" t="str">
        <f>(D27+E27)*60</f>
      </c>
      <c r="G27" s="11" t="str">
        <f>(D27*2-D27)*26</f>
      </c>
      <c r="H27" s="12" t="str">
        <f>D27*34</f>
      </c>
      <c r="I27" s="13" t="str">
        <f>57*E27</f>
      </c>
      <c r="J27" s="13" t="str">
        <f>56*E27</f>
      </c>
      <c r="K27" s="13" t="str">
        <f>55*E27</f>
      </c>
      <c r="L27" s="14" t="str">
        <f>3*10*E27-E27</f>
      </c>
      <c r="M27" s="14" t="str">
        <f>4*10*E27-E27</f>
      </c>
      <c r="N27" s="11" t="str">
        <f>5*10*E27-E27</f>
      </c>
      <c r="O27" s="9" t="str">
        <f>L27+G27-H27-I27</f>
      </c>
      <c r="P27" s="9" t="str">
        <f>G27+M27-H27-J27</f>
      </c>
      <c r="Q27" s="9" t="str">
        <f>G27+N27-H27-K27</f>
      </c>
      <c r="R27" s="9" t="str">
        <f>O27-J27-E27</f>
      </c>
      <c r="S27" s="9" t="str">
        <f>P27-J27-E27</f>
      </c>
      <c r="T27" s="9" t="str">
        <f>Q27-K27-E27</f>
      </c>
      <c r="U27" s="15" t="n">
        <v>0.5</v>
      </c>
      <c r="V27" s="15" t="str">
        <f>11/U27</f>
      </c>
      <c r="W27" s="9" t="str">
        <f>V27*R27</f>
      </c>
      <c r="X27" s="9" t="str">
        <f>V27*S27</f>
      </c>
      <c r="Y27" s="9" t="str">
        <f>V27*T27</f>
      </c>
      <c r="Z27" s="16"/>
      <c r="AA27" s="16"/>
      <c r="AB27" s="16"/>
    </row>
    <row r="28" ht="20.25">
      <c r="D28" s="9" t="n">
        <v>61285.7142857143</v>
      </c>
      <c r="E28" s="9" t="n">
        <v>428.571428571429</v>
      </c>
      <c r="F28" s="10" t="str">
        <f>(D28+E28)*60</f>
      </c>
      <c r="G28" s="11" t="str">
        <f>(D28*2-D28)*26</f>
      </c>
      <c r="H28" s="12" t="str">
        <f>D28*34</f>
      </c>
      <c r="I28" s="13" t="str">
        <f>57*E28</f>
      </c>
      <c r="J28" s="13" t="str">
        <f>56*E28</f>
      </c>
      <c r="K28" s="13" t="str">
        <f>55*E28</f>
      </c>
      <c r="L28" s="14" t="str">
        <f>3*10*E28-E28</f>
      </c>
      <c r="M28" s="14" t="str">
        <f>4*10*E28-E28</f>
      </c>
      <c r="N28" s="11" t="str">
        <f>5*10*E28-E28</f>
      </c>
      <c r="O28" s="9" t="str">
        <f>L28+G28-H28-I28</f>
      </c>
      <c r="P28" s="9" t="str">
        <f>G28+M28-H28-J28</f>
      </c>
      <c r="Q28" s="9" t="str">
        <f>G28+N28-H28-K28</f>
      </c>
      <c r="R28" s="9" t="str">
        <f>O28-J28-E28</f>
      </c>
      <c r="S28" s="9" t="str">
        <f>P28-J28-E28</f>
      </c>
      <c r="T28" s="9" t="str">
        <f>Q28-K28-E28</f>
      </c>
      <c r="U28" s="15" t="n">
        <v>0.5</v>
      </c>
      <c r="V28" s="15" t="str">
        <f>11/U28</f>
      </c>
      <c r="W28" s="9" t="str">
        <f>V28*R28</f>
      </c>
      <c r="X28" s="9" t="str">
        <f>V28*S28</f>
      </c>
      <c r="Y28" s="9" t="str">
        <f>V28*T28</f>
      </c>
      <c r="Z28" s="16"/>
      <c r="AA28" s="16"/>
      <c r="AB28" s="16"/>
    </row>
    <row r="29" ht="20.25">
      <c r="D29" s="9" t="n">
        <v>64357.1428571429</v>
      </c>
      <c r="E29" s="9" t="n">
        <v>357.142857142859</v>
      </c>
      <c r="F29" s="10" t="str">
        <f>(D29+E29)*60</f>
      </c>
      <c r="G29" s="11" t="str">
        <f>(D29*2-D29)*26</f>
      </c>
      <c r="H29" s="12" t="str">
        <f>D29*34</f>
      </c>
      <c r="I29" s="13" t="str">
        <f>57*E29</f>
      </c>
      <c r="J29" s="13" t="str">
        <f>56*E29</f>
      </c>
      <c r="K29" s="13" t="str">
        <f>55*E29</f>
      </c>
      <c r="L29" s="14" t="str">
        <f>3*10*E29-E29</f>
      </c>
      <c r="M29" s="14" t="str">
        <f>4*10*E29-E29</f>
      </c>
      <c r="N29" s="11" t="str">
        <f>5*10*E29-E29</f>
      </c>
      <c r="O29" s="9" t="str">
        <f>L29+G29-H29-I29</f>
      </c>
      <c r="P29" s="9" t="str">
        <f>G29+M29-H29-J29</f>
      </c>
      <c r="Q29" s="9" t="str">
        <f>G29+N29-H29-K29</f>
      </c>
      <c r="R29" s="9" t="str">
        <f>O29-J29-E29</f>
      </c>
      <c r="S29" s="9" t="str">
        <f>P29-J29-E29</f>
      </c>
      <c r="T29" s="9" t="str">
        <f>Q29-K29-E29</f>
      </c>
      <c r="U29" s="15" t="n">
        <v>0.5</v>
      </c>
      <c r="V29" s="15" t="str">
        <f>11/U29</f>
      </c>
      <c r="W29" s="9" t="str">
        <f>V29*R29</f>
      </c>
      <c r="X29" s="9" t="str">
        <f>V29*S29</f>
      </c>
      <c r="Y29" s="9" t="str">
        <f>V29*T29</f>
      </c>
      <c r="Z29" s="16"/>
      <c r="AA29" s="16"/>
      <c r="AB29" s="16"/>
    </row>
    <row r="30" ht="20.25">
      <c r="D30" s="9" t="n">
        <v>67428.5714285714</v>
      </c>
      <c r="E30" s="9" t="n">
        <v>285.714285714289</v>
      </c>
      <c r="F30" s="10" t="str">
        <f>(D30+E30)*60</f>
      </c>
      <c r="G30" s="11" t="str">
        <f>(D30*2-D30)*26</f>
      </c>
      <c r="H30" s="12" t="str">
        <f>D30*34</f>
      </c>
      <c r="I30" s="13" t="str">
        <f>57*E30</f>
      </c>
      <c r="J30" s="13" t="str">
        <f>56*E30</f>
      </c>
      <c r="K30" s="13" t="str">
        <f>55*E30</f>
      </c>
      <c r="L30" s="14" t="str">
        <f>3*10*E30-E30</f>
      </c>
      <c r="M30" s="14" t="str">
        <f>4*10*E30-E30</f>
      </c>
      <c r="N30" s="11" t="str">
        <f>5*10*E30-E30</f>
      </c>
      <c r="O30" s="9" t="str">
        <f>L30+G30-H30-I30</f>
      </c>
      <c r="P30" s="9" t="str">
        <f>G30+M30-H30-J30</f>
      </c>
      <c r="Q30" s="9" t="str">
        <f>G30+N30-H30-K30</f>
      </c>
      <c r="R30" s="9" t="str">
        <f>O30-J30-E30</f>
      </c>
      <c r="S30" s="9" t="str">
        <f>P30-J30-E30</f>
      </c>
      <c r="T30" s="9" t="str">
        <f>Q30-K30-E30</f>
      </c>
      <c r="U30" s="15" t="n">
        <v>0.5</v>
      </c>
      <c r="V30" s="15" t="str">
        <f>11/U30</f>
      </c>
      <c r="W30" s="9" t="str">
        <f>V30*R30</f>
      </c>
      <c r="X30" s="9" t="str">
        <f>V30*S30</f>
      </c>
      <c r="Y30" s="9" t="str">
        <f>V30*T30</f>
      </c>
      <c r="Z30" s="16"/>
      <c r="AA30" s="16"/>
      <c r="AB30" s="16"/>
    </row>
    <row r="31" ht="20.25">
      <c r="D31" s="9" t="n">
        <v>70500</v>
      </c>
      <c r="E31" s="9" t="n">
        <v>214.285714285719</v>
      </c>
      <c r="F31" s="10" t="str">
        <f>(D31+E31)*60</f>
      </c>
      <c r="G31" s="11" t="str">
        <f>(D31*2-D31)*26</f>
      </c>
      <c r="H31" s="12" t="str">
        <f>D31*34</f>
      </c>
      <c r="I31" s="13" t="str">
        <f>57*E31</f>
      </c>
      <c r="J31" s="13" t="str">
        <f>56*E31</f>
      </c>
      <c r="K31" s="13" t="str">
        <f>55*E31</f>
      </c>
      <c r="L31" s="14" t="str">
        <f>3*10*E31-E31</f>
      </c>
      <c r="M31" s="14" t="str">
        <f>4*10*E31-E31</f>
      </c>
      <c r="N31" s="11" t="str">
        <f>5*10*E31-E31</f>
      </c>
      <c r="O31" s="9" t="str">
        <f>L31+G31-H31-I31</f>
      </c>
      <c r="P31" s="9" t="str">
        <f>G31+M31-H31-J31</f>
      </c>
      <c r="Q31" s="9" t="str">
        <f>G31+N31-H31-K31</f>
      </c>
      <c r="R31" s="9" t="str">
        <f>O31-J31-E31</f>
      </c>
      <c r="S31" s="9" t="str">
        <f>P31-J31-E31</f>
      </c>
      <c r="T31" s="9" t="str">
        <f>Q31-K31-E31</f>
      </c>
      <c r="U31" s="15" t="n">
        <v>0.5</v>
      </c>
      <c r="V31" s="15" t="str">
        <f>11/U31</f>
      </c>
      <c r="W31" s="9" t="str">
        <f>V31*R31</f>
      </c>
      <c r="X31" s="9" t="str">
        <f>V31*S31</f>
      </c>
      <c r="Y31" s="9" t="str">
        <f>V31*T31</f>
      </c>
      <c r="Z31" s="16"/>
      <c r="AA31" s="16"/>
      <c r="AB31" s="16"/>
    </row>
    <row r="32" ht="20.25">
      <c r="D32" s="9" t="n">
        <v>73571.4285714286</v>
      </c>
      <c r="E32" s="9" t="n">
        <v>142.857142857139</v>
      </c>
      <c r="F32" s="10" t="str">
        <f>(D32+E32)*60</f>
      </c>
      <c r="G32" s="11" t="str">
        <f>(D32*2-D32)*26</f>
      </c>
      <c r="H32" s="12" t="str">
        <f>D32*34</f>
      </c>
      <c r="I32" s="13" t="str">
        <f>57*E32</f>
      </c>
      <c r="J32" s="13" t="str">
        <f>56*E32</f>
      </c>
      <c r="K32" s="13" t="str">
        <f>55*E32</f>
      </c>
      <c r="L32" s="14" t="str">
        <f>3*10*E32-E32</f>
      </c>
      <c r="M32" s="14" t="str">
        <f>4*10*E32-E32</f>
      </c>
      <c r="N32" s="11" t="str">
        <f>5*10*E32-E32</f>
      </c>
      <c r="O32" s="9" t="str">
        <f>L32+G32-H32-I32</f>
      </c>
      <c r="P32" s="9" t="str">
        <f>G32+M32-H32-J32</f>
      </c>
      <c r="Q32" s="9" t="str">
        <f>G32+N32-H32-K32</f>
      </c>
      <c r="R32" s="9" t="str">
        <f>O32-J32-E32</f>
      </c>
      <c r="S32" s="9" t="str">
        <f>P32-J32-E32</f>
      </c>
      <c r="T32" s="9" t="str">
        <f>Q32-K32-E32</f>
      </c>
      <c r="U32" s="15" t="n">
        <v>0.5</v>
      </c>
      <c r="V32" s="15" t="str">
        <f>11/U32</f>
      </c>
      <c r="W32" s="9" t="str">
        <f>V32*R32</f>
      </c>
      <c r="X32" s="9" t="str">
        <f>V32*S32</f>
      </c>
      <c r="Y32" s="9" t="str">
        <f>V32*T32</f>
      </c>
      <c r="Z32" s="16"/>
      <c r="AA32" s="16"/>
      <c r="AB32" s="16"/>
    </row>
    <row r="33" ht="20.25">
      <c r="D33" s="9" t="n">
        <v>76642.8571428572</v>
      </c>
      <c r="E33" s="9" t="n">
        <v>71.4285714285686</v>
      </c>
      <c r="F33" s="10" t="str">
        <f>(D33+E33)*60</f>
      </c>
      <c r="G33" s="11" t="str">
        <f>(D33*2-D33)*26</f>
      </c>
      <c r="H33" s="12" t="str">
        <f>D33*34</f>
      </c>
      <c r="I33" s="13" t="str">
        <f>57*E33</f>
      </c>
      <c r="J33" s="13" t="str">
        <f>56*E33</f>
      </c>
      <c r="K33" s="13" t="str">
        <f>55*E33</f>
      </c>
      <c r="L33" s="14" t="str">
        <f>3*10*E33-E33</f>
      </c>
      <c r="M33" s="14" t="str">
        <f>4*10*E33-E33</f>
      </c>
      <c r="N33" s="11" t="str">
        <f>5*10*E33-E33</f>
      </c>
      <c r="O33" s="9" t="str">
        <f>L33+G33-H33-I33</f>
      </c>
      <c r="P33" s="9" t="str">
        <f>G33+M33-H33-J33</f>
      </c>
      <c r="Q33" s="9" t="str">
        <f>G33+N33-H33-K33</f>
      </c>
      <c r="R33" s="9" t="str">
        <f>O33-J33-E33</f>
      </c>
      <c r="S33" s="9" t="str">
        <f>P33-J33-E33</f>
      </c>
      <c r="T33" s="9" t="str">
        <f>Q33-K33-E33</f>
      </c>
      <c r="U33" s="15" t="n">
        <v>0.5</v>
      </c>
      <c r="V33" s="15" t="str">
        <f>11/U33</f>
      </c>
      <c r="W33" s="9" t="str">
        <f>V33*R33</f>
      </c>
      <c r="X33" s="9" t="str">
        <f>V33*S33</f>
      </c>
      <c r="Y33" s="9" t="str">
        <f>V33*T33</f>
      </c>
      <c r="Z33" s="16"/>
      <c r="AA33" s="16"/>
      <c r="AB33" s="16"/>
    </row>
    <row r="34" ht="20.25">
      <c r="D34" s="9" t="n">
        <v>79714.2857142857</v>
      </c>
      <c r="E34" s="9" t="n">
        <v>-1.36424205265939E-12</v>
      </c>
      <c r="F34" s="10" t="str">
        <f>(D34+E34)*60</f>
      </c>
      <c r="G34" s="11" t="str">
        <f>(D34*2-D34)*26</f>
      </c>
      <c r="H34" s="12" t="str">
        <f>D34*34</f>
      </c>
      <c r="I34" s="13" t="str">
        <f>57*E34</f>
      </c>
      <c r="J34" s="13" t="str">
        <f>56*E34</f>
      </c>
      <c r="K34" s="13" t="str">
        <f>55*E34</f>
      </c>
      <c r="L34" s="14" t="str">
        <f>3*10*E34-E34</f>
      </c>
      <c r="M34" s="14" t="str">
        <f>4*10*E34-E34</f>
      </c>
      <c r="N34" s="11" t="str">
        <f>5*10*E34-E34</f>
      </c>
      <c r="O34" s="9" t="str">
        <f>L34+G34-H34-I34</f>
      </c>
      <c r="P34" s="9" t="str">
        <f>G34+M34-H34-J34</f>
      </c>
      <c r="Q34" s="9" t="str">
        <f>G34+N34-H34-K34</f>
      </c>
      <c r="R34" s="9" t="str">
        <f>O34-J34-E34</f>
      </c>
      <c r="S34" s="9" t="str">
        <f>P34-J34-E34</f>
      </c>
      <c r="T34" s="9" t="str">
        <f>Q34-K34-E34</f>
      </c>
      <c r="U34" s="15" t="n">
        <v>0.5</v>
      </c>
      <c r="V34" s="15" t="str">
        <f>11/U34</f>
      </c>
      <c r="W34" s="9" t="str">
        <f>V34*R34</f>
      </c>
      <c r="X34" s="9" t="str">
        <f>V34*S34</f>
      </c>
      <c r="Y34" s="9" t="str">
        <f>V34*T34</f>
      </c>
      <c r="Z34" s="16"/>
      <c r="AA34" s="16"/>
      <c r="AB34" s="16"/>
    </row>
    <row r="35" ht="20.25">
      <c r="D35" s="9" t="n">
        <v>82785.7142857143</v>
      </c>
      <c r="E35" s="9" t="n">
        <v>-71.4285714285713</v>
      </c>
      <c r="F35" s="10" t="str">
        <f>(D35+E35)*60</f>
      </c>
      <c r="G35" s="11" t="str">
        <f>(D35*2-D35)*26</f>
      </c>
      <c r="H35" s="12" t="str">
        <f>D35*34</f>
      </c>
      <c r="I35" s="13" t="str">
        <f>57*E35</f>
      </c>
      <c r="J35" s="13" t="str">
        <f>56*E35</f>
      </c>
      <c r="K35" s="13" t="str">
        <f>55*E35</f>
      </c>
      <c r="L35" s="14" t="str">
        <f>3*10*E35-E35</f>
      </c>
      <c r="M35" s="14" t="str">
        <f>4*10*E35-E35</f>
      </c>
      <c r="N35" s="11" t="str">
        <f>5*10*E35-E35</f>
      </c>
      <c r="O35" s="9" t="str">
        <f>L35+G35-H35-I35</f>
      </c>
      <c r="P35" s="9" t="str">
        <f>G35+M35-H35-J35</f>
      </c>
      <c r="Q35" s="9" t="str">
        <f>G35+N35-H35-K35</f>
      </c>
      <c r="R35" s="9" t="str">
        <f>O35-J35-E35</f>
      </c>
      <c r="S35" s="9" t="str">
        <f>P35-J35-E35</f>
      </c>
      <c r="T35" s="9" t="str">
        <f>Q35-K35-E35</f>
      </c>
      <c r="U35" s="15" t="n">
        <v>0.5</v>
      </c>
      <c r="V35" s="15" t="str">
        <f>11/U35</f>
      </c>
      <c r="W35" s="9" t="str">
        <f>V35*R35</f>
      </c>
      <c r="X35" s="9" t="str">
        <f>V35*S35</f>
      </c>
      <c r="Y35" s="9" t="str">
        <f>V35*T35</f>
      </c>
      <c r="Z35" s="16"/>
      <c r="AA35" s="16"/>
      <c r="AB35" s="16"/>
    </row>
    <row r="36" ht="20.25">
      <c r="D36" s="9" t="n">
        <v>85857.1428571429</v>
      </c>
      <c r="E36" s="9" t="n">
        <v>-142.857142857142</v>
      </c>
      <c r="F36" s="10" t="str">
        <f>(D36+E36)*60</f>
      </c>
      <c r="G36" s="11" t="str">
        <f>(D36*2-D36)*26</f>
      </c>
      <c r="H36" s="12" t="str">
        <f>D36*34</f>
      </c>
      <c r="I36" s="13" t="str">
        <f>57*E36</f>
      </c>
      <c r="J36" s="13" t="str">
        <f>56*E36</f>
      </c>
      <c r="K36" s="13" t="str">
        <f>55*E36</f>
      </c>
      <c r="L36" s="14" t="str">
        <f>3*10*E36-E36</f>
      </c>
      <c r="M36" s="14" t="str">
        <f>4*10*E36-E36</f>
      </c>
      <c r="N36" s="11" t="str">
        <f>5*10*E36-E36</f>
      </c>
      <c r="O36" s="9" t="str">
        <f>L36+G36-H36-I36</f>
      </c>
      <c r="P36" s="9" t="str">
        <f>G36+M36-H36-J36</f>
      </c>
      <c r="Q36" s="9" t="str">
        <f>G36+N36-H36-K36</f>
      </c>
      <c r="R36" s="9" t="str">
        <f>O36-J36-E36</f>
      </c>
      <c r="S36" s="9" t="str">
        <f>P36-J36-E36</f>
      </c>
      <c r="T36" s="9" t="str">
        <f>Q36-K36-E36</f>
      </c>
      <c r="U36" s="15" t="n">
        <v>0.5</v>
      </c>
      <c r="V36" s="15" t="str">
        <f>11/U36</f>
      </c>
      <c r="W36" s="9" t="str">
        <f>V36*R36</f>
      </c>
      <c r="X36" s="9" t="str">
        <f>V36*S36</f>
      </c>
      <c r="Y36" s="9" t="str">
        <f>V36*T36</f>
      </c>
      <c r="Z36" s="16"/>
      <c r="AA36" s="16"/>
      <c r="AB36" s="16"/>
    </row>
    <row r="37" ht="20.25">
      <c r="D37" s="9" t="n">
        <v>88928.5714285714</v>
      </c>
      <c r="E37" s="9" t="n">
        <v>-214.285714285711</v>
      </c>
      <c r="F37" s="10" t="str">
        <f>(D37+E37)*60</f>
      </c>
      <c r="G37" s="11" t="str">
        <f>(D37*2-D37)*26</f>
      </c>
      <c r="H37" s="12" t="str">
        <f>D37*34</f>
      </c>
      <c r="I37" s="13" t="str">
        <f>57*E37</f>
      </c>
      <c r="J37" s="13" t="str">
        <f>56*E37</f>
      </c>
      <c r="K37" s="13" t="str">
        <f>55*E37</f>
      </c>
      <c r="L37" s="14" t="str">
        <f>3*10*E37-E37</f>
      </c>
      <c r="M37" s="14" t="str">
        <f>4*10*E37-E37</f>
      </c>
      <c r="N37" s="11" t="str">
        <f>5*10*E37-E37</f>
      </c>
      <c r="O37" s="9" t="str">
        <f>L37+G37-H37-I37</f>
      </c>
      <c r="P37" s="9" t="str">
        <f>G37+M37-H37-J37</f>
      </c>
      <c r="Q37" s="9" t="str">
        <f>G37+N37-H37-K37</f>
      </c>
      <c r="R37" s="9" t="str">
        <f>O37-J37-E37</f>
      </c>
      <c r="S37" s="9" t="str">
        <f>P37-J37-E37</f>
      </c>
      <c r="T37" s="9" t="str">
        <f>Q37-K37-E37</f>
      </c>
      <c r="U37" s="15" t="n">
        <v>0.5</v>
      </c>
      <c r="V37" s="15" t="str">
        <f>11/U37</f>
      </c>
      <c r="W37" s="9" t="str">
        <f>V37*R37</f>
      </c>
      <c r="X37" s="9" t="str">
        <f>V37*S37</f>
      </c>
      <c r="Y37" s="9" t="str">
        <f>V37*T37</f>
      </c>
      <c r="Z37" s="16"/>
      <c r="AA37" s="16"/>
      <c r="AB37" s="16"/>
    </row>
    <row r="38" ht="20.25">
      <c r="D38" s="9" t="n">
        <v>92000</v>
      </c>
      <c r="E38" s="9" t="n">
        <v>-285.714285714281</v>
      </c>
      <c r="F38" s="10" t="str">
        <f>(D38+E38)*60</f>
      </c>
      <c r="G38" s="11" t="str">
        <f>(D38*2-D38)*26</f>
      </c>
      <c r="H38" s="12" t="str">
        <f>D38*34</f>
      </c>
      <c r="I38" s="13" t="str">
        <f>57*E38</f>
      </c>
      <c r="J38" s="13" t="str">
        <f>56*E38</f>
      </c>
      <c r="K38" s="13" t="str">
        <f>55*E38</f>
      </c>
      <c r="L38" s="14" t="str">
        <f>3*10*E38-E38</f>
      </c>
      <c r="M38" s="14" t="str">
        <f>4*10*E38-E38</f>
      </c>
      <c r="N38" s="11" t="str">
        <f>5*10*E38-E38</f>
      </c>
      <c r="O38" s="9" t="str">
        <f>L38+G38-H38-I38</f>
      </c>
      <c r="P38" s="9" t="str">
        <f>G38+M38-H38-J38</f>
      </c>
      <c r="Q38" s="9" t="str">
        <f>G38+N38-H38-K38</f>
      </c>
      <c r="R38" s="9" t="str">
        <f>O38-J38-E38</f>
      </c>
      <c r="S38" s="9" t="str">
        <f>P38-J38-E38</f>
      </c>
      <c r="T38" s="9" t="str">
        <f>Q38-K38-E38</f>
      </c>
      <c r="U38" s="15" t="n">
        <v>0.5</v>
      </c>
      <c r="V38" s="15" t="str">
        <f>11/U38</f>
      </c>
      <c r="W38" s="9" t="str">
        <f>V38*R38</f>
      </c>
      <c r="X38" s="9" t="str">
        <f>V38*S38</f>
      </c>
      <c r="Y38" s="9" t="str">
        <f>V38*T38</f>
      </c>
      <c r="Z38" s="16"/>
      <c r="AA38" s="16"/>
      <c r="AB38" s="16"/>
    </row>
    <row r="39" ht="20.25">
      <c r="D39" s="9" t="n">
        <v>95071.4285714286</v>
      </c>
      <c r="E39" s="9" t="n">
        <v>-357.142857142861</v>
      </c>
      <c r="F39" s="10" t="str">
        <f>(D39+E39)*60</f>
      </c>
      <c r="G39" s="11" t="str">
        <f>(D39*2-D39)*26</f>
      </c>
      <c r="H39" s="12" t="str">
        <f>D39*34</f>
      </c>
      <c r="I39" s="13" t="str">
        <f>57*E39</f>
      </c>
      <c r="J39" s="13" t="str">
        <f>56*E39</f>
      </c>
      <c r="K39" s="13" t="str">
        <f>55*E39</f>
      </c>
      <c r="L39" s="14" t="str">
        <f>3*10*E39-E39</f>
      </c>
      <c r="M39" s="14" t="str">
        <f>4*10*E39-E39</f>
      </c>
      <c r="N39" s="11" t="str">
        <f>5*10*E39-E39</f>
      </c>
      <c r="O39" s="9" t="str">
        <f>L39+G39-H39-I39</f>
      </c>
      <c r="P39" s="9" t="str">
        <f>G39+M39-H39-J39</f>
      </c>
      <c r="Q39" s="9" t="str">
        <f>G39+N39-H39-K39</f>
      </c>
      <c r="R39" s="9" t="str">
        <f>O39-J39-E39</f>
      </c>
      <c r="S39" s="9" t="str">
        <f>P39-J39-E39</f>
      </c>
      <c r="T39" s="9" t="str">
        <f>Q39-K39-E39</f>
      </c>
      <c r="U39" s="15" t="n">
        <v>0.5</v>
      </c>
      <c r="V39" s="15" t="str">
        <f>11/U39</f>
      </c>
      <c r="W39" s="9" t="str">
        <f>V39*R39</f>
      </c>
      <c r="X39" s="9" t="str">
        <f>V39*S39</f>
      </c>
      <c r="Y39" s="9" t="str">
        <f>V39*T39</f>
      </c>
      <c r="Z39" s="16"/>
      <c r="AA39" s="16"/>
      <c r="AB39" s="16"/>
    </row>
    <row r="40" ht="20.25">
      <c r="D40" s="9" t="n">
        <v>98142.8571428573</v>
      </c>
      <c r="E40" s="9" t="n">
        <v>-428.571428571431</v>
      </c>
      <c r="F40" s="10" t="str">
        <f>(D40+E40)*60</f>
      </c>
      <c r="G40" s="11" t="str">
        <f>(D40*2-D40)*26</f>
      </c>
      <c r="H40" s="12" t="str">
        <f>D40*34</f>
      </c>
      <c r="I40" s="13" t="str">
        <f>57*E40</f>
      </c>
      <c r="J40" s="13" t="str">
        <f>56*E40</f>
      </c>
      <c r="K40" s="13" t="str">
        <f>55*E40</f>
      </c>
      <c r="L40" s="14" t="str">
        <f>3*10*E40-E40</f>
      </c>
      <c r="M40" s="14" t="str">
        <f>4*10*E40-E40</f>
      </c>
      <c r="N40" s="11" t="str">
        <f>5*10*E40-E40</f>
      </c>
      <c r="O40" s="9" t="str">
        <f>L40+G40-H40-I40</f>
      </c>
      <c r="P40" s="9" t="str">
        <f>G40+M40-H40-J40</f>
      </c>
      <c r="Q40" s="9" t="str">
        <f>G40+N40-H40-K40</f>
      </c>
      <c r="R40" s="9" t="str">
        <f>O40-J40-E40</f>
      </c>
      <c r="S40" s="9" t="str">
        <f>P40-J40-E40</f>
      </c>
      <c r="T40" s="9" t="str">
        <f>Q40-K40-E40</f>
      </c>
      <c r="U40" s="15" t="n">
        <v>0.5</v>
      </c>
      <c r="V40" s="15" t="str">
        <f>11/U40</f>
      </c>
      <c r="W40" s="9" t="str">
        <f>V40*R40</f>
      </c>
      <c r="X40" s="9" t="str">
        <f>V40*S40</f>
      </c>
      <c r="Y40" s="9" t="str">
        <f>V40*T40</f>
      </c>
      <c r="Z40" s="16"/>
      <c r="AA40" s="16"/>
      <c r="AB40" s="16"/>
    </row>
    <row r="41" ht="20.25">
      <c r="D41" s="9" t="n">
        <v>101214.285714285</v>
      </c>
      <c r="E41" s="9" t="n">
        <v>-500.000000000001</v>
      </c>
      <c r="F41" s="10" t="str">
        <f>(D41+E41)*60</f>
      </c>
      <c r="G41" s="11" t="str">
        <f>(D41*2-D41)*26</f>
      </c>
      <c r="H41" s="12" t="str">
        <f>D41*34</f>
      </c>
      <c r="I41" s="13" t="str">
        <f>57*E41</f>
      </c>
      <c r="J41" s="13" t="str">
        <f>56*E41</f>
      </c>
      <c r="K41" s="13" t="str">
        <f>55*E41</f>
      </c>
      <c r="L41" s="14" t="str">
        <f>3*10*E41-E41</f>
      </c>
      <c r="M41" s="14" t="str">
        <f>4*10*E41-E41</f>
      </c>
      <c r="N41" s="11" t="str">
        <f>5*10*E41-E41</f>
      </c>
      <c r="O41" s="9" t="str">
        <f>L41+G41-H41-I41</f>
      </c>
      <c r="P41" s="9" t="str">
        <f>G41+M41-H41-J41</f>
      </c>
      <c r="Q41" s="9" t="str">
        <f>G41+N41-H41-K41</f>
      </c>
      <c r="R41" s="9" t="str">
        <f>O41-J41-E41</f>
      </c>
      <c r="S41" s="9" t="str">
        <f>P41-J41-E41</f>
      </c>
      <c r="T41" s="9" t="str">
        <f>Q41-K41-E41</f>
      </c>
      <c r="U41" s="15" t="n">
        <v>0.5</v>
      </c>
      <c r="V41" s="15" t="str">
        <f>11/U41</f>
      </c>
      <c r="W41" s="9" t="str">
        <f>V41*R41</f>
      </c>
      <c r="X41" s="9" t="str">
        <f>V41*S41</f>
      </c>
      <c r="Y41" s="9" t="str">
        <f>V41*T41</f>
      </c>
      <c r="Z41" s="16"/>
      <c r="AA41" s="16"/>
      <c r="AB41" s="16"/>
    </row>
    <row r="44">
      <c r="J44" s="1" t="s">
        <v>32</v>
      </c>
    </row>
    <row r="45">
      <c r="D45" s="18" t="n">
        <v>2000</v>
      </c>
      <c r="E45" s="19" t="n">
        <v>1.1</v>
      </c>
      <c r="F45" s="18" t="str">
        <f>D45*E45</f>
      </c>
      <c r="G45" s="18" t="str">
        <f>F45-D45</f>
      </c>
      <c r="H45" s="18" t="n">
        <v>60</v>
      </c>
      <c r="I45" s="18" t="str">
        <f>G45*H45</f>
      </c>
      <c r="J45" s="18" t="str">
        <f>5*D45</f>
      </c>
      <c r="K45" s="20"/>
      <c r="L45" s="20"/>
      <c r="M45" s="21" t="n">
        <v>45283</v>
      </c>
      <c r="N45" s="22" t="n">
        <v>0.652523148148148</v>
      </c>
      <c r="O45" s="1" t="n">
        <v>148.1</v>
      </c>
    </row>
    <row r="46">
      <c r="D46" s="18" t="n">
        <v>4000</v>
      </c>
      <c r="E46" s="19" t="n">
        <v>1.1</v>
      </c>
      <c r="F46" s="18" t="str">
        <f>D46*E46</f>
      </c>
      <c r="G46" s="18" t="str">
        <f>F46-D46</f>
      </c>
      <c r="H46" s="18" t="n">
        <v>60</v>
      </c>
      <c r="I46" s="18" t="str">
        <f>G46*H46</f>
      </c>
      <c r="J46" s="18" t="str">
        <f>5*D46</f>
      </c>
      <c r="K46" s="20"/>
      <c r="L46" s="20"/>
      <c r="M46" s="23"/>
      <c r="N46" s="22" t="n">
        <v>0.682650462962963</v>
      </c>
      <c r="O46" s="1" t="n">
        <v>114.87</v>
      </c>
    </row>
    <row r="47">
      <c r="D47" s="18" t="n">
        <v>6000</v>
      </c>
      <c r="E47" s="19" t="n">
        <v>1.1</v>
      </c>
      <c r="F47" s="18" t="str">
        <f>D47*E47</f>
      </c>
      <c r="G47" s="18" t="str">
        <f>F47-D47</f>
      </c>
      <c r="H47" s="18" t="n">
        <v>60</v>
      </c>
      <c r="I47" s="18" t="str">
        <f>G47*H47</f>
      </c>
      <c r="J47" s="18" t="str">
        <f>5*D47</f>
      </c>
      <c r="K47" s="20"/>
      <c r="L47" s="20"/>
    </row>
    <row r="48">
      <c r="D48" s="18" t="n">
        <v>8000</v>
      </c>
      <c r="E48" s="19" t="n">
        <v>1.1</v>
      </c>
      <c r="F48" s="18" t="str">
        <f>D48*E48</f>
      </c>
      <c r="G48" s="18" t="str">
        <f>F48-D48</f>
      </c>
      <c r="H48" s="18" t="n">
        <v>60</v>
      </c>
      <c r="I48" s="18" t="str">
        <f>G48*H48</f>
      </c>
      <c r="J48" s="18" t="str">
        <f>5*D48</f>
      </c>
      <c r="K48" s="20"/>
      <c r="L48" s="20"/>
    </row>
    <row r="49">
      <c r="D49" s="18" t="n">
        <v>10000</v>
      </c>
      <c r="E49" s="19" t="n">
        <v>1.1</v>
      </c>
      <c r="F49" s="18" t="str">
        <f>D49*E49</f>
      </c>
      <c r="G49" s="18" t="str">
        <f>F49-D49</f>
      </c>
      <c r="H49" s="18" t="n">
        <v>60</v>
      </c>
      <c r="I49" s="18" t="str">
        <f>G49*H49</f>
      </c>
      <c r="J49" s="18" t="str">
        <f>5*D49</f>
      </c>
      <c r="K49" s="20"/>
      <c r="L49" s="20"/>
    </row>
    <row r="50">
      <c r="D50" s="18" t="n">
        <v>12000</v>
      </c>
      <c r="E50" s="19" t="n">
        <v>1.1</v>
      </c>
      <c r="F50" s="18" t="str">
        <f>D50*E50</f>
      </c>
      <c r="G50" s="18" t="str">
        <f>F50-D50</f>
      </c>
      <c r="H50" s="18" t="n">
        <v>60</v>
      </c>
      <c r="I50" s="18" t="str">
        <f>G50*H50</f>
      </c>
      <c r="J50" s="18" t="str">
        <f>5*D50</f>
      </c>
      <c r="K50" s="20"/>
      <c r="L50" s="20"/>
    </row>
    <row r="51">
      <c r="D51" s="18" t="n">
        <v>14000</v>
      </c>
      <c r="E51" s="19" t="n">
        <v>1.1</v>
      </c>
      <c r="F51" s="18" t="str">
        <f>D51*E51</f>
      </c>
      <c r="G51" s="18" t="str">
        <f>F51-D51</f>
      </c>
      <c r="H51" s="18" t="n">
        <v>60</v>
      </c>
      <c r="I51" s="18" t="str">
        <f>G51*H51</f>
      </c>
      <c r="J51" s="18" t="str">
        <f>5*D51</f>
      </c>
      <c r="K51" s="20"/>
      <c r="L51" s="20"/>
    </row>
    <row r="52">
      <c r="D52" s="18" t="n">
        <v>16000</v>
      </c>
      <c r="E52" s="19" t="n">
        <v>1.1</v>
      </c>
      <c r="F52" s="18" t="str">
        <f>D52*E52</f>
      </c>
      <c r="G52" s="18" t="str">
        <f>F52-D52</f>
      </c>
      <c r="H52" s="18" t="n">
        <v>60</v>
      </c>
      <c r="I52" s="18" t="str">
        <f>G52*H52</f>
      </c>
      <c r="J52" s="18" t="str">
        <f>5*D52</f>
      </c>
      <c r="K52" s="20"/>
      <c r="L52" s="24"/>
      <c r="M52" s="25" t="n">
        <v>2000</v>
      </c>
      <c r="N52" s="25" t="n">
        <v>50</v>
      </c>
      <c r="O52" s="25" t="str">
        <f>M52*N52</f>
      </c>
      <c r="P52" s="25"/>
      <c r="Q52" s="25"/>
    </row>
    <row r="53">
      <c r="D53" s="18" t="n">
        <v>18000</v>
      </c>
      <c r="E53" s="19" t="n">
        <v>1.1</v>
      </c>
      <c r="F53" s="18" t="str">
        <f>D53*E53</f>
      </c>
      <c r="G53" s="18" t="str">
        <f>F53-D53</f>
      </c>
      <c r="H53" s="18" t="n">
        <v>60</v>
      </c>
      <c r="I53" s="18" t="str">
        <f>G53*H53</f>
      </c>
      <c r="J53" s="18" t="str">
        <f>5*D53</f>
      </c>
      <c r="K53" s="20"/>
      <c r="L53" s="24"/>
      <c r="M53" s="25" t="n">
        <v>2000</v>
      </c>
      <c r="N53" s="25" t="n">
        <v>100</v>
      </c>
      <c r="O53" s="25" t="str">
        <f>M53*N53</f>
      </c>
      <c r="P53" s="25"/>
      <c r="Q53" s="25"/>
    </row>
    <row r="54">
      <c r="D54" s="18" t="n">
        <v>20000</v>
      </c>
      <c r="E54" s="19" t="n">
        <v>1.1</v>
      </c>
      <c r="F54" s="18" t="str">
        <f>D54*E54</f>
      </c>
      <c r="G54" s="18" t="str">
        <f>F54-D54</f>
      </c>
      <c r="H54" s="18" t="n">
        <v>60</v>
      </c>
      <c r="I54" s="18" t="str">
        <f>G54*H54</f>
      </c>
      <c r="J54" s="18" t="str">
        <f>5*D54</f>
      </c>
      <c r="K54" s="20"/>
      <c r="L54" s="24"/>
      <c r="M54" s="25" t="n">
        <v>2000</v>
      </c>
      <c r="N54" s="25" t="n">
        <v>150</v>
      </c>
      <c r="O54" s="25" t="str">
        <f>M54*N54</f>
      </c>
      <c r="P54" s="25"/>
      <c r="Q54" s="25"/>
    </row>
    <row r="55">
      <c r="D55" s="18" t="n">
        <v>22000</v>
      </c>
      <c r="E55" s="19" t="n">
        <v>1.1</v>
      </c>
      <c r="F55" s="18" t="str">
        <f>D55*E55</f>
      </c>
      <c r="G55" s="18" t="str">
        <f>F55-D55</f>
      </c>
      <c r="H55" s="18" t="n">
        <v>60</v>
      </c>
      <c r="I55" s="18" t="str">
        <f>G55*H55</f>
      </c>
      <c r="J55" s="18" t="str">
        <f>5*D55</f>
      </c>
      <c r="K55" s="20"/>
      <c r="L55" s="24"/>
      <c r="M55" s="25" t="n">
        <v>2000</v>
      </c>
      <c r="N55" s="25" t="n">
        <v>200</v>
      </c>
      <c r="O55" s="25" t="str">
        <f>M55*N55</f>
      </c>
      <c r="P55" s="25"/>
      <c r="Q55" s="25"/>
    </row>
    <row r="56">
      <c r="D56" s="18" t="n">
        <v>24000</v>
      </c>
      <c r="E56" s="19" t="n">
        <v>1.1</v>
      </c>
      <c r="F56" s="18" t="str">
        <f>D56*E56</f>
      </c>
      <c r="G56" s="18" t="str">
        <f>F56-D56</f>
      </c>
      <c r="H56" s="18" t="n">
        <v>60</v>
      </c>
      <c r="I56" s="18" t="str">
        <f>G56*H56</f>
      </c>
      <c r="J56" s="18" t="str">
        <f>5*D56</f>
      </c>
      <c r="K56" s="20"/>
      <c r="L56" s="24"/>
      <c r="M56" s="25" t="n">
        <v>2000</v>
      </c>
      <c r="N56" s="25" t="n">
        <v>250</v>
      </c>
      <c r="O56" s="25" t="str">
        <f>M56*N56</f>
      </c>
      <c r="P56" s="25"/>
      <c r="Q56" s="25"/>
    </row>
    <row r="57">
      <c r="D57" s="18" t="n">
        <v>26000</v>
      </c>
      <c r="E57" s="19" t="n">
        <v>1.1</v>
      </c>
      <c r="F57" s="18" t="str">
        <f>D57*E57</f>
      </c>
      <c r="G57" s="18" t="str">
        <f>F57-D57</f>
      </c>
      <c r="H57" s="18" t="n">
        <v>60</v>
      </c>
      <c r="I57" s="18" t="str">
        <f>G57*H57</f>
      </c>
      <c r="J57" s="18" t="str">
        <f>5*D57</f>
      </c>
      <c r="K57" s="20"/>
      <c r="L57" s="24"/>
      <c r="M57" s="25" t="n">
        <v>2000</v>
      </c>
      <c r="N57" s="25" t="n">
        <v>300</v>
      </c>
      <c r="O57" s="25" t="str">
        <f>M57*N57</f>
      </c>
      <c r="P57" s="25"/>
      <c r="Q57" s="25"/>
    </row>
    <row r="58">
      <c r="D58" s="18" t="n">
        <v>28000</v>
      </c>
      <c r="E58" s="19" t="n">
        <v>1.1</v>
      </c>
      <c r="F58" s="18" t="str">
        <f>D58*E58</f>
      </c>
      <c r="G58" s="18" t="str">
        <f>F58-D58</f>
      </c>
      <c r="H58" s="18" t="n">
        <v>60</v>
      </c>
      <c r="I58" s="18" t="str">
        <f>G58*H58</f>
      </c>
      <c r="J58" s="18" t="str">
        <f>5*D58</f>
      </c>
      <c r="K58" s="20"/>
      <c r="L58" s="24"/>
      <c r="M58" s="25" t="n">
        <v>2000</v>
      </c>
      <c r="N58" s="25" t="n">
        <v>350</v>
      </c>
      <c r="O58" s="25" t="str">
        <f>M58*N58</f>
      </c>
      <c r="P58" s="25"/>
      <c r="Q58" s="25"/>
    </row>
    <row r="59">
      <c r="D59" s="18" t="n">
        <v>30000</v>
      </c>
      <c r="E59" s="19" t="n">
        <v>1.1</v>
      </c>
      <c r="F59" s="18" t="str">
        <f>D59*E59</f>
      </c>
      <c r="G59" s="18" t="str">
        <f>F59-D59</f>
      </c>
      <c r="H59" s="18" t="n">
        <v>60</v>
      </c>
      <c r="I59" s="18" t="str">
        <f>G59*H59</f>
      </c>
      <c r="J59" s="18" t="str">
        <f>5*D59</f>
      </c>
      <c r="K59" s="20"/>
      <c r="L59" s="24"/>
      <c r="M59" s="25" t="n">
        <v>2000</v>
      </c>
      <c r="N59" s="25" t="n">
        <v>400</v>
      </c>
      <c r="O59" s="25" t="str">
        <f>M59*N59</f>
      </c>
      <c r="P59" s="25"/>
      <c r="Q59" s="25"/>
    </row>
    <row r="60">
      <c r="D60" s="18" t="n">
        <v>32000</v>
      </c>
      <c r="E60" s="19" t="n">
        <v>1.1</v>
      </c>
      <c r="F60" s="18" t="str">
        <f>D60*E60</f>
      </c>
      <c r="G60" s="18" t="str">
        <f>F60-D60</f>
      </c>
      <c r="H60" s="18" t="n">
        <v>60</v>
      </c>
      <c r="I60" s="18" t="str">
        <f>G60*H60</f>
      </c>
      <c r="J60" s="18" t="str">
        <f>5*D60</f>
      </c>
      <c r="K60" s="20"/>
      <c r="L60" s="24"/>
      <c r="M60" s="25" t="n">
        <v>2000</v>
      </c>
      <c r="N60" s="25" t="n">
        <v>450</v>
      </c>
      <c r="O60" s="25" t="str">
        <f>M60*N60</f>
      </c>
      <c r="P60" s="25"/>
      <c r="Q60" s="25"/>
    </row>
    <row r="61">
      <c r="D61" s="18" t="n">
        <v>34000</v>
      </c>
      <c r="E61" s="19" t="n">
        <v>1.1</v>
      </c>
      <c r="F61" s="18" t="str">
        <f>D61*E61</f>
      </c>
      <c r="G61" s="18" t="str">
        <f>F61-D61</f>
      </c>
      <c r="H61" s="18" t="n">
        <v>60</v>
      </c>
      <c r="I61" s="18" t="str">
        <f>G61*H61</f>
      </c>
      <c r="J61" s="18" t="str">
        <f>5*D61</f>
      </c>
      <c r="K61" s="20"/>
      <c r="L61" s="24"/>
      <c r="M61" s="25" t="n">
        <v>2000</v>
      </c>
      <c r="N61" s="25" t="n">
        <v>500</v>
      </c>
      <c r="O61" s="25" t="str">
        <f>M61*N61</f>
      </c>
      <c r="P61" s="25"/>
      <c r="Q61" s="25"/>
    </row>
    <row r="62">
      <c r="D62" s="18" t="n">
        <v>36000</v>
      </c>
      <c r="E62" s="19" t="n">
        <v>1.1</v>
      </c>
      <c r="F62" s="26" t="str">
        <f>D62*E62</f>
      </c>
      <c r="G62" s="26" t="str">
        <f>F62-D62</f>
      </c>
      <c r="H62" s="18" t="n">
        <v>60</v>
      </c>
      <c r="I62" s="18" t="str">
        <f>G62*H62</f>
      </c>
      <c r="J62" s="18" t="str">
        <f>5*D62</f>
      </c>
      <c r="K62" s="20"/>
      <c r="L62" s="24"/>
      <c r="M62" s="25" t="n">
        <v>2000</v>
      </c>
      <c r="N62" s="25" t="n">
        <v>550</v>
      </c>
      <c r="O62" s="25" t="str">
        <f>M62*N62</f>
      </c>
      <c r="P62" s="25"/>
      <c r="Q62" s="25"/>
    </row>
    <row r="63">
      <c r="D63" s="18" t="n">
        <v>38000</v>
      </c>
      <c r="E63" s="19" t="n">
        <v>1.1</v>
      </c>
      <c r="F63" s="26" t="str">
        <f>D63*E63</f>
      </c>
      <c r="G63" s="26" t="str">
        <f>F63-D63</f>
      </c>
      <c r="H63" s="18" t="n">
        <v>60</v>
      </c>
      <c r="I63" s="18" t="str">
        <f>G63*H63</f>
      </c>
      <c r="J63" s="18" t="str">
        <f>5*D63</f>
      </c>
      <c r="M63" s="25" t="n">
        <v>2000</v>
      </c>
      <c r="N63" s="25" t="n">
        <v>600</v>
      </c>
      <c r="O63" s="25" t="str">
        <f>M63*N63</f>
      </c>
      <c r="P63" s="25"/>
      <c r="Q63" s="25"/>
    </row>
    <row r="64">
      <c r="D64" s="18" t="n">
        <v>40000</v>
      </c>
      <c r="E64" s="19" t="n">
        <v>1.1</v>
      </c>
      <c r="F64" s="26" t="str">
        <f>D64*E64</f>
      </c>
      <c r="G64" s="26" t="str">
        <f>F64-D64</f>
      </c>
      <c r="H64" s="18" t="n">
        <v>60</v>
      </c>
      <c r="I64" s="18" t="str">
        <f>G64*H64</f>
      </c>
      <c r="J64" s="18" t="str">
        <f>5*D64</f>
      </c>
      <c r="M64" s="25" t="n">
        <v>2000</v>
      </c>
      <c r="N64" s="25" t="n">
        <v>650</v>
      </c>
      <c r="O64" s="25" t="str">
        <f>M64*N64</f>
      </c>
      <c r="P64" s="25"/>
      <c r="Q64" s="25"/>
    </row>
    <row r="65">
      <c r="D65" s="18" t="n">
        <v>42000</v>
      </c>
      <c r="E65" s="19" t="n">
        <v>1.1</v>
      </c>
      <c r="F65" s="26" t="str">
        <f>D65*E65</f>
      </c>
      <c r="G65" s="26" t="str">
        <f>F65-D65</f>
      </c>
      <c r="H65" s="18" t="n">
        <v>60</v>
      </c>
      <c r="I65" s="18" t="str">
        <f>G65*H65</f>
      </c>
      <c r="J65" s="18" t="str">
        <f>5*D65</f>
      </c>
      <c r="M65" s="25" t="n">
        <v>2000</v>
      </c>
      <c r="N65" s="25" t="n">
        <v>700</v>
      </c>
      <c r="O65" s="25" t="str">
        <f>M65*N65</f>
      </c>
      <c r="P65" s="25"/>
      <c r="Q65" s="25"/>
    </row>
    <row r="66">
      <c r="D66" s="18" t="n">
        <v>44000</v>
      </c>
      <c r="E66" s="19" t="n">
        <v>1.1</v>
      </c>
      <c r="F66" s="26" t="str">
        <f>D66*E66</f>
      </c>
      <c r="G66" s="26" t="str">
        <f>F66-D66</f>
      </c>
      <c r="H66" s="18" t="n">
        <v>60</v>
      </c>
      <c r="I66" s="18" t="str">
        <f>G66*H66</f>
      </c>
      <c r="J66" s="18" t="str">
        <f>5*D66</f>
      </c>
      <c r="M66" s="25" t="n">
        <v>2000</v>
      </c>
      <c r="N66" s="25" t="n">
        <v>750</v>
      </c>
      <c r="O66" s="25" t="str">
        <f>M66*N66</f>
      </c>
      <c r="P66" s="25"/>
      <c r="Q66" s="25"/>
    </row>
    <row r="67">
      <c r="D67" s="18" t="n">
        <v>46000</v>
      </c>
      <c r="E67" s="19" t="n">
        <v>1.1</v>
      </c>
      <c r="F67" s="26" t="str">
        <f>D67*E67</f>
      </c>
      <c r="G67" s="26" t="str">
        <f>F67-D67</f>
      </c>
      <c r="H67" s="18" t="n">
        <v>60</v>
      </c>
      <c r="I67" s="18" t="str">
        <f>G67*H67</f>
      </c>
      <c r="J67" s="18" t="str">
        <f>5*D67</f>
      </c>
      <c r="M67" s="25" t="n">
        <v>2000</v>
      </c>
      <c r="N67" s="25" t="n">
        <v>800</v>
      </c>
      <c r="O67" s="25" t="str">
        <f>M67*N67</f>
      </c>
      <c r="P67" s="25"/>
      <c r="Q67" s="25"/>
    </row>
    <row r="68">
      <c r="D68" s="18" t="n">
        <v>48000</v>
      </c>
      <c r="E68" s="19" t="n">
        <v>1.1</v>
      </c>
      <c r="F68" s="26" t="str">
        <f>D68*E68</f>
      </c>
      <c r="G68" s="26" t="str">
        <f>F68-D68</f>
      </c>
      <c r="H68" s="18" t="n">
        <v>60</v>
      </c>
      <c r="I68" s="18" t="str">
        <f>G68*H68</f>
      </c>
      <c r="J68" s="18" t="str">
        <f>5*D68</f>
      </c>
      <c r="M68" s="25" t="n">
        <v>2000</v>
      </c>
      <c r="N68" s="25" t="n">
        <v>850</v>
      </c>
      <c r="O68" s="25" t="str">
        <f>M68*N68</f>
      </c>
      <c r="P68" s="25"/>
      <c r="Q68" s="25"/>
    </row>
    <row r="69">
      <c r="D69" s="18" t="n">
        <v>50000</v>
      </c>
      <c r="E69" s="19" t="n">
        <v>1.1</v>
      </c>
      <c r="F69" s="26" t="str">
        <f>D69*E69</f>
      </c>
      <c r="G69" s="26" t="str">
        <f>F69-D69</f>
      </c>
      <c r="H69" s="18" t="n">
        <v>60</v>
      </c>
      <c r="I69" s="18" t="str">
        <f>G69*H69</f>
      </c>
      <c r="J69" s="18" t="str">
        <f>5*D69</f>
      </c>
      <c r="M69" s="25" t="n">
        <v>2000</v>
      </c>
      <c r="N69" s="25" t="n">
        <v>900</v>
      </c>
      <c r="O69" s="25" t="str">
        <f>M69*N69</f>
      </c>
      <c r="P69" s="25"/>
      <c r="Q69" s="25"/>
    </row>
    <row r="70">
      <c r="D70" s="18" t="n">
        <v>52000</v>
      </c>
      <c r="E70" s="19" t="n">
        <v>1.1</v>
      </c>
      <c r="F70" s="26" t="str">
        <f>D70*E70</f>
      </c>
      <c r="G70" s="26" t="str">
        <f>F70-D70</f>
      </c>
      <c r="H70" s="18" t="n">
        <v>60</v>
      </c>
      <c r="I70" s="18" t="str">
        <f>G70*H70</f>
      </c>
      <c r="J70" s="18" t="str">
        <f>5*D70</f>
      </c>
      <c r="M70" s="25" t="n">
        <v>2000</v>
      </c>
      <c r="N70" s="25" t="n">
        <v>950</v>
      </c>
      <c r="O70" s="25" t="str">
        <f>M70*N70</f>
      </c>
      <c r="P70" s="25"/>
      <c r="Q70" s="25"/>
    </row>
    <row r="71">
      <c r="D71" s="18" t="n">
        <v>54000</v>
      </c>
      <c r="E71" s="19" t="n">
        <v>1.1</v>
      </c>
      <c r="F71" s="26" t="str">
        <f>D71*E71</f>
      </c>
      <c r="G71" s="26" t="str">
        <f>F71-D71</f>
      </c>
      <c r="H71" s="18" t="n">
        <v>60</v>
      </c>
      <c r="I71" s="18" t="str">
        <f>G71*H71</f>
      </c>
      <c r="J71" s="18" t="str">
        <f>5*D71</f>
      </c>
      <c r="M71" s="25" t="n">
        <v>2000</v>
      </c>
      <c r="N71" s="25" t="n">
        <v>1000</v>
      </c>
      <c r="O71" s="25" t="str">
        <f>M71*N71</f>
      </c>
      <c r="P71" s="25"/>
      <c r="Q71" s="25"/>
    </row>
    <row r="72">
      <c r="D72" s="18" t="n">
        <v>56000</v>
      </c>
      <c r="E72" s="19" t="n">
        <v>1.1</v>
      </c>
      <c r="F72" s="26" t="str">
        <f>D72*E72</f>
      </c>
      <c r="G72" s="26" t="str">
        <f>F72-D72</f>
      </c>
      <c r="H72" s="18" t="n">
        <v>60</v>
      </c>
      <c r="I72" s="18" t="str">
        <f>G72*H72</f>
      </c>
      <c r="J72" s="18" t="str">
        <f>5*D72</f>
      </c>
      <c r="M72" s="25" t="n">
        <v>2000</v>
      </c>
      <c r="N72" s="25" t="n">
        <v>2000</v>
      </c>
      <c r="O72" s="25" t="str">
        <f>M72*N72</f>
      </c>
      <c r="P72" s="25"/>
      <c r="Q72" s="25"/>
    </row>
    <row r="73">
      <c r="D73" s="18" t="n">
        <v>58000</v>
      </c>
      <c r="E73" s="19" t="n">
        <v>1.1</v>
      </c>
      <c r="F73" s="26" t="str">
        <f>D73*E73</f>
      </c>
      <c r="G73" s="26" t="str">
        <f>F73-D73</f>
      </c>
      <c r="H73" s="18" t="n">
        <v>60</v>
      </c>
      <c r="I73" s="18" t="str">
        <f>G73*H73</f>
      </c>
      <c r="J73" s="18" t="str">
        <f>5*D73</f>
      </c>
      <c r="M73" s="25" t="n">
        <v>2000</v>
      </c>
      <c r="N73" s="25" t="n">
        <v>3000</v>
      </c>
      <c r="O73" s="25" t="str">
        <f>M73*N73</f>
      </c>
      <c r="P73" s="25"/>
      <c r="Q73" s="25"/>
    </row>
    <row r="74">
      <c r="D74" s="18" t="n">
        <v>60000</v>
      </c>
      <c r="E74" s="19" t="n">
        <v>1.1</v>
      </c>
      <c r="F74" s="26" t="str">
        <f>D74*E74</f>
      </c>
      <c r="G74" s="26" t="str">
        <f>F74-D74</f>
      </c>
      <c r="H74" s="18" t="n">
        <v>60</v>
      </c>
      <c r="I74" s="18" t="str">
        <f>G74*H74</f>
      </c>
      <c r="J74" s="18" t="str">
        <f>5*D74</f>
      </c>
      <c r="M74" s="25" t="n">
        <v>2000</v>
      </c>
      <c r="N74" s="25" t="n">
        <v>4000</v>
      </c>
      <c r="O74" s="25" t="str">
        <f>M74*N74</f>
      </c>
      <c r="P74" s="25"/>
      <c r="Q74" s="25"/>
    </row>
    <row r="75">
      <c r="D75" s="18" t="n">
        <v>62000</v>
      </c>
      <c r="E75" s="19" t="n">
        <v>1.1</v>
      </c>
      <c r="F75" s="26" t="str">
        <f>D75*E75</f>
      </c>
      <c r="G75" s="26" t="str">
        <f>F75-D75</f>
      </c>
      <c r="H75" s="18" t="n">
        <v>60</v>
      </c>
      <c r="I75" s="18" t="str">
        <f>G75*H75</f>
      </c>
      <c r="J75" s="18" t="str">
        <f>5*D75</f>
      </c>
      <c r="M75" s="25" t="n">
        <v>2000</v>
      </c>
      <c r="N75" s="25" t="n">
        <v>5000</v>
      </c>
      <c r="O75" s="25" t="str">
        <f>M75*N75</f>
      </c>
      <c r="P75" s="25"/>
      <c r="Q75" s="25"/>
    </row>
    <row r="76">
      <c r="D76" s="18" t="n">
        <v>64000</v>
      </c>
      <c r="E76" s="19" t="n">
        <v>1.1</v>
      </c>
      <c r="F76" s="26" t="str">
        <f>D76*E76</f>
      </c>
      <c r="G76" s="26" t="str">
        <f>F76-D76</f>
      </c>
      <c r="H76" s="18" t="n">
        <v>60</v>
      </c>
      <c r="I76" s="18" t="str">
        <f>G76*H76</f>
      </c>
      <c r="J76" s="18" t="str">
        <f>5*D76</f>
      </c>
      <c r="M76" s="25" t="n">
        <v>2000</v>
      </c>
      <c r="N76" s="25" t="n">
        <v>6000</v>
      </c>
      <c r="O76" s="25" t="str">
        <f>M76*N76</f>
      </c>
      <c r="P76" s="25"/>
      <c r="Q76" s="25"/>
    </row>
    <row r="77">
      <c r="D77" s="18" t="n">
        <v>66000</v>
      </c>
      <c r="E77" s="19" t="n">
        <v>1.1</v>
      </c>
      <c r="F77" s="26" t="str">
        <f>D77*E77</f>
      </c>
      <c r="G77" s="26" t="str">
        <f>F77-D77</f>
      </c>
      <c r="H77" s="18" t="n">
        <v>60</v>
      </c>
      <c r="I77" s="18" t="str">
        <f>G77*H77</f>
      </c>
      <c r="J77" s="18" t="str">
        <f>5*D77</f>
      </c>
      <c r="M77" s="25" t="n">
        <v>2000</v>
      </c>
      <c r="N77" s="25" t="n">
        <v>7000</v>
      </c>
      <c r="O77" s="25" t="str">
        <f>M77*N77</f>
      </c>
      <c r="P77" s="25"/>
      <c r="Q77" s="25"/>
    </row>
    <row r="78">
      <c r="D78" s="18" t="n">
        <v>68000</v>
      </c>
      <c r="E78" s="19" t="n">
        <v>1.1</v>
      </c>
      <c r="F78" s="26" t="str">
        <f>D78*E78</f>
      </c>
      <c r="G78" s="26" t="str">
        <f>F78-D78</f>
      </c>
      <c r="H78" s="18" t="n">
        <v>60</v>
      </c>
      <c r="I78" s="18" t="str">
        <f>G78*H78</f>
      </c>
      <c r="J78" s="18" t="str">
        <f>5*D78</f>
      </c>
      <c r="M78" s="25" t="n">
        <v>2000</v>
      </c>
      <c r="N78" s="25" t="n">
        <v>8000</v>
      </c>
      <c r="O78" s="25" t="str">
        <f>M78*N78</f>
      </c>
      <c r="P78" s="25"/>
      <c r="Q78" s="25"/>
    </row>
    <row r="79">
      <c r="D79" s="18" t="n">
        <v>70000</v>
      </c>
      <c r="E79" s="19" t="n">
        <v>1.1</v>
      </c>
      <c r="F79" s="26" t="str">
        <f>D79*E79</f>
      </c>
      <c r="G79" s="26" t="str">
        <f>F79-D79</f>
      </c>
      <c r="H79" s="18" t="n">
        <v>60</v>
      </c>
      <c r="I79" s="18" t="str">
        <f>G79*H79</f>
      </c>
      <c r="J79" s="18" t="str">
        <f>5*D79</f>
      </c>
      <c r="M79" s="25" t="n">
        <v>2000</v>
      </c>
      <c r="N79" s="25" t="n">
        <v>9000</v>
      </c>
      <c r="O79" s="25" t="str">
        <f>M79*N79</f>
      </c>
      <c r="P79" s="25"/>
      <c r="Q79" s="25"/>
    </row>
    <row r="80">
      <c r="D80" s="18" t="n">
        <v>72000</v>
      </c>
      <c r="E80" s="19" t="n">
        <v>1.1</v>
      </c>
      <c r="F80" s="26" t="str">
        <f>D80*E80</f>
      </c>
      <c r="G80" s="26" t="str">
        <f>F80-D80</f>
      </c>
      <c r="H80" s="18" t="n">
        <v>60</v>
      </c>
      <c r="I80" s="18" t="str">
        <f>G80*H80</f>
      </c>
      <c r="J80" s="18" t="str">
        <f>5*D80</f>
      </c>
      <c r="M80" s="25" t="n">
        <v>2000</v>
      </c>
      <c r="N80" s="25" t="n">
        <v>10000</v>
      </c>
      <c r="O80" s="25" t="str">
        <f>M80*N80</f>
      </c>
      <c r="P80" s="25"/>
      <c r="Q80" s="25"/>
    </row>
    <row r="81">
      <c r="D81" s="18" t="n">
        <v>74000</v>
      </c>
      <c r="E81" s="19" t="n">
        <v>1.1</v>
      </c>
      <c r="F81" s="26" t="str">
        <f>D81*E81</f>
      </c>
      <c r="G81" s="26" t="str">
        <f>F81-D81</f>
      </c>
      <c r="H81" s="18" t="n">
        <v>60</v>
      </c>
      <c r="I81" s="18" t="str">
        <f>G81*H81</f>
      </c>
      <c r="J81" s="18" t="str">
        <f>5*D81</f>
      </c>
      <c r="M81" s="25" t="n">
        <v>2000</v>
      </c>
      <c r="N81" s="25" t="n">
        <v>11000</v>
      </c>
      <c r="O81" s="25" t="str">
        <f>M81*N81</f>
      </c>
      <c r="P81" s="25"/>
      <c r="Q81" s="25"/>
    </row>
    <row r="82">
      <c r="D82" s="18" t="n">
        <v>76000</v>
      </c>
      <c r="E82" s="19" t="n">
        <v>1.1</v>
      </c>
      <c r="F82" s="26" t="str">
        <f>D82*E82</f>
      </c>
      <c r="G82" s="26" t="str">
        <f>F82-D82</f>
      </c>
      <c r="H82" s="18" t="n">
        <v>60</v>
      </c>
      <c r="I82" s="18" t="str">
        <f>G82*H82</f>
      </c>
      <c r="J82" s="18" t="str">
        <f>5*D82</f>
      </c>
      <c r="M82" s="25" t="n">
        <v>2000</v>
      </c>
      <c r="N82" s="25" t="n">
        <v>12000</v>
      </c>
      <c r="O82" s="25" t="str">
        <f>M82*N82</f>
      </c>
      <c r="P82" s="25"/>
      <c r="Q82" s="25"/>
    </row>
    <row r="83">
      <c r="D83" s="18" t="n">
        <v>78000</v>
      </c>
      <c r="E83" s="19" t="n">
        <v>1.1</v>
      </c>
      <c r="F83" s="26" t="str">
        <f>D83*E83</f>
      </c>
      <c r="G83" s="26" t="str">
        <f>F83-D83</f>
      </c>
      <c r="H83" s="18" t="n">
        <v>60</v>
      </c>
      <c r="I83" s="18" t="str">
        <f>G83*H83</f>
      </c>
      <c r="J83" s="18" t="str">
        <f>5*D83</f>
      </c>
      <c r="M83" s="25" t="n">
        <v>2000</v>
      </c>
      <c r="N83" s="25" t="n">
        <v>13000</v>
      </c>
      <c r="O83" s="25" t="str">
        <f>M83*N83</f>
      </c>
      <c r="P83" s="25"/>
      <c r="Q83" s="25"/>
    </row>
    <row r="84">
      <c r="D84" s="18" t="n">
        <v>80000</v>
      </c>
      <c r="E84" s="19" t="n">
        <v>1.1</v>
      </c>
      <c r="F84" s="26" t="str">
        <f>D84*E84</f>
      </c>
      <c r="G84" s="26" t="str">
        <f>F84-D84</f>
      </c>
      <c r="H84" s="18" t="n">
        <v>60</v>
      </c>
      <c r="I84" s="18" t="str">
        <f>G84*H84</f>
      </c>
      <c r="J84" s="18" t="str">
        <f>5*D84</f>
      </c>
      <c r="M84" s="25" t="n">
        <v>2000</v>
      </c>
      <c r="N84" s="25" t="n">
        <v>14000</v>
      </c>
      <c r="O84" s="25" t="str">
        <f>M84*N84</f>
      </c>
      <c r="P84" s="25"/>
      <c r="Q84" s="25"/>
    </row>
    <row r="85">
      <c r="D85" s="18" t="n">
        <v>82000</v>
      </c>
      <c r="E85" s="19" t="n">
        <v>1.1</v>
      </c>
      <c r="F85" s="26" t="str">
        <f>D85*E85</f>
      </c>
      <c r="G85" s="26" t="str">
        <f>F85-D85</f>
      </c>
      <c r="H85" s="18" t="n">
        <v>60</v>
      </c>
      <c r="I85" s="18" t="str">
        <f>G85*H85</f>
      </c>
      <c r="J85" s="18" t="str">
        <f>5*D85</f>
      </c>
      <c r="M85" s="25" t="n">
        <v>2000</v>
      </c>
      <c r="N85" s="25" t="n">
        <v>15000</v>
      </c>
      <c r="O85" s="25" t="str">
        <f>M85*N85</f>
      </c>
      <c r="P85" s="25"/>
      <c r="Q85" s="25"/>
    </row>
    <row r="86">
      <c r="D86" s="18" t="n">
        <v>84000</v>
      </c>
      <c r="E86" s="19" t="n">
        <v>1.1</v>
      </c>
      <c r="F86" s="26" t="str">
        <f>D86*E86</f>
      </c>
      <c r="G86" s="26" t="str">
        <f>F86-D86</f>
      </c>
      <c r="H86" s="18" t="n">
        <v>60</v>
      </c>
      <c r="I86" s="18" t="str">
        <f>G86*H86</f>
      </c>
      <c r="J86" s="18" t="str">
        <f>5*D86</f>
      </c>
      <c r="M86" s="25" t="n">
        <v>2000</v>
      </c>
      <c r="N86" s="25" t="n">
        <v>16000</v>
      </c>
      <c r="O86" s="25" t="str">
        <f>M86*N86</f>
      </c>
      <c r="P86" s="25"/>
      <c r="Q86" s="25"/>
    </row>
    <row r="87">
      <c r="D87" s="18" t="n">
        <v>86000</v>
      </c>
      <c r="E87" s="19" t="n">
        <v>1.1</v>
      </c>
      <c r="F87" s="26" t="str">
        <f>D87*E87</f>
      </c>
      <c r="G87" s="26" t="str">
        <f>F87-D87</f>
      </c>
      <c r="H87" s="18" t="n">
        <v>60</v>
      </c>
      <c r="I87" s="18" t="str">
        <f>G87*H87</f>
      </c>
      <c r="J87" s="18" t="str">
        <f>5*D87</f>
      </c>
      <c r="M87" s="25" t="n">
        <v>2000</v>
      </c>
      <c r="N87" s="25" t="n">
        <v>17000</v>
      </c>
      <c r="O87" s="25" t="str">
        <f>M87*N87</f>
      </c>
      <c r="P87" s="25"/>
      <c r="Q87" s="25"/>
    </row>
    <row r="88">
      <c r="D88" s="18" t="n">
        <v>88000</v>
      </c>
      <c r="E88" s="19" t="n">
        <v>1.1</v>
      </c>
      <c r="F88" s="26" t="str">
        <f>D88*E88</f>
      </c>
      <c r="G88" s="26" t="str">
        <f>F88-D88</f>
      </c>
      <c r="H88" s="18" t="n">
        <v>60</v>
      </c>
      <c r="I88" s="18" t="str">
        <f>G88*H88</f>
      </c>
      <c r="J88" s="18" t="str">
        <f>5*D88</f>
      </c>
      <c r="M88" s="25" t="n">
        <v>2000</v>
      </c>
      <c r="N88" s="25" t="n">
        <v>18000</v>
      </c>
      <c r="O88" s="25" t="str">
        <f>M88*N88</f>
      </c>
      <c r="P88" s="25"/>
      <c r="Q88" s="25"/>
    </row>
    <row r="89">
      <c r="D89" s="18" t="n">
        <v>90000</v>
      </c>
      <c r="E89" s="19" t="n">
        <v>1.1</v>
      </c>
      <c r="F89" s="26" t="str">
        <f>D89*E89</f>
      </c>
      <c r="G89" s="26" t="str">
        <f>F89-D89</f>
      </c>
      <c r="H89" s="18" t="n">
        <v>60</v>
      </c>
      <c r="I89" s="18" t="str">
        <f>G89*H89</f>
      </c>
      <c r="J89" s="18" t="str">
        <f>5*D89</f>
      </c>
      <c r="M89" s="25" t="n">
        <v>2000</v>
      </c>
      <c r="N89" s="25" t="n">
        <v>19000</v>
      </c>
      <c r="O89" s="25" t="str">
        <f>M89*N89</f>
      </c>
      <c r="P89" s="25"/>
      <c r="Q89" s="25"/>
    </row>
    <row r="90">
      <c r="D90" s="18" t="n">
        <v>92000</v>
      </c>
      <c r="E90" s="19" t="n">
        <v>1.1</v>
      </c>
      <c r="F90" s="26" t="str">
        <f>D90*E90</f>
      </c>
      <c r="G90" s="26" t="str">
        <f>F90-D90</f>
      </c>
      <c r="H90" s="18" t="n">
        <v>60</v>
      </c>
      <c r="I90" s="18" t="str">
        <f>G90*H90</f>
      </c>
      <c r="J90" s="18" t="str">
        <f>5*D90</f>
      </c>
      <c r="M90" s="25" t="n">
        <v>2000</v>
      </c>
      <c r="N90" s="25" t="n">
        <v>20000</v>
      </c>
      <c r="O90" s="25" t="str">
        <f>M90*N90</f>
      </c>
      <c r="P90" s="25"/>
      <c r="Q90" s="25"/>
    </row>
    <row r="91">
      <c r="D91" s="18" t="n">
        <v>94000</v>
      </c>
      <c r="E91" s="19" t="n">
        <v>1.1</v>
      </c>
      <c r="F91" s="26" t="str">
        <f>D91*E91</f>
      </c>
      <c r="G91" s="26" t="str">
        <f>F91-D91</f>
      </c>
      <c r="H91" s="18" t="n">
        <v>60</v>
      </c>
      <c r="I91" s="18" t="str">
        <f>G91*H91</f>
      </c>
      <c r="J91" s="18" t="str">
        <f>5*D91</f>
      </c>
      <c r="M91" s="25" t="n">
        <v>2000</v>
      </c>
      <c r="N91" s="25" t="n">
        <v>21000</v>
      </c>
      <c r="O91" s="25" t="str">
        <f>M91*N91</f>
      </c>
      <c r="P91" s="25"/>
      <c r="Q91" s="25"/>
    </row>
    <row r="92">
      <c r="D92" s="18" t="n">
        <v>96000</v>
      </c>
      <c r="E92" s="19" t="n">
        <v>1.1</v>
      </c>
      <c r="F92" s="26" t="str">
        <f>D92*E92</f>
      </c>
      <c r="G92" s="26" t="str">
        <f>F92-D92</f>
      </c>
      <c r="H92" s="18" t="n">
        <v>60</v>
      </c>
      <c r="I92" s="18" t="str">
        <f>G92*H92</f>
      </c>
      <c r="J92" s="18" t="str">
        <f>5*D92</f>
      </c>
      <c r="M92" s="25" t="n">
        <v>2000</v>
      </c>
      <c r="N92" s="25" t="n">
        <v>22000</v>
      </c>
      <c r="O92" s="25" t="str">
        <f>M92*N92</f>
      </c>
      <c r="P92" s="25"/>
      <c r="Q92" s="25"/>
    </row>
    <row r="93">
      <c r="D93" s="18" t="n">
        <v>98000</v>
      </c>
      <c r="E93" s="19" t="n">
        <v>1.1</v>
      </c>
      <c r="F93" s="26" t="str">
        <f>D93*E93</f>
      </c>
      <c r="G93" s="26" t="str">
        <f>F93-D93</f>
      </c>
      <c r="H93" s="18" t="n">
        <v>60</v>
      </c>
      <c r="I93" s="18" t="str">
        <f>G93*H93</f>
      </c>
      <c r="J93" s="18" t="str">
        <f>5*D93</f>
      </c>
      <c r="M93" s="25" t="n">
        <v>2000</v>
      </c>
      <c r="N93" s="25" t="n">
        <v>23000</v>
      </c>
      <c r="O93" s="25" t="str">
        <f>M93*N93</f>
      </c>
      <c r="P93" s="25"/>
      <c r="Q93" s="25"/>
    </row>
    <row r="94">
      <c r="D94" s="18" t="n">
        <v>100000</v>
      </c>
      <c r="E94" s="19" t="n">
        <v>1.1</v>
      </c>
      <c r="F94" s="26" t="str">
        <f>D94*E94</f>
      </c>
      <c r="G94" s="26" t="str">
        <f>F94-D94</f>
      </c>
      <c r="H94" s="18" t="n">
        <v>60</v>
      </c>
      <c r="I94" s="18" t="str">
        <f>G94*H94</f>
      </c>
      <c r="J94" s="18" t="str">
        <f>5*D94</f>
      </c>
      <c r="M94" s="25" t="n">
        <v>2000</v>
      </c>
      <c r="N94" s="25" t="n">
        <v>24000</v>
      </c>
      <c r="O94" s="25" t="str">
        <f>M94*N94</f>
      </c>
      <c r="P94" s="25"/>
      <c r="Q94" s="25"/>
    </row>
    <row r="95">
      <c r="D95" s="18" t="n">
        <v>102000</v>
      </c>
      <c r="E95" s="19" t="n">
        <v>1.1</v>
      </c>
      <c r="F95" s="26" t="str">
        <f>D95*E95</f>
      </c>
      <c r="G95" s="26" t="str">
        <f>F95-D95</f>
      </c>
      <c r="H95" s="18" t="n">
        <v>60</v>
      </c>
      <c r="I95" s="18" t="str">
        <f>G95*H95</f>
      </c>
      <c r="J95" s="18" t="str">
        <f>5*D95</f>
      </c>
      <c r="M95" s="25" t="n">
        <v>2000</v>
      </c>
      <c r="N95" s="25" t="n">
        <v>25000</v>
      </c>
      <c r="O95" s="25" t="str">
        <f>M95*N95</f>
      </c>
      <c r="P95" s="25"/>
      <c r="Q95" s="25"/>
    </row>
    <row r="96">
      <c r="D96" s="18" t="n">
        <v>104000</v>
      </c>
      <c r="E96" s="19" t="n">
        <v>1.1</v>
      </c>
      <c r="F96" s="26" t="str">
        <f>D96*E96</f>
      </c>
      <c r="G96" s="26" t="str">
        <f>F96-D96</f>
      </c>
      <c r="H96" s="18" t="n">
        <v>60</v>
      </c>
      <c r="I96" s="18" t="str">
        <f>G96*H96</f>
      </c>
      <c r="J96" s="18" t="str">
        <f>5*D96</f>
      </c>
      <c r="M96" s="25" t="n">
        <v>2000</v>
      </c>
      <c r="N96" s="25" t="n">
        <v>26000</v>
      </c>
      <c r="O96" s="25" t="str">
        <f>M96*N96</f>
      </c>
      <c r="P96" s="25"/>
      <c r="Q96" s="25"/>
    </row>
    <row r="97">
      <c r="D97" s="18" t="n">
        <v>106000</v>
      </c>
      <c r="E97" s="19" t="n">
        <v>1.1</v>
      </c>
      <c r="F97" s="26" t="str">
        <f>D97*E97</f>
      </c>
      <c r="G97" s="26" t="str">
        <f>F97-D97</f>
      </c>
      <c r="H97" s="18" t="n">
        <v>60</v>
      </c>
      <c r="I97" s="18" t="str">
        <f>G97*H97</f>
      </c>
      <c r="J97" s="18" t="str">
        <f>5*D97</f>
      </c>
      <c r="M97" s="25" t="n">
        <v>2000</v>
      </c>
      <c r="N97" s="25" t="n">
        <v>27000</v>
      </c>
      <c r="O97" s="25" t="str">
        <f>M97*N97</f>
      </c>
      <c r="P97" s="25"/>
      <c r="Q97" s="25"/>
    </row>
    <row r="98">
      <c r="D98" s="18" t="n">
        <v>108000</v>
      </c>
      <c r="E98" s="19" t="n">
        <v>1.1</v>
      </c>
      <c r="F98" s="26" t="str">
        <f>D98*E98</f>
      </c>
      <c r="G98" s="26" t="str">
        <f>F98-D98</f>
      </c>
      <c r="H98" s="18" t="n">
        <v>60</v>
      </c>
      <c r="I98" s="18" t="str">
        <f>G98*H98</f>
      </c>
      <c r="J98" s="18" t="str">
        <f>5*D98</f>
      </c>
      <c r="M98" s="25" t="n">
        <v>2000</v>
      </c>
      <c r="N98" s="25" t="n">
        <v>28000</v>
      </c>
      <c r="O98" s="25" t="str">
        <f>M98*N98</f>
      </c>
      <c r="P98" s="25"/>
      <c r="Q98" s="25"/>
    </row>
    <row r="99">
      <c r="D99" s="18" t="n">
        <v>110000</v>
      </c>
      <c r="E99" s="19" t="n">
        <v>1.1</v>
      </c>
      <c r="F99" s="26" t="str">
        <f>D99*E99</f>
      </c>
      <c r="G99" s="26" t="str">
        <f>F99-D99</f>
      </c>
      <c r="H99" s="18" t="n">
        <v>60</v>
      </c>
      <c r="I99" s="18" t="str">
        <f>G99*H99</f>
      </c>
      <c r="J99" s="18" t="str">
        <f>5*D99</f>
      </c>
      <c r="M99" s="25" t="n">
        <v>2000</v>
      </c>
      <c r="N99" s="25" t="n">
        <v>29000</v>
      </c>
      <c r="O99" s="25" t="str">
        <f>M99*N99</f>
      </c>
      <c r="P99" s="25"/>
      <c r="Q99" s="25"/>
    </row>
    <row r="100">
      <c r="D100" s="18" t="n">
        <v>112000</v>
      </c>
      <c r="E100" s="19" t="n">
        <v>1.1</v>
      </c>
      <c r="F100" s="26" t="str">
        <f>D100*E100</f>
      </c>
      <c r="G100" s="26" t="str">
        <f>F100-D100</f>
      </c>
      <c r="H100" s="18" t="n">
        <v>60</v>
      </c>
      <c r="I100" s="18" t="str">
        <f>G100*H100</f>
      </c>
      <c r="J100" s="18" t="str">
        <f>5*D100</f>
      </c>
      <c r="M100" s="25" t="n">
        <v>2000</v>
      </c>
      <c r="N100" s="25" t="n">
        <v>30000</v>
      </c>
      <c r="O100" s="25" t="str">
        <f>M100*N100</f>
      </c>
      <c r="P100" s="25"/>
      <c r="Q100" s="25"/>
    </row>
    <row r="101">
      <c r="D101" s="18" t="n">
        <v>114000</v>
      </c>
      <c r="E101" s="19" t="n">
        <v>1.1</v>
      </c>
      <c r="F101" s="26" t="str">
        <f>D101*E101</f>
      </c>
      <c r="G101" s="26" t="str">
        <f>F101-D101</f>
      </c>
      <c r="H101" s="18" t="n">
        <v>60</v>
      </c>
      <c r="I101" s="18" t="str">
        <f>G101*H101</f>
      </c>
      <c r="J101" s="18" t="str">
        <f>5*D101</f>
      </c>
      <c r="M101" s="25" t="n">
        <v>2000</v>
      </c>
      <c r="N101" s="25" t="n">
        <v>31000</v>
      </c>
      <c r="O101" s="25" t="str">
        <f>M101*N101</f>
      </c>
      <c r="P101" s="25"/>
      <c r="Q101" s="25"/>
    </row>
    <row r="102">
      <c r="D102" s="18" t="n">
        <v>116000</v>
      </c>
      <c r="E102" s="19" t="n">
        <v>1.1</v>
      </c>
      <c r="F102" s="26" t="str">
        <f>D102*E102</f>
      </c>
      <c r="G102" s="26" t="str">
        <f>F102-D102</f>
      </c>
      <c r="H102" s="18" t="n">
        <v>60</v>
      </c>
      <c r="I102" s="18" t="str">
        <f>G102*H102</f>
      </c>
      <c r="J102" s="18" t="str">
        <f>5*D102</f>
      </c>
      <c r="M102" s="25" t="n">
        <v>2000</v>
      </c>
      <c r="N102" s="25" t="n">
        <v>32000</v>
      </c>
      <c r="O102" s="25" t="str">
        <f>M102*N102</f>
      </c>
      <c r="P102" s="25"/>
      <c r="Q102" s="25"/>
    </row>
    <row r="103">
      <c r="D103" s="18" t="n">
        <v>118000</v>
      </c>
      <c r="E103" s="19" t="n">
        <v>1.1</v>
      </c>
      <c r="F103" s="26" t="str">
        <f>D103*E103</f>
      </c>
      <c r="G103" s="26" t="str">
        <f>F103-D103</f>
      </c>
      <c r="H103" s="18" t="n">
        <v>60</v>
      </c>
      <c r="I103" s="18" t="str">
        <f>G103*H103</f>
      </c>
      <c r="J103" s="18" t="str">
        <f>5*D103</f>
      </c>
      <c r="M103" s="25" t="n">
        <v>2000</v>
      </c>
      <c r="N103" s="25" t="n">
        <v>33000</v>
      </c>
      <c r="O103" s="25" t="str">
        <f>M103*N103</f>
      </c>
      <c r="P103" s="25"/>
      <c r="Q103" s="25"/>
    </row>
    <row r="104">
      <c r="D104" s="18" t="n">
        <v>120000</v>
      </c>
      <c r="E104" s="19" t="n">
        <v>1.1</v>
      </c>
      <c r="F104" s="26" t="str">
        <f>D104*E104</f>
      </c>
      <c r="G104" s="26" t="str">
        <f>F104-D104</f>
      </c>
      <c r="H104" s="18" t="n">
        <v>60</v>
      </c>
      <c r="I104" s="18" t="str">
        <f>G104*H104</f>
      </c>
      <c r="J104" s="18" t="str">
        <f>5*D104</f>
      </c>
      <c r="M104" s="25" t="n">
        <v>2000</v>
      </c>
      <c r="N104" s="25" t="n">
        <v>34000</v>
      </c>
      <c r="O104" s="25" t="str">
        <f>M104*N104</f>
      </c>
      <c r="P104" s="25"/>
      <c r="Q104" s="25"/>
    </row>
    <row r="105">
      <c r="D105" s="18" t="n">
        <v>122000</v>
      </c>
      <c r="E105" s="19" t="n">
        <v>1.1</v>
      </c>
      <c r="F105" s="26" t="str">
        <f>D105*E105</f>
      </c>
      <c r="G105" s="26" t="str">
        <f>F105-D105</f>
      </c>
      <c r="H105" s="18" t="n">
        <v>60</v>
      </c>
      <c r="I105" s="18" t="str">
        <f>G105*H105</f>
      </c>
      <c r="J105" s="18" t="str">
        <f>5*D105</f>
      </c>
      <c r="M105" s="25" t="n">
        <v>2000</v>
      </c>
      <c r="N105" s="25" t="n">
        <v>35000</v>
      </c>
      <c r="O105" s="25" t="str">
        <f>M105*N105</f>
      </c>
      <c r="P105" s="25"/>
      <c r="Q105" s="25"/>
    </row>
    <row r="106">
      <c r="D106" s="18" t="n">
        <v>124000</v>
      </c>
      <c r="E106" s="19" t="n">
        <v>1.1</v>
      </c>
      <c r="F106" s="26" t="str">
        <f>D106*E106</f>
      </c>
      <c r="G106" s="26" t="str">
        <f>F106-D106</f>
      </c>
      <c r="H106" s="18" t="n">
        <v>60</v>
      </c>
      <c r="I106" s="18" t="str">
        <f>G106*H106</f>
      </c>
      <c r="J106" s="18" t="str">
        <f>5*D106</f>
      </c>
      <c r="M106" s="25" t="n">
        <v>2000</v>
      </c>
      <c r="N106" s="25" t="n">
        <v>36000</v>
      </c>
      <c r="O106" s="25" t="str">
        <f>M106*N106</f>
      </c>
      <c r="P106" s="25"/>
      <c r="Q106" s="25"/>
    </row>
    <row r="107">
      <c r="D107" s="18" t="n">
        <v>126000</v>
      </c>
      <c r="E107" s="19" t="n">
        <v>1.1</v>
      </c>
      <c r="F107" s="26" t="str">
        <f>D107*E107</f>
      </c>
      <c r="G107" s="26" t="str">
        <f>F107-D107</f>
      </c>
      <c r="H107" s="18" t="n">
        <v>60</v>
      </c>
      <c r="I107" s="18" t="str">
        <f>G107*H107</f>
      </c>
      <c r="J107" s="18" t="str">
        <f>5*D107</f>
      </c>
      <c r="M107" s="25" t="n">
        <v>2000</v>
      </c>
      <c r="N107" s="25" t="n">
        <v>37000</v>
      </c>
      <c r="O107" s="25" t="str">
        <f>M107*N107</f>
      </c>
      <c r="P107" s="25"/>
      <c r="Q107" s="25"/>
    </row>
    <row r="108">
      <c r="D108" s="18" t="n">
        <v>128000</v>
      </c>
      <c r="E108" s="19" t="n">
        <v>1.1</v>
      </c>
      <c r="F108" s="26" t="str">
        <f>D108*E108</f>
      </c>
      <c r="G108" s="26" t="str">
        <f>F108-D108</f>
      </c>
      <c r="H108" s="18" t="n">
        <v>60</v>
      </c>
      <c r="I108" s="18" t="str">
        <f>G108*H108</f>
      </c>
      <c r="J108" s="18" t="str">
        <f>5*D108</f>
      </c>
      <c r="M108" s="25" t="n">
        <v>2000</v>
      </c>
      <c r="N108" s="25" t="n">
        <v>38000</v>
      </c>
      <c r="O108" s="25" t="str">
        <f>M108*N108</f>
      </c>
      <c r="P108" s="25"/>
      <c r="Q108" s="25"/>
    </row>
    <row r="109">
      <c r="D109" s="18" t="n">
        <v>130000</v>
      </c>
      <c r="E109" s="19" t="n">
        <v>1.1</v>
      </c>
      <c r="F109" s="26" t="str">
        <f>D109*E109</f>
      </c>
      <c r="G109" s="26" t="str">
        <f>F109-D109</f>
      </c>
      <c r="H109" s="18" t="n">
        <v>60</v>
      </c>
      <c r="I109" s="18" t="str">
        <f>G109*H109</f>
      </c>
      <c r="J109" s="18" t="str">
        <f>5*D109</f>
      </c>
      <c r="M109" s="25" t="n">
        <v>2000</v>
      </c>
      <c r="N109" s="25" t="n">
        <v>39000</v>
      </c>
      <c r="O109" s="25" t="str">
        <f>M109*N109</f>
      </c>
      <c r="P109" s="25"/>
      <c r="Q109" s="25"/>
    </row>
    <row r="110">
      <c r="D110" s="18" t="n">
        <v>132000</v>
      </c>
      <c r="E110" s="19" t="n">
        <v>1.1</v>
      </c>
      <c r="F110" s="26" t="str">
        <f>D110*E110</f>
      </c>
      <c r="G110" s="26" t="str">
        <f>F110-D110</f>
      </c>
      <c r="H110" s="18" t="n">
        <v>60</v>
      </c>
      <c r="I110" s="18" t="str">
        <f>G110*H110</f>
      </c>
      <c r="J110" s="18" t="str">
        <f>5*D110</f>
      </c>
      <c r="M110" s="25" t="n">
        <v>2000</v>
      </c>
      <c r="N110" s="25" t="n">
        <v>40000</v>
      </c>
      <c r="O110" s="25" t="str">
        <f>M110*N110</f>
      </c>
      <c r="P110" s="25"/>
      <c r="Q110" s="25"/>
    </row>
    <row r="111">
      <c r="D111" s="18" t="n">
        <v>134000</v>
      </c>
      <c r="E111" s="19" t="n">
        <v>1.1</v>
      </c>
      <c r="F111" s="26" t="str">
        <f>D111*E111</f>
      </c>
      <c r="G111" s="26" t="str">
        <f>F111-D111</f>
      </c>
      <c r="H111" s="18" t="n">
        <v>60</v>
      </c>
      <c r="I111" s="18" t="str">
        <f>G111*H111</f>
      </c>
      <c r="J111" s="18" t="str">
        <f>5*D111</f>
      </c>
      <c r="M111" s="25" t="n">
        <v>2000</v>
      </c>
      <c r="N111" s="25" t="n">
        <v>41000</v>
      </c>
      <c r="O111" s="25" t="str">
        <f>M111*N111</f>
      </c>
      <c r="P111" s="25"/>
      <c r="Q111" s="25"/>
    </row>
    <row r="112">
      <c r="D112" s="18" t="n">
        <v>136000</v>
      </c>
      <c r="E112" s="19" t="n">
        <v>1.1</v>
      </c>
      <c r="F112" s="26" t="str">
        <f>D112*E112</f>
      </c>
      <c r="G112" s="26" t="str">
        <f>F112-D112</f>
      </c>
      <c r="H112" s="18" t="n">
        <v>60</v>
      </c>
      <c r="I112" s="18" t="str">
        <f>G112*H112</f>
      </c>
      <c r="J112" s="18" t="str">
        <f>5*D112</f>
      </c>
      <c r="M112" s="25" t="n">
        <v>2000</v>
      </c>
      <c r="N112" s="25" t="n">
        <v>42000</v>
      </c>
      <c r="O112" s="25" t="str">
        <f>M112*N112</f>
      </c>
      <c r="P112" s="25"/>
      <c r="Q112" s="25"/>
    </row>
    <row r="113">
      <c r="D113" s="18" t="n">
        <v>138000</v>
      </c>
      <c r="E113" s="19" t="n">
        <v>1.1</v>
      </c>
      <c r="F113" s="26" t="str">
        <f>D113*E113</f>
      </c>
      <c r="G113" s="26" t="str">
        <f>F113-D113</f>
      </c>
      <c r="H113" s="18" t="n">
        <v>60</v>
      </c>
      <c r="I113" s="18" t="str">
        <f>G113*H113</f>
      </c>
      <c r="J113" s="18" t="str">
        <f>5*D113</f>
      </c>
      <c r="M113" s="25" t="n">
        <v>2000</v>
      </c>
      <c r="N113" s="25" t="n">
        <v>43000</v>
      </c>
      <c r="O113" s="25" t="str">
        <f>M113*N113</f>
      </c>
      <c r="P113" s="25"/>
      <c r="Q113" s="25"/>
    </row>
    <row r="114">
      <c r="D114" s="18" t="n">
        <v>140000</v>
      </c>
      <c r="E114" s="19" t="n">
        <v>1.1</v>
      </c>
      <c r="F114" s="26" t="str">
        <f>D114*E114</f>
      </c>
      <c r="G114" s="26" t="str">
        <f>F114-D114</f>
      </c>
      <c r="H114" s="18" t="n">
        <v>60</v>
      </c>
      <c r="I114" s="18" t="str">
        <f>G114*H114</f>
      </c>
      <c r="J114" s="18" t="str">
        <f>5*D114</f>
      </c>
      <c r="M114" s="25" t="n">
        <v>2000</v>
      </c>
      <c r="N114" s="25" t="n">
        <v>44000</v>
      </c>
      <c r="O114" s="25" t="str">
        <f>M114*N114</f>
      </c>
      <c r="P114" s="25"/>
      <c r="Q114" s="25"/>
    </row>
    <row r="115">
      <c r="D115" s="18" t="n">
        <v>142000</v>
      </c>
      <c r="E115" s="19" t="n">
        <v>1.1</v>
      </c>
      <c r="F115" s="26" t="str">
        <f>D115*E115</f>
      </c>
      <c r="G115" s="26" t="str">
        <f>F115-D115</f>
      </c>
      <c r="H115" s="18" t="n">
        <v>60</v>
      </c>
      <c r="I115" s="18" t="str">
        <f>G115*H115</f>
      </c>
      <c r="J115" s="18" t="str">
        <f>5*D115</f>
      </c>
      <c r="M115" s="25" t="n">
        <v>2000</v>
      </c>
      <c r="N115" s="25" t="n">
        <v>45000</v>
      </c>
      <c r="O115" s="25" t="str">
        <f>M115*N115</f>
      </c>
      <c r="P115" s="25"/>
      <c r="Q115" s="25"/>
    </row>
    <row r="116">
      <c r="D116" s="18" t="n">
        <v>144000</v>
      </c>
      <c r="E116" s="19" t="n">
        <v>1.1</v>
      </c>
      <c r="F116" s="26" t="str">
        <f>D116*E116</f>
      </c>
      <c r="G116" s="26" t="str">
        <f>F116-D116</f>
      </c>
      <c r="H116" s="18" t="n">
        <v>60</v>
      </c>
      <c r="I116" s="18" t="str">
        <f>G116*H116</f>
      </c>
      <c r="J116" s="18" t="str">
        <f>5*D116</f>
      </c>
      <c r="M116" s="25" t="n">
        <v>2000</v>
      </c>
      <c r="N116" s="25" t="n">
        <v>46000</v>
      </c>
      <c r="O116" s="25" t="str">
        <f>M116*N116</f>
      </c>
      <c r="P116" s="25"/>
      <c r="Q116" s="25"/>
    </row>
    <row r="117">
      <c r="D117" s="18" t="n">
        <v>146000</v>
      </c>
      <c r="E117" s="19" t="n">
        <v>1.1</v>
      </c>
      <c r="F117" s="26" t="str">
        <f>D117*E117</f>
      </c>
      <c r="G117" s="26" t="str">
        <f>F117-D117</f>
      </c>
      <c r="H117" s="18" t="n">
        <v>60</v>
      </c>
      <c r="I117" s="18" t="str">
        <f>G117*H117</f>
      </c>
      <c r="J117" s="18" t="str">
        <f>5*D117</f>
      </c>
      <c r="M117" s="25" t="n">
        <v>2000</v>
      </c>
      <c r="N117" s="25" t="n">
        <v>47000</v>
      </c>
      <c r="O117" s="25" t="str">
        <f>M117*N117</f>
      </c>
      <c r="P117" s="25"/>
      <c r="Q117" s="25"/>
    </row>
    <row r="118">
      <c r="D118" s="18" t="n">
        <v>148000</v>
      </c>
      <c r="E118" s="19" t="n">
        <v>1.1</v>
      </c>
      <c r="F118" s="26" t="str">
        <f>D118*E118</f>
      </c>
      <c r="G118" s="26" t="str">
        <f>F118-D118</f>
      </c>
      <c r="H118" s="18" t="n">
        <v>60</v>
      </c>
      <c r="I118" s="18" t="str">
        <f>G118*H118</f>
      </c>
      <c r="J118" s="18" t="str">
        <f>5*D118</f>
      </c>
      <c r="M118" s="25" t="n">
        <v>2000</v>
      </c>
      <c r="N118" s="25" t="n">
        <v>48000</v>
      </c>
      <c r="O118" s="25" t="str">
        <f>M118*N118</f>
      </c>
      <c r="P118" s="25"/>
      <c r="Q118" s="25"/>
    </row>
    <row r="119">
      <c r="D119" s="18" t="n">
        <v>150000</v>
      </c>
      <c r="E119" s="19" t="n">
        <v>1.1</v>
      </c>
      <c r="F119" s="26" t="str">
        <f>D119*E119</f>
      </c>
      <c r="G119" s="26" t="str">
        <f>F119-D119</f>
      </c>
      <c r="H119" s="18" t="n">
        <v>60</v>
      </c>
      <c r="I119" s="18" t="str">
        <f>G119*H119</f>
      </c>
      <c r="J119" s="18" t="str">
        <f>5*D119</f>
      </c>
      <c r="M119" s="25" t="n">
        <v>2000</v>
      </c>
      <c r="N119" s="25" t="n">
        <v>49000</v>
      </c>
      <c r="O119" s="25" t="str">
        <f>M119*N119</f>
      </c>
      <c r="P119" s="25"/>
      <c r="Q119" s="25"/>
    </row>
    <row r="120">
      <c r="D120" s="18" t="n">
        <v>152000</v>
      </c>
      <c r="E120" s="19" t="n">
        <v>1.1</v>
      </c>
      <c r="F120" s="26" t="str">
        <f>D120*E120</f>
      </c>
      <c r="G120" s="26" t="str">
        <f>F120-D120</f>
      </c>
      <c r="H120" s="18" t="n">
        <v>60</v>
      </c>
      <c r="I120" s="18" t="str">
        <f>G120*H120</f>
      </c>
      <c r="J120" s="18" t="str">
        <f>5*D120</f>
      </c>
      <c r="M120" s="25" t="n">
        <v>2000</v>
      </c>
      <c r="N120" s="25" t="n">
        <v>50000</v>
      </c>
      <c r="O120" s="25" t="str">
        <f>M120*N120</f>
      </c>
      <c r="P120" s="25"/>
      <c r="Q120" s="25"/>
    </row>
    <row r="121">
      <c r="D121" s="18" t="n">
        <v>154000</v>
      </c>
      <c r="E121" s="19" t="n">
        <v>1.1</v>
      </c>
      <c r="F121" s="26" t="str">
        <f>D121*E121</f>
      </c>
      <c r="G121" s="26" t="str">
        <f>F121-D121</f>
      </c>
      <c r="H121" s="18" t="n">
        <v>60</v>
      </c>
      <c r="I121" s="18" t="str">
        <f>G121*H121</f>
      </c>
      <c r="J121" s="18" t="str">
        <f>5*D121</f>
      </c>
      <c r="M121" s="25" t="n">
        <v>2000</v>
      </c>
      <c r="N121" s="25" t="n">
        <v>51000</v>
      </c>
      <c r="O121" s="25" t="str">
        <f>M121*N121</f>
      </c>
      <c r="P121" s="25"/>
      <c r="Q121" s="25"/>
    </row>
    <row r="122">
      <c r="D122" s="18" t="n">
        <v>156000</v>
      </c>
      <c r="E122" s="19" t="n">
        <v>1.1</v>
      </c>
      <c r="F122" s="26" t="str">
        <f>D122*E122</f>
      </c>
      <c r="G122" s="26" t="str">
        <f>F122-D122</f>
      </c>
      <c r="H122" s="18" t="n">
        <v>60</v>
      </c>
      <c r="I122" s="18" t="str">
        <f>G122*H122</f>
      </c>
      <c r="J122" s="18" t="str">
        <f>5*D122</f>
      </c>
      <c r="M122" s="25" t="n">
        <v>2000</v>
      </c>
      <c r="N122" s="25" t="n">
        <v>52000</v>
      </c>
      <c r="O122" s="25" t="str">
        <f>M122*N122</f>
      </c>
      <c r="P122" s="25"/>
      <c r="Q122" s="25"/>
    </row>
    <row r="123">
      <c r="D123" s="18" t="n">
        <v>158000</v>
      </c>
      <c r="E123" s="19" t="n">
        <v>1.1</v>
      </c>
      <c r="F123" s="26" t="str">
        <f>D123*E123</f>
      </c>
      <c r="G123" s="26" t="str">
        <f>F123-D123</f>
      </c>
      <c r="H123" s="18" t="n">
        <v>60</v>
      </c>
      <c r="I123" s="18" t="str">
        <f>G123*H123</f>
      </c>
      <c r="J123" s="18" t="str">
        <f>5*D123</f>
      </c>
      <c r="M123" s="25" t="n">
        <v>2000</v>
      </c>
      <c r="N123" s="25" t="n">
        <v>53000</v>
      </c>
      <c r="O123" s="25" t="str">
        <f>M123*N123</f>
      </c>
      <c r="P123" s="25"/>
      <c r="Q123" s="25"/>
    </row>
    <row r="124">
      <c r="D124" s="18" t="n">
        <v>160000</v>
      </c>
      <c r="E124" s="19" t="n">
        <v>1.1</v>
      </c>
      <c r="F124" s="26" t="str">
        <f>D124*E124</f>
      </c>
      <c r="G124" s="26" t="str">
        <f>F124-D124</f>
      </c>
      <c r="H124" s="18" t="n">
        <v>60</v>
      </c>
      <c r="I124" s="18" t="str">
        <f>G124*H124</f>
      </c>
      <c r="J124" s="18" t="str">
        <f>5*D124</f>
      </c>
      <c r="M124" s="25" t="n">
        <v>2000</v>
      </c>
      <c r="N124" s="25" t="n">
        <v>54000</v>
      </c>
      <c r="O124" s="25" t="str">
        <f>M124*N124</f>
      </c>
      <c r="P124" s="25"/>
      <c r="Q124" s="25"/>
    </row>
    <row r="125">
      <c r="D125" s="18" t="n">
        <v>162000</v>
      </c>
      <c r="E125" s="19" t="n">
        <v>1.1</v>
      </c>
      <c r="F125" s="26" t="str">
        <f>D125*E125</f>
      </c>
      <c r="G125" s="26" t="str">
        <f>F125-D125</f>
      </c>
      <c r="H125" s="18" t="n">
        <v>60</v>
      </c>
      <c r="I125" s="18" t="str">
        <f>G125*H125</f>
      </c>
      <c r="J125" s="18" t="str">
        <f>5*D125</f>
      </c>
      <c r="M125" s="25" t="n">
        <v>2000</v>
      </c>
      <c r="N125" s="25" t="n">
        <v>55000</v>
      </c>
      <c r="O125" s="25" t="str">
        <f>M125*N125</f>
      </c>
      <c r="P125" s="25"/>
      <c r="Q125" s="25"/>
    </row>
    <row r="126">
      <c r="D126" s="18" t="n">
        <v>164000</v>
      </c>
      <c r="E126" s="19" t="n">
        <v>1.1</v>
      </c>
      <c r="F126" s="26" t="str">
        <f>D126*E126</f>
      </c>
      <c r="G126" s="26" t="str">
        <f>F126-D126</f>
      </c>
      <c r="H126" s="18" t="n">
        <v>60</v>
      </c>
      <c r="I126" s="18" t="str">
        <f>G126*H126</f>
      </c>
      <c r="J126" s="18" t="str">
        <f>5*D126</f>
      </c>
      <c r="M126" s="25" t="n">
        <v>2000</v>
      </c>
      <c r="N126" s="25" t="n">
        <v>56000</v>
      </c>
      <c r="O126" s="25" t="str">
        <f>M126*N126</f>
      </c>
      <c r="P126" s="25"/>
      <c r="Q126" s="25"/>
    </row>
    <row r="127">
      <c r="D127" s="18" t="n">
        <v>166000</v>
      </c>
      <c r="E127" s="19" t="n">
        <v>1.1</v>
      </c>
      <c r="F127" s="26" t="str">
        <f>D127*E127</f>
      </c>
      <c r="G127" s="26" t="str">
        <f>F127-D127</f>
      </c>
      <c r="H127" s="18" t="n">
        <v>60</v>
      </c>
      <c r="I127" s="18" t="str">
        <f>G127*H127</f>
      </c>
      <c r="J127" s="18" t="str">
        <f>5*D127</f>
      </c>
      <c r="M127" s="25" t="n">
        <v>2000</v>
      </c>
      <c r="N127" s="25" t="n">
        <v>57000</v>
      </c>
      <c r="O127" s="25" t="str">
        <f>M127*N127</f>
      </c>
      <c r="P127" s="25"/>
      <c r="Q127" s="25"/>
    </row>
    <row r="128">
      <c r="D128" s="18" t="n">
        <v>168000</v>
      </c>
      <c r="E128" s="19" t="n">
        <v>1.1</v>
      </c>
      <c r="F128" s="26" t="str">
        <f>D128*E128</f>
      </c>
      <c r="G128" s="26" t="str">
        <f>F128-D128</f>
      </c>
      <c r="H128" s="18" t="n">
        <v>60</v>
      </c>
      <c r="I128" s="18" t="str">
        <f>G128*H128</f>
      </c>
      <c r="J128" s="18" t="str">
        <f>5*D128</f>
      </c>
      <c r="M128" s="25" t="n">
        <v>2000</v>
      </c>
      <c r="N128" s="25" t="n">
        <v>58000</v>
      </c>
      <c r="O128" s="25" t="str">
        <f>M128*N128</f>
      </c>
      <c r="P128" s="25"/>
      <c r="Q128" s="25"/>
    </row>
    <row r="129">
      <c r="D129" s="18" t="n">
        <v>170000</v>
      </c>
      <c r="E129" s="19" t="n">
        <v>1.1</v>
      </c>
      <c r="F129" s="26" t="str">
        <f>D129*E129</f>
      </c>
      <c r="G129" s="26" t="str">
        <f>F129-D129</f>
      </c>
      <c r="H129" s="18" t="n">
        <v>60</v>
      </c>
      <c r="I129" s="18" t="str">
        <f>G129*H129</f>
      </c>
      <c r="J129" s="18" t="str">
        <f>5*D129</f>
      </c>
      <c r="M129" s="25" t="n">
        <v>2000</v>
      </c>
      <c r="N129" s="25" t="n">
        <v>59000</v>
      </c>
      <c r="O129" s="25" t="str">
        <f>M129*N129</f>
      </c>
      <c r="P129" s="25"/>
      <c r="Q129" s="25"/>
    </row>
    <row r="130">
      <c r="D130" s="18" t="n">
        <v>172000</v>
      </c>
      <c r="E130" s="19" t="n">
        <v>1.1</v>
      </c>
      <c r="F130" s="26" t="str">
        <f>D130*E130</f>
      </c>
      <c r="G130" s="26" t="str">
        <f>F130-D130</f>
      </c>
      <c r="H130" s="18" t="n">
        <v>60</v>
      </c>
      <c r="I130" s="18" t="str">
        <f>G130*H130</f>
      </c>
      <c r="J130" s="18" t="str">
        <f>5*D130</f>
      </c>
      <c r="M130" s="25" t="n">
        <v>2000</v>
      </c>
      <c r="N130" s="25" t="n">
        <v>60000</v>
      </c>
      <c r="O130" s="25" t="str">
        <f>M130*N130</f>
      </c>
      <c r="P130" s="25"/>
      <c r="Q130" s="25"/>
    </row>
    <row r="131">
      <c r="D131" s="18" t="n">
        <v>174000</v>
      </c>
      <c r="E131" s="19" t="n">
        <v>1.1</v>
      </c>
      <c r="F131" s="26" t="str">
        <f>D131*E131</f>
      </c>
      <c r="G131" s="26" t="str">
        <f>F131-D131</f>
      </c>
      <c r="H131" s="18" t="n">
        <v>60</v>
      </c>
      <c r="I131" s="18" t="str">
        <f>G131*H131</f>
      </c>
      <c r="J131" s="18" t="str">
        <f>5*D131</f>
      </c>
      <c r="M131" s="25" t="n">
        <v>2000</v>
      </c>
      <c r="N131" s="25" t="n">
        <v>61000</v>
      </c>
      <c r="O131" s="25" t="str">
        <f>M131*N131</f>
      </c>
      <c r="P131" s="25"/>
      <c r="Q131" s="25"/>
    </row>
    <row r="132">
      <c r="D132" s="18" t="n">
        <v>176000</v>
      </c>
      <c r="E132" s="19" t="n">
        <v>1.1</v>
      </c>
      <c r="F132" s="26" t="str">
        <f>D132*E132</f>
      </c>
      <c r="G132" s="26" t="str">
        <f>F132-D132</f>
      </c>
      <c r="H132" s="18" t="n">
        <v>60</v>
      </c>
      <c r="I132" s="18" t="str">
        <f>G132*H132</f>
      </c>
      <c r="J132" s="18" t="str">
        <f>5*D132</f>
      </c>
      <c r="M132" s="25" t="n">
        <v>2000</v>
      </c>
      <c r="N132" s="25" t="n">
        <v>62000</v>
      </c>
      <c r="O132" s="25" t="str">
        <f>M132*N132</f>
      </c>
      <c r="P132" s="25"/>
      <c r="Q132" s="25"/>
    </row>
    <row r="133">
      <c r="D133" s="18" t="n">
        <v>178000</v>
      </c>
      <c r="E133" s="19" t="n">
        <v>1.1</v>
      </c>
      <c r="F133" s="26" t="str">
        <f>D133*E133</f>
      </c>
      <c r="G133" s="26" t="str">
        <f>F133-D133</f>
      </c>
      <c r="H133" s="18" t="n">
        <v>60</v>
      </c>
      <c r="I133" s="18" t="str">
        <f>G133*H133</f>
      </c>
      <c r="J133" s="18" t="str">
        <f>5*D133</f>
      </c>
      <c r="M133" s="25" t="n">
        <v>2000</v>
      </c>
      <c r="N133" s="25" t="n">
        <v>63000</v>
      </c>
      <c r="O133" s="25" t="str">
        <f>M133*N133</f>
      </c>
      <c r="P133" s="25"/>
      <c r="Q133" s="25"/>
    </row>
    <row r="134">
      <c r="D134" s="18" t="n">
        <v>180000</v>
      </c>
      <c r="E134" s="19" t="n">
        <v>1.1</v>
      </c>
      <c r="F134" s="26" t="str">
        <f>D134*E134</f>
      </c>
      <c r="G134" s="26" t="str">
        <f>F134-D134</f>
      </c>
      <c r="H134" s="18" t="n">
        <v>60</v>
      </c>
      <c r="I134" s="18" t="str">
        <f>G134*H134</f>
      </c>
      <c r="J134" s="18" t="str">
        <f>5*D134</f>
      </c>
      <c r="M134" s="25" t="n">
        <v>2000</v>
      </c>
      <c r="N134" s="25" t="n">
        <v>64000</v>
      </c>
      <c r="O134" s="25" t="str">
        <f>M134*N134</f>
      </c>
      <c r="P134" s="25"/>
      <c r="Q134" s="25"/>
    </row>
    <row r="135">
      <c r="D135" s="18" t="n">
        <v>182000</v>
      </c>
      <c r="E135" s="19" t="n">
        <v>1.1</v>
      </c>
      <c r="F135" s="26" t="str">
        <f>D135*E135</f>
      </c>
      <c r="G135" s="26" t="str">
        <f>F135-D135</f>
      </c>
      <c r="H135" s="18" t="n">
        <v>60</v>
      </c>
      <c r="I135" s="18" t="str">
        <f>G135*H135</f>
      </c>
      <c r="J135" s="18" t="str">
        <f>5*D135</f>
      </c>
      <c r="M135" s="25" t="n">
        <v>2000</v>
      </c>
      <c r="N135" s="25" t="n">
        <v>65000</v>
      </c>
      <c r="O135" s="25" t="str">
        <f>M135*N135</f>
      </c>
      <c r="P135" s="25"/>
      <c r="Q135" s="25"/>
    </row>
    <row r="136">
      <c r="D136" s="18" t="n">
        <v>184000</v>
      </c>
      <c r="E136" s="19" t="n">
        <v>1.1</v>
      </c>
      <c r="F136" s="26" t="str">
        <f>D136*E136</f>
      </c>
      <c r="G136" s="26" t="str">
        <f>F136-D136</f>
      </c>
      <c r="H136" s="18" t="n">
        <v>60</v>
      </c>
      <c r="I136" s="18" t="str">
        <f>G136*H136</f>
      </c>
      <c r="J136" s="18" t="str">
        <f>5*D136</f>
      </c>
      <c r="M136" s="25" t="n">
        <v>2000</v>
      </c>
      <c r="N136" s="25" t="n">
        <v>66000</v>
      </c>
      <c r="O136" s="25" t="str">
        <f>M136*N136</f>
      </c>
      <c r="P136" s="25"/>
      <c r="Q136" s="25"/>
    </row>
    <row r="137">
      <c r="D137" s="18" t="n">
        <v>186000</v>
      </c>
      <c r="E137" s="19" t="n">
        <v>1.1</v>
      </c>
      <c r="F137" s="26" t="str">
        <f>D137*E137</f>
      </c>
      <c r="G137" s="26" t="str">
        <f>F137-D137</f>
      </c>
      <c r="H137" s="18" t="n">
        <v>60</v>
      </c>
      <c r="I137" s="18" t="str">
        <f>G137*H137</f>
      </c>
      <c r="J137" s="18" t="str">
        <f>5*D137</f>
      </c>
      <c r="M137" s="25" t="n">
        <v>2000</v>
      </c>
      <c r="N137" s="25" t="n">
        <v>67000</v>
      </c>
      <c r="O137" s="25" t="str">
        <f>M137*N137</f>
      </c>
      <c r="P137" s="25"/>
      <c r="Q137" s="25"/>
    </row>
    <row r="138">
      <c r="D138" s="18" t="n">
        <v>188000</v>
      </c>
      <c r="E138" s="19" t="n">
        <v>1.1</v>
      </c>
      <c r="F138" s="26" t="str">
        <f>D138*E138</f>
      </c>
      <c r="G138" s="26" t="str">
        <f>F138-D138</f>
      </c>
      <c r="H138" s="18" t="n">
        <v>60</v>
      </c>
      <c r="I138" s="18" t="str">
        <f>G138*H138</f>
      </c>
      <c r="J138" s="18" t="str">
        <f>5*D138</f>
      </c>
      <c r="M138" s="25" t="n">
        <v>2000</v>
      </c>
      <c r="N138" s="25" t="n">
        <v>68000</v>
      </c>
      <c r="O138" s="25" t="str">
        <f>M138*N138</f>
      </c>
      <c r="P138" s="25"/>
      <c r="Q138" s="25"/>
    </row>
    <row r="139">
      <c r="D139" s="18" t="n">
        <v>190000</v>
      </c>
      <c r="E139" s="19" t="n">
        <v>1.1</v>
      </c>
      <c r="F139" s="26" t="str">
        <f>D139*E139</f>
      </c>
      <c r="G139" s="26" t="str">
        <f>F139-D139</f>
      </c>
      <c r="H139" s="18" t="n">
        <v>60</v>
      </c>
      <c r="I139" s="18" t="str">
        <f>G139*H139</f>
      </c>
      <c r="J139" s="18" t="str">
        <f>5*D139</f>
      </c>
      <c r="M139" s="25" t="n">
        <v>2000</v>
      </c>
      <c r="N139" s="25" t="n">
        <v>69000</v>
      </c>
      <c r="O139" s="25" t="str">
        <f>M139*N139</f>
      </c>
      <c r="P139" s="25"/>
      <c r="Q139" s="25"/>
    </row>
    <row r="140">
      <c r="D140" s="18" t="n">
        <v>192000</v>
      </c>
      <c r="E140" s="19" t="n">
        <v>1.1</v>
      </c>
      <c r="F140" s="26" t="str">
        <f>D140*E140</f>
      </c>
      <c r="G140" s="26" t="str">
        <f>F140-D140</f>
      </c>
      <c r="H140" s="18" t="n">
        <v>60</v>
      </c>
      <c r="I140" s="18" t="str">
        <f>G140*H140</f>
      </c>
      <c r="J140" s="18" t="str">
        <f>5*D140</f>
      </c>
      <c r="M140" s="25" t="n">
        <v>2000</v>
      </c>
      <c r="N140" s="25" t="n">
        <v>70000</v>
      </c>
      <c r="O140" s="25" t="str">
        <f>M140*N140</f>
      </c>
      <c r="P140" s="25"/>
      <c r="Q140" s="25"/>
    </row>
    <row r="141">
      <c r="D141" s="18" t="n">
        <v>194000</v>
      </c>
      <c r="E141" s="19" t="n">
        <v>1.1</v>
      </c>
      <c r="F141" s="26" t="str">
        <f>D141*E141</f>
      </c>
      <c r="G141" s="26" t="str">
        <f>F141-D141</f>
      </c>
      <c r="H141" s="18" t="n">
        <v>60</v>
      </c>
      <c r="I141" s="18" t="str">
        <f>G141*H141</f>
      </c>
      <c r="J141" s="18" t="str">
        <f>5*D141</f>
      </c>
      <c r="M141" s="25" t="n">
        <v>2000</v>
      </c>
      <c r="N141" s="25" t="n">
        <v>71000</v>
      </c>
      <c r="O141" s="25" t="str">
        <f>M141*N141</f>
      </c>
      <c r="P141" s="25"/>
      <c r="Q141" s="25"/>
    </row>
    <row r="142">
      <c r="D142" s="18" t="n">
        <v>196000</v>
      </c>
      <c r="E142" s="19" t="n">
        <v>1.1</v>
      </c>
      <c r="F142" s="26" t="str">
        <f>D142*E142</f>
      </c>
      <c r="G142" s="26" t="str">
        <f>F142-D142</f>
      </c>
      <c r="H142" s="18" t="n">
        <v>60</v>
      </c>
      <c r="I142" s="18" t="str">
        <f>G142*H142</f>
      </c>
      <c r="J142" s="18" t="str">
        <f>5*D142</f>
      </c>
      <c r="M142" s="25" t="n">
        <v>2000</v>
      </c>
      <c r="N142" s="25" t="n">
        <v>72000</v>
      </c>
      <c r="O142" s="25" t="str">
        <f>M142*N142</f>
      </c>
      <c r="P142" s="25"/>
      <c r="Q142" s="25"/>
    </row>
    <row r="143">
      <c r="D143" s="18" t="n">
        <v>198000</v>
      </c>
      <c r="E143" s="19" t="n">
        <v>1.1</v>
      </c>
      <c r="F143" s="26" t="str">
        <f>D143*E143</f>
      </c>
      <c r="G143" s="26" t="str">
        <f>F143-D143</f>
      </c>
      <c r="H143" s="18" t="n">
        <v>60</v>
      </c>
      <c r="I143" s="18" t="str">
        <f>G143*H143</f>
      </c>
      <c r="J143" s="18" t="str">
        <f>5*D143</f>
      </c>
      <c r="M143" s="25" t="n">
        <v>2000</v>
      </c>
      <c r="N143" s="25" t="n">
        <v>73000</v>
      </c>
      <c r="O143" s="25" t="str">
        <f>M143*N143</f>
      </c>
      <c r="P143" s="25"/>
      <c r="Q143" s="25"/>
    </row>
    <row r="144">
      <c r="D144" s="18" t="n">
        <v>200000</v>
      </c>
      <c r="E144" s="19" t="n">
        <v>1.1</v>
      </c>
      <c r="F144" s="18" t="str">
        <f>D144*E144</f>
      </c>
      <c r="G144" s="18" t="str">
        <f>F144-D144</f>
      </c>
      <c r="H144" s="18" t="n">
        <v>60</v>
      </c>
      <c r="I144" s="18" t="str">
        <f>G144*H144</f>
      </c>
      <c r="J144" s="18" t="str">
        <f>5*D144</f>
      </c>
      <c r="M144" s="25" t="n">
        <v>2000</v>
      </c>
      <c r="N144" s="25" t="n">
        <v>74000</v>
      </c>
      <c r="O144" s="25" t="str">
        <f>M144*N144</f>
      </c>
      <c r="P144" s="25"/>
      <c r="Q144" s="25"/>
    </row>
    <row r="145">
      <c r="M145" s="25" t="n">
        <v>2000</v>
      </c>
      <c r="N145" s="25" t="n">
        <v>75000</v>
      </c>
      <c r="O145" s="25" t="str">
        <f>M145*N145</f>
      </c>
      <c r="P145" s="25"/>
      <c r="Q145" s="25"/>
    </row>
    <row r="146">
      <c r="M146" s="25" t="n">
        <v>2000</v>
      </c>
      <c r="N146" s="25" t="n">
        <v>76000</v>
      </c>
      <c r="O146" s="25" t="str">
        <f>M146*N146</f>
      </c>
      <c r="P146" s="25"/>
      <c r="Q146" s="25"/>
    </row>
    <row r="147" customHeight="true" ht="15">
      <c r="J147" s="27"/>
      <c r="M147" s="25" t="n">
        <v>2000</v>
      </c>
      <c r="N147" s="25" t="n">
        <v>77000</v>
      </c>
      <c r="O147" s="25" t="str">
        <f>M147*N147</f>
      </c>
      <c r="P147" s="25"/>
      <c r="Q147" s="25"/>
    </row>
    <row r="148" customHeight="true" ht="15">
      <c r="H148" s="1" t="n">
        <v>28122023</v>
      </c>
      <c r="I148" s="1" t="s">
        <v>33</v>
      </c>
      <c r="J148" s="27" t="n">
        <v>4744967</v>
      </c>
      <c r="M148" s="25" t="n">
        <v>2000</v>
      </c>
      <c r="N148" s="25" t="n">
        <v>78000</v>
      </c>
      <c r="O148" s="25" t="str">
        <f>M148*N148</f>
      </c>
      <c r="P148" s="25"/>
      <c r="Q148" s="25"/>
    </row>
    <row r="149" customHeight="true" ht="15">
      <c r="J149" s="27" t="n">
        <v>9243282</v>
      </c>
      <c r="M149" s="25" t="n">
        <v>2000</v>
      </c>
      <c r="N149" s="25" t="n">
        <v>79000</v>
      </c>
      <c r="O149" s="25" t="str">
        <f>M149*N149</f>
      </c>
      <c r="P149" s="25"/>
      <c r="Q149" s="25"/>
    </row>
    <row r="150" customHeight="true" ht="15">
      <c r="J150" s="27"/>
      <c r="M150" s="25" t="n">
        <v>2000</v>
      </c>
      <c r="N150" s="25" t="n">
        <v>80000</v>
      </c>
      <c r="O150" s="25" t="str">
        <f>M150*N150</f>
      </c>
      <c r="P150" s="25"/>
      <c r="Q150" s="25"/>
    </row>
    <row r="151" customHeight="true" ht="15">
      <c r="J151" s="28" t="str">
        <f>SUM(J148:J150)</f>
      </c>
      <c r="M151" s="25" t="n">
        <v>2000</v>
      </c>
      <c r="N151" s="25" t="n">
        <v>81000</v>
      </c>
      <c r="O151" s="25" t="str">
        <f>M151*N151</f>
      </c>
      <c r="P151" s="25"/>
      <c r="Q151" s="25"/>
    </row>
    <row r="152" customHeight="true" ht="15">
      <c r="J152" s="27"/>
      <c r="M152" s="25" t="n">
        <v>2000</v>
      </c>
      <c r="N152" s="25" t="n">
        <v>82000</v>
      </c>
      <c r="O152" s="25" t="str">
        <f>M152*N152</f>
      </c>
      <c r="P152" s="25"/>
      <c r="Q152" s="25"/>
    </row>
    <row r="153">
      <c r="M153" s="25" t="n">
        <v>2000</v>
      </c>
      <c r="N153" s="25" t="n">
        <v>83000</v>
      </c>
      <c r="O153" s="25" t="str">
        <f>M153*N153</f>
      </c>
      <c r="P153" s="25"/>
      <c r="Q153" s="25"/>
    </row>
    <row r="154">
      <c r="M154" s="25" t="n">
        <v>2000</v>
      </c>
      <c r="N154" s="25" t="n">
        <v>84000</v>
      </c>
      <c r="O154" s="25" t="str">
        <f>M154*N154</f>
      </c>
      <c r="P154" s="25"/>
      <c r="Q154" s="25"/>
    </row>
    <row r="155">
      <c r="M155" s="25" t="n">
        <v>2000</v>
      </c>
      <c r="N155" s="25" t="n">
        <v>85000</v>
      </c>
      <c r="O155" s="25" t="str">
        <f>M155*N155</f>
      </c>
      <c r="P155" s="25"/>
      <c r="Q155" s="25"/>
    </row>
    <row r="156">
      <c r="M156" s="25" t="n">
        <v>2000</v>
      </c>
      <c r="N156" s="25" t="n">
        <v>86000</v>
      </c>
      <c r="O156" s="25" t="str">
        <f>M156*N156</f>
      </c>
      <c r="P156" s="25"/>
      <c r="Q156" s="25"/>
    </row>
    <row r="157">
      <c r="M157" s="25" t="n">
        <v>2000</v>
      </c>
      <c r="N157" s="25" t="n">
        <v>87000</v>
      </c>
      <c r="O157" s="25" t="str">
        <f>M157*N157</f>
      </c>
      <c r="P157" s="25"/>
      <c r="Q157" s="25"/>
    </row>
    <row r="158">
      <c r="M158" s="25" t="n">
        <v>2000</v>
      </c>
      <c r="N158" s="25" t="n">
        <v>88000</v>
      </c>
      <c r="O158" s="25" t="str">
        <f>M158*N158</f>
      </c>
      <c r="P158" s="25"/>
      <c r="Q158" s="25"/>
    </row>
    <row r="159">
      <c r="M159" s="25" t="n">
        <v>2000</v>
      </c>
      <c r="N159" s="25" t="n">
        <v>89000</v>
      </c>
      <c r="O159" s="25" t="str">
        <f>M159*N159</f>
      </c>
      <c r="P159" s="25"/>
      <c r="Q159" s="25"/>
    </row>
    <row r="160">
      <c r="M160" s="25" t="n">
        <v>2000</v>
      </c>
      <c r="N160" s="25" t="n">
        <v>90000</v>
      </c>
      <c r="O160" s="25" t="str">
        <f>M160*N160</f>
      </c>
      <c r="P160" s="25"/>
      <c r="Q160" s="25"/>
    </row>
    <row r="161">
      <c r="M161" s="25" t="n">
        <v>2000</v>
      </c>
      <c r="N161" s="25" t="n">
        <v>91000</v>
      </c>
      <c r="O161" s="25" t="str">
        <f>M161*N161</f>
      </c>
      <c r="P161" s="25"/>
      <c r="Q161" s="25"/>
    </row>
    <row r="162">
      <c r="M162" s="25" t="n">
        <v>2000</v>
      </c>
      <c r="N162" s="25" t="n">
        <v>92000</v>
      </c>
      <c r="O162" s="25" t="str">
        <f>M162*N162</f>
      </c>
      <c r="P162" s="25"/>
      <c r="Q162" s="25"/>
    </row>
    <row r="163">
      <c r="M163" s="25" t="n">
        <v>2000</v>
      </c>
      <c r="N163" s="25" t="n">
        <v>93000</v>
      </c>
      <c r="O163" s="25" t="str">
        <f>M163*N163</f>
      </c>
      <c r="P163" s="25"/>
      <c r="Q163" s="25"/>
    </row>
    <row r="164">
      <c r="M164" s="25" t="n">
        <v>2000</v>
      </c>
      <c r="N164" s="25" t="n">
        <v>94000</v>
      </c>
      <c r="O164" s="25" t="str">
        <f>M164*N164</f>
      </c>
      <c r="P164" s="25"/>
      <c r="Q164" s="25"/>
    </row>
    <row r="165">
      <c r="M165" s="25" t="n">
        <v>2000</v>
      </c>
      <c r="N165" s="25" t="n">
        <v>95000</v>
      </c>
      <c r="O165" s="25" t="str">
        <f>M165*N165</f>
      </c>
      <c r="P165" s="25"/>
      <c r="Q165" s="25"/>
    </row>
    <row r="166">
      <c r="M166" s="25" t="n">
        <v>2000</v>
      </c>
      <c r="N166" s="25" t="n">
        <v>96000</v>
      </c>
      <c r="O166" s="25" t="str">
        <f>M166*N166</f>
      </c>
      <c r="P166" s="25"/>
      <c r="Q166" s="25"/>
    </row>
    <row r="167">
      <c r="M167" s="25" t="n">
        <v>2000</v>
      </c>
      <c r="N167" s="25" t="n">
        <v>97000</v>
      </c>
      <c r="O167" s="25" t="str">
        <f>M167*N167</f>
      </c>
      <c r="P167" s="25"/>
      <c r="Q167" s="25"/>
    </row>
    <row r="168">
      <c r="M168" s="25" t="n">
        <v>2000</v>
      </c>
      <c r="N168" s="25" t="n">
        <v>98000</v>
      </c>
      <c r="O168" s="25" t="str">
        <f>M168*N168</f>
      </c>
      <c r="P168" s="25"/>
      <c r="Q168" s="25"/>
    </row>
    <row r="169">
      <c r="M169" s="25" t="n">
        <v>2000</v>
      </c>
      <c r="N169" s="25" t="n">
        <v>99000</v>
      </c>
      <c r="O169" s="25" t="str">
        <f>M169*N169</f>
      </c>
      <c r="P169" s="25"/>
      <c r="Q169" s="25"/>
    </row>
    <row r="170">
      <c r="M170" s="25" t="n">
        <v>2000</v>
      </c>
      <c r="N170" s="25" t="n">
        <v>100000</v>
      </c>
      <c r="O170" s="25" t="str">
        <f>M170*N170</f>
      </c>
      <c r="P170" s="25"/>
      <c r="Q170" s="25"/>
    </row>
    <row r="171">
      <c r="M171" s="25" t="n">
        <v>2000</v>
      </c>
      <c r="N171" s="25" t="n">
        <v>150000</v>
      </c>
      <c r="O171" s="25" t="str">
        <f>M171*N171</f>
      </c>
      <c r="P171" s="25"/>
      <c r="Q171" s="25"/>
    </row>
    <row r="172">
      <c r="M172" s="25" t="n">
        <v>2000</v>
      </c>
      <c r="N172" s="25" t="n">
        <v>200000</v>
      </c>
      <c r="O172" s="25" t="str">
        <f>M172*N172</f>
      </c>
      <c r="P172" s="25"/>
      <c r="Q172" s="25"/>
    </row>
    <row r="173">
      <c r="M173" s="25" t="n">
        <v>2000</v>
      </c>
      <c r="N173" s="25" t="n">
        <v>250000</v>
      </c>
      <c r="O173" s="25" t="str">
        <f>M173*N173</f>
      </c>
      <c r="P173" s="25"/>
      <c r="Q173" s="25"/>
    </row>
    <row r="174">
      <c r="M174" s="25" t="n">
        <v>2000</v>
      </c>
      <c r="N174" s="25" t="n">
        <v>300000</v>
      </c>
      <c r="O174" s="25" t="str">
        <f>M174*N174</f>
      </c>
      <c r="P174" s="25"/>
      <c r="Q174" s="25"/>
    </row>
    <row r="175">
      <c r="M175" s="25" t="n">
        <v>2000</v>
      </c>
      <c r="N175" s="25" t="n">
        <v>350000</v>
      </c>
      <c r="O175" s="25" t="str">
        <f>M175*N175</f>
      </c>
      <c r="P175" s="25"/>
      <c r="Q175" s="25"/>
    </row>
    <row r="176">
      <c r="M176" s="25" t="n">
        <v>2000</v>
      </c>
      <c r="N176" s="25" t="n">
        <v>400000</v>
      </c>
      <c r="O176" s="25" t="str">
        <f>M176*N176</f>
      </c>
      <c r="P176" s="25"/>
      <c r="Q176" s="25"/>
    </row>
    <row r="177">
      <c r="M177" s="25" t="n">
        <v>2000</v>
      </c>
      <c r="N177" s="25" t="n">
        <v>450000</v>
      </c>
      <c r="O177" s="25" t="str">
        <f>M177*N177</f>
      </c>
      <c r="P177" s="25"/>
      <c r="Q177" s="25"/>
    </row>
    <row r="178">
      <c r="M178" s="25" t="n">
        <v>2000</v>
      </c>
      <c r="N178" s="25" t="n">
        <v>500000</v>
      </c>
      <c r="O178" s="25" t="str">
        <f>M178*N178</f>
      </c>
      <c r="P178" s="25"/>
      <c r="Q178" s="25"/>
    </row>
    <row r="179">
      <c r="M179" s="25" t="n">
        <v>2000</v>
      </c>
      <c r="N179" s="25" t="n">
        <v>550000</v>
      </c>
      <c r="O179" s="25" t="str">
        <f>M179*N179</f>
      </c>
      <c r="P179" s="25"/>
      <c r="Q179" s="25"/>
    </row>
    <row r="180">
      <c r="M180" s="25" t="n">
        <v>2000</v>
      </c>
      <c r="N180" s="25" t="n">
        <v>600000</v>
      </c>
      <c r="O180" s="25" t="str">
        <f>M180*N180</f>
      </c>
      <c r="P180" s="25"/>
      <c r="Q180" s="25"/>
    </row>
    <row r="181">
      <c r="M181" s="25" t="n">
        <v>2000</v>
      </c>
      <c r="N181" s="25" t="n">
        <v>650000</v>
      </c>
      <c r="O181" s="25" t="str">
        <f>M181*N181</f>
      </c>
      <c r="P181" s="25"/>
      <c r="Q181" s="25"/>
    </row>
    <row r="182">
      <c r="M182" s="25" t="n">
        <v>2000</v>
      </c>
      <c r="N182" s="25" t="n">
        <v>700000</v>
      </c>
      <c r="O182" s="25" t="str">
        <f>M182*N182</f>
      </c>
      <c r="P182" s="25"/>
      <c r="Q182" s="25"/>
    </row>
    <row r="183">
      <c r="M183" s="25" t="n">
        <v>2000</v>
      </c>
      <c r="N183" s="25" t="n">
        <v>750000</v>
      </c>
      <c r="O183" s="25" t="str">
        <f>M183*N183</f>
      </c>
      <c r="P183" s="25"/>
      <c r="Q183" s="25"/>
    </row>
    <row r="184">
      <c r="M184" s="25" t="n">
        <v>2000</v>
      </c>
      <c r="N184" s="25" t="n">
        <v>800000</v>
      </c>
      <c r="O184" s="25" t="str">
        <f>M184*N184</f>
      </c>
      <c r="P184" s="25"/>
      <c r="Q184" s="25"/>
    </row>
    <row r="185">
      <c r="M185" s="25" t="n">
        <v>2000</v>
      </c>
      <c r="N185" s="25" t="n">
        <v>850000</v>
      </c>
      <c r="O185" s="25" t="str">
        <f>M185*N185</f>
      </c>
      <c r="P185" s="25"/>
      <c r="Q185" s="25"/>
    </row>
    <row r="186">
      <c r="M186" s="25" t="n">
        <v>2000</v>
      </c>
      <c r="N186" s="25" t="n">
        <v>900000</v>
      </c>
      <c r="O186" s="25" t="str">
        <f>M186*N186</f>
      </c>
      <c r="P186" s="25"/>
      <c r="Q186" s="25"/>
    </row>
    <row r="187">
      <c r="M187" s="25" t="n">
        <v>2000</v>
      </c>
      <c r="N187" s="25" t="n">
        <v>950000</v>
      </c>
      <c r="O187" s="25" t="str">
        <f>M187*N187</f>
      </c>
      <c r="P187" s="25"/>
      <c r="Q187" s="25"/>
    </row>
    <row r="188">
      <c r="M188" s="25" t="n">
        <v>2000</v>
      </c>
      <c r="N188" s="25" t="n">
        <v>1000000</v>
      </c>
      <c r="O188" s="25" t="str">
        <f>M188*N188</f>
      </c>
      <c r="P188" s="25"/>
      <c r="Q188" s="25"/>
    </row>
    <row r="189">
      <c r="M189" s="25" t="n">
        <v>2000</v>
      </c>
      <c r="N189" s="25" t="n">
        <v>1050000</v>
      </c>
      <c r="O189" s="25" t="str">
        <f>M189*N189</f>
      </c>
      <c r="P189" s="25"/>
      <c r="Q189" s="25"/>
    </row>
    <row r="190">
      <c r="M190" s="25" t="n">
        <v>2000</v>
      </c>
      <c r="N190" s="25" t="n">
        <v>1100000</v>
      </c>
      <c r="O190" s="25" t="str">
        <f>M190*N190</f>
      </c>
      <c r="P190" s="25"/>
      <c r="Q190" s="25"/>
    </row>
    <row r="191">
      <c r="M191" s="25" t="n">
        <v>2000</v>
      </c>
      <c r="N191" s="25" t="n">
        <v>1150000</v>
      </c>
      <c r="O191" s="25" t="str">
        <f>M191*N191</f>
      </c>
      <c r="P191" s="25"/>
      <c r="Q191" s="25"/>
    </row>
    <row r="192">
      <c r="M192" s="25" t="n">
        <v>2000</v>
      </c>
      <c r="N192" s="25" t="n">
        <v>1200000</v>
      </c>
      <c r="O192" s="25" t="str">
        <f>M192*N192</f>
      </c>
      <c r="P192" s="25"/>
      <c r="Q192" s="25"/>
    </row>
    <row r="193">
      <c r="M193" s="25" t="n">
        <v>2000</v>
      </c>
      <c r="N193" s="25" t="n">
        <v>1250000</v>
      </c>
      <c r="O193" s="25" t="str">
        <f>M193*N193</f>
      </c>
      <c r="P193" s="25"/>
      <c r="Q193" s="25"/>
    </row>
    <row r="194">
      <c r="M194" s="25" t="n">
        <v>2000</v>
      </c>
      <c r="N194" s="25" t="n">
        <v>1300000</v>
      </c>
      <c r="O194" s="25" t="str">
        <f>M194*N194</f>
      </c>
      <c r="P194" s="25"/>
      <c r="Q194" s="25"/>
    </row>
    <row r="195">
      <c r="M195" s="25" t="n">
        <v>2000</v>
      </c>
      <c r="N195" s="25" t="n">
        <v>1350000</v>
      </c>
      <c r="O195" s="25" t="str">
        <f>M195*N195</f>
      </c>
      <c r="P195" s="25"/>
      <c r="Q195" s="25"/>
    </row>
    <row r="196">
      <c r="M196" s="25" t="n">
        <v>2000</v>
      </c>
      <c r="N196" s="25" t="n">
        <v>1400000</v>
      </c>
      <c r="O196" s="25" t="str">
        <f>M196*N196</f>
      </c>
      <c r="P196" s="25"/>
      <c r="Q196" s="25"/>
    </row>
    <row r="197">
      <c r="M197" s="25" t="n">
        <v>2000</v>
      </c>
      <c r="N197" s="25" t="n">
        <v>1450000</v>
      </c>
      <c r="O197" s="25" t="str">
        <f>M197*N197</f>
      </c>
      <c r="P197" s="25"/>
      <c r="Q197" s="25"/>
    </row>
    <row r="198">
      <c r="M198" s="25" t="n">
        <v>2000</v>
      </c>
      <c r="N198" s="25" t="n">
        <v>1500000</v>
      </c>
      <c r="O198" s="25" t="str">
        <f>M198*N198</f>
      </c>
      <c r="P198" s="25"/>
      <c r="Q198" s="25"/>
    </row>
    <row r="199">
      <c r="M199" s="25" t="n">
        <v>2000</v>
      </c>
      <c r="N199" s="25" t="n">
        <v>1550000</v>
      </c>
      <c r="O199" s="25" t="str">
        <f>M199*N199</f>
      </c>
      <c r="P199" s="25"/>
      <c r="Q199" s="25"/>
    </row>
    <row r="200">
      <c r="M200" s="25" t="n">
        <v>2000</v>
      </c>
      <c r="N200" s="25" t="n">
        <v>1600000</v>
      </c>
      <c r="O200" s="25" t="str">
        <f>M200*N200</f>
      </c>
      <c r="P200" s="25"/>
      <c r="Q200" s="25"/>
    </row>
    <row r="201">
      <c r="M201" s="25" t="n">
        <v>2000</v>
      </c>
      <c r="N201" s="25" t="n">
        <v>1650000</v>
      </c>
      <c r="O201" s="25" t="str">
        <f>M201*N201</f>
      </c>
      <c r="P201" s="25"/>
      <c r="Q201" s="25"/>
    </row>
    <row r="202">
      <c r="M202" s="25" t="n">
        <v>2000</v>
      </c>
      <c r="N202" s="25" t="n">
        <v>1700000</v>
      </c>
      <c r="O202" s="25" t="str">
        <f>M202*N202</f>
      </c>
      <c r="P202" s="25"/>
      <c r="Q202" s="25"/>
    </row>
  </sheetData>
  <pageMargins left="0.699999988079071" top="0.75" right="0.699999988079071" bottom="0.75" header="0.300000011920929" footer="0.300000011920929"/>
  <pageSetup orientation="portrait" fitToHeight="0" fitToWidth="0" cellComments="non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I312"/>
  <sheetViews>
    <sheetView workbookViewId="0" showZeros="true" showFormulas="false" showGridLines="true" showRowColHeaders="true">
      <selection sqref="Z290" activeCell="Z290"/>
    </sheetView>
  </sheetViews>
  <sheetFormatPr defaultColWidth="10" customHeight="true" defaultRowHeight="15"/>
  <cols>
    <col max="1" min="1" style="1" width="10" customWidth="true"/>
    <col max="2" min="2" style="1" width="15" customWidth="true"/>
    <col max="10" min="3" style="1" width="9.42578125" customWidth="true"/>
    <col max="11" min="11" style="1" width="10.140625" customWidth="true"/>
    <col max="27" min="12" style="1" width="9.42578125" customWidth="true"/>
    <col max="33" min="28" style="1" width="10" customWidth="true"/>
    <col max="35" min="35" style="1" width="10" customWidth="true" bestFit="true"/>
  </cols>
  <sheetData>
    <row r="4" customHeight="true" ht="24.75" customFormat="true" s="2">
      <c r="B4" s="29" t="s">
        <v>34</v>
      </c>
      <c r="C4" s="30" t="n">
        <v>45261</v>
      </c>
      <c r="D4" s="30" t="n">
        <v>45262</v>
      </c>
      <c r="E4" s="30" t="n">
        <v>45263</v>
      </c>
      <c r="F4" s="30" t="n">
        <v>45264</v>
      </c>
      <c r="G4" s="30" t="n">
        <v>45265</v>
      </c>
      <c r="H4" s="30" t="n">
        <v>45266</v>
      </c>
      <c r="I4" s="30" t="n">
        <v>45267</v>
      </c>
      <c r="J4" s="30" t="n">
        <v>45268</v>
      </c>
      <c r="K4" s="30" t="n">
        <v>45269</v>
      </c>
      <c r="L4" s="30" t="n">
        <v>45270</v>
      </c>
      <c r="M4" s="30" t="n">
        <v>45271</v>
      </c>
      <c r="N4" s="30" t="n">
        <v>45272</v>
      </c>
      <c r="O4" s="30" t="n">
        <v>45273</v>
      </c>
      <c r="P4" s="30" t="n">
        <v>45274</v>
      </c>
      <c r="Q4" s="30" t="n">
        <v>45275</v>
      </c>
      <c r="R4" s="30" t="n">
        <v>45276</v>
      </c>
      <c r="S4" s="30" t="n">
        <v>45277</v>
      </c>
      <c r="T4" s="30" t="n">
        <v>45278</v>
      </c>
      <c r="U4" s="30" t="n">
        <v>45279</v>
      </c>
      <c r="V4" s="30" t="n">
        <v>45280</v>
      </c>
      <c r="W4" s="30" t="n">
        <v>45281</v>
      </c>
      <c r="X4" s="30" t="n">
        <v>45282</v>
      </c>
      <c r="Y4" s="30" t="n">
        <v>45283</v>
      </c>
      <c r="Z4" s="30" t="n">
        <v>45284</v>
      </c>
      <c r="AA4" s="30" t="n">
        <v>45285</v>
      </c>
      <c r="AB4" s="30" t="n">
        <v>45286</v>
      </c>
      <c r="AC4" s="30" t="n">
        <v>45287</v>
      </c>
      <c r="AD4" s="30" t="n">
        <v>45288</v>
      </c>
      <c r="AE4" s="30" t="n">
        <v>45289</v>
      </c>
      <c r="AF4" s="30" t="n">
        <v>45290</v>
      </c>
      <c r="AG4" s="30" t="n">
        <v>45291</v>
      </c>
    </row>
    <row r="5" customHeight="true" ht="33">
      <c r="B5" s="31"/>
      <c r="C5" s="31" t="n">
        <v>0.648993055555556</v>
      </c>
      <c r="D5" s="31" t="n">
        <v>0.881666666666667</v>
      </c>
      <c r="E5" s="31" t="n">
        <v>0.335289351851852</v>
      </c>
      <c r="F5" s="31"/>
      <c r="G5" s="31" t="n">
        <v>0.5721875</v>
      </c>
      <c r="H5" s="31" t="n">
        <v>0.0503472222222222</v>
      </c>
      <c r="I5" s="31"/>
      <c r="J5" s="31" t="n">
        <v>0.0721875</v>
      </c>
      <c r="K5" s="31" t="n">
        <v>0.00903935185185185</v>
      </c>
      <c r="L5" s="31" t="n">
        <v>0.0340162037037037</v>
      </c>
      <c r="M5" s="31"/>
      <c r="N5" s="31"/>
      <c r="O5" s="31"/>
      <c r="P5" s="31" t="n">
        <v>0.8584375</v>
      </c>
      <c r="Q5" s="31"/>
      <c r="R5" s="31"/>
      <c r="S5" s="31"/>
      <c r="T5" s="31"/>
      <c r="U5" s="31" t="n">
        <v>0.411053240740741</v>
      </c>
      <c r="V5" s="31"/>
      <c r="W5" s="31" t="n">
        <v>0.156157407407407</v>
      </c>
      <c r="X5" s="31" t="n">
        <v>0.0047337962962963</v>
      </c>
      <c r="Y5" s="31"/>
      <c r="Z5" s="31"/>
      <c r="AA5" s="32" t="s">
        <v>35</v>
      </c>
    </row>
    <row r="6" customFormat="true" s="33">
      <c r="B6" s="34"/>
      <c r="C6" s="34" t="s">
        <v>36</v>
      </c>
      <c r="D6" s="34" t="s">
        <v>37</v>
      </c>
      <c r="E6" s="34" t="s">
        <v>38</v>
      </c>
      <c r="F6" s="34"/>
      <c r="G6" s="34" t="s">
        <v>39</v>
      </c>
      <c r="H6" s="34" t="s">
        <v>40</v>
      </c>
      <c r="I6" s="34"/>
      <c r="J6" s="34" t="s">
        <v>41</v>
      </c>
      <c r="K6" s="34" t="s">
        <v>42</v>
      </c>
      <c r="L6" s="34" t="s">
        <v>43</v>
      </c>
      <c r="M6" s="34"/>
      <c r="N6" s="34"/>
      <c r="O6" s="34"/>
      <c r="P6" s="34" t="s">
        <v>44</v>
      </c>
      <c r="Q6" s="34"/>
      <c r="R6" s="34"/>
      <c r="S6" s="34"/>
      <c r="T6" s="34"/>
      <c r="U6" s="34" t="s">
        <v>45</v>
      </c>
      <c r="V6" s="34"/>
      <c r="W6" s="34" t="n">
        <v>108858.76</v>
      </c>
      <c r="X6" s="34" t="s">
        <v>46</v>
      </c>
      <c r="Y6" s="34"/>
      <c r="Z6" s="34"/>
      <c r="AA6" s="35" t="s">
        <v>47</v>
      </c>
    </row>
    <row r="7">
      <c r="B7" s="31"/>
      <c r="C7" s="31"/>
      <c r="D7" s="31"/>
      <c r="E7" s="31" t="n">
        <v>0.663460648148148</v>
      </c>
      <c r="F7" s="31"/>
      <c r="G7" s="31"/>
      <c r="H7" s="31" t="n">
        <v>0.596284722222222</v>
      </c>
      <c r="I7" s="31"/>
      <c r="J7" s="31"/>
      <c r="K7" s="31" t="n">
        <v>0.584421296296296</v>
      </c>
      <c r="L7" s="31"/>
      <c r="M7" s="31"/>
      <c r="N7" s="31"/>
      <c r="O7" s="31"/>
      <c r="P7" s="31"/>
      <c r="Q7" s="31"/>
      <c r="R7" s="31"/>
      <c r="S7" s="31"/>
      <c r="T7" s="31"/>
      <c r="U7" s="31" t="n">
        <v>0.780543981481482</v>
      </c>
      <c r="V7" s="31"/>
      <c r="W7" s="31"/>
      <c r="X7" s="31"/>
      <c r="Y7" s="31"/>
      <c r="Z7" s="31"/>
      <c r="AA7" s="31"/>
    </row>
    <row r="8" customHeight="true" ht="15">
      <c r="B8" s="36"/>
      <c r="C8" s="36"/>
      <c r="D8" s="36"/>
      <c r="E8" s="36" t="n">
        <v>16073.06</v>
      </c>
      <c r="F8" s="36"/>
      <c r="G8" s="36"/>
      <c r="H8" s="36" t="n">
        <v>5353.4</v>
      </c>
      <c r="I8" s="36"/>
      <c r="J8" s="36"/>
      <c r="K8" s="37" t="n">
        <v>4842.78</v>
      </c>
      <c r="L8" s="36"/>
      <c r="M8" s="36"/>
      <c r="N8" s="36"/>
      <c r="O8" s="36"/>
      <c r="P8" s="36"/>
      <c r="Q8" s="36"/>
      <c r="R8" s="36"/>
      <c r="S8" s="36"/>
      <c r="T8" s="36"/>
      <c r="U8" s="36" t="n">
        <v>13481.48</v>
      </c>
      <c r="V8" s="36"/>
      <c r="W8" s="36"/>
      <c r="X8" s="38" t="n">
        <v>0.0291666666666667</v>
      </c>
      <c r="Y8" s="38" t="n">
        <v>0.0527777777777778</v>
      </c>
      <c r="Z8" s="36"/>
      <c r="AA8" s="36"/>
    </row>
    <row r="9">
      <c r="B9" s="31"/>
      <c r="C9" s="31"/>
      <c r="D9" s="31"/>
      <c r="E9" s="31" t="n">
        <v>0.663460648148148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 t="n">
        <v>0.669664351851852</v>
      </c>
      <c r="V9" s="31"/>
      <c r="W9" s="31"/>
      <c r="X9" s="31"/>
      <c r="Y9" s="31"/>
      <c r="Z9" s="31"/>
      <c r="AA9" s="31"/>
    </row>
    <row r="10" customHeight="true" ht="15">
      <c r="B10" s="36"/>
      <c r="C10" s="36"/>
      <c r="D10" s="36"/>
      <c r="E10" s="36" t="n">
        <v>16073.06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 t="n">
        <v>5656.03</v>
      </c>
      <c r="V10" s="36"/>
      <c r="W10" s="36"/>
      <c r="X10" s="38" t="n">
        <v>0.0291666666666667</v>
      </c>
      <c r="Y10" s="38" t="n">
        <v>0.0527777777777778</v>
      </c>
      <c r="Z10" s="36"/>
      <c r="AA10" s="36"/>
    </row>
    <row r="11" customHeight="true" ht="15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8"/>
      <c r="Z11" s="36"/>
      <c r="AA11" s="36"/>
    </row>
    <row r="12" customHeight="true" ht="14.25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9" t="str">
        <f>X8+W17</f>
      </c>
      <c r="Y12" s="38"/>
      <c r="Z12" s="36"/>
      <c r="AA12" s="40"/>
    </row>
    <row r="13" customHeight="true" ht="15.7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8" t="n">
        <v>0.0527777777777778</v>
      </c>
      <c r="Y13" s="38"/>
      <c r="Z13" s="36"/>
      <c r="AA13" s="36"/>
    </row>
    <row r="14" customHeight="true" ht="1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9" t="str">
        <f>X13+W17</f>
      </c>
      <c r="Y14" s="39" t="str">
        <f>Y15+X17</f>
      </c>
      <c r="Z14" s="41"/>
      <c r="AA14" s="40" t="str">
        <f>AA15+Z17</f>
      </c>
    </row>
    <row r="15">
      <c r="J15" s="42" t="str">
        <f>J17-H17</f>
      </c>
      <c r="K15" s="42" t="str">
        <f>K17-J17</f>
      </c>
      <c r="L15" s="42" t="str">
        <f>L17-K17</f>
      </c>
      <c r="O15" s="42" t="str">
        <f>O17-L23</f>
      </c>
      <c r="Q15" s="42" t="str">
        <f>Q17-O17</f>
      </c>
      <c r="R15" s="42" t="str">
        <f>R17-Q20</f>
      </c>
      <c r="S15" s="42" t="str">
        <f>S17-R17</f>
      </c>
      <c r="V15" s="42" t="str">
        <f>V17-U17</f>
      </c>
      <c r="W15" s="42" t="str">
        <f>(W17-V20)</f>
      </c>
      <c r="Y15" s="42" t="str">
        <f>X17-W17</f>
      </c>
      <c r="Z15" s="42"/>
      <c r="AA15" s="42" t="str">
        <f>Z17-X17</f>
      </c>
    </row>
    <row r="16" customHeight="true" ht="24.75" customFormat="true" s="2">
      <c r="B16" s="29" t="n">
        <v>45283</v>
      </c>
      <c r="C16" s="43" t="n">
        <v>0</v>
      </c>
      <c r="D16" s="44" t="n">
        <v>0.0416666666666667</v>
      </c>
      <c r="E16" s="43" t="n">
        <v>0.0833333333333333</v>
      </c>
      <c r="F16" s="44" t="n">
        <v>0.125</v>
      </c>
      <c r="G16" s="43" t="n">
        <v>0.166666666666667</v>
      </c>
      <c r="H16" s="44" t="n">
        <v>0.208333333333333</v>
      </c>
      <c r="I16" s="43" t="n">
        <v>0.25</v>
      </c>
      <c r="J16" s="44" t="n">
        <v>0.291666666666667</v>
      </c>
      <c r="K16" s="43" t="n">
        <v>0.333333333333333</v>
      </c>
      <c r="L16" s="44" t="n">
        <v>0.375</v>
      </c>
      <c r="M16" s="43" t="n">
        <v>0.416666666666667</v>
      </c>
      <c r="N16" s="44" t="n">
        <v>0.458333333333333</v>
      </c>
      <c r="O16" s="43" t="n">
        <v>0.5</v>
      </c>
      <c r="P16" s="44" t="n">
        <v>0.541666666666667</v>
      </c>
      <c r="Q16" s="43" t="n">
        <v>0.583333333333333</v>
      </c>
      <c r="R16" s="44" t="n">
        <v>0.625</v>
      </c>
      <c r="S16" s="43" t="n">
        <v>0.666666666666667</v>
      </c>
      <c r="T16" s="44" t="n">
        <v>0.708333333333333</v>
      </c>
      <c r="U16" s="43" t="n">
        <v>0.75</v>
      </c>
      <c r="V16" s="44" t="n">
        <v>0.791666666666667</v>
      </c>
      <c r="W16" s="43" t="n">
        <v>0.833333333333333</v>
      </c>
      <c r="X16" s="44" t="n">
        <v>0.875</v>
      </c>
      <c r="Y16" s="43" t="n">
        <v>0.916666666666667</v>
      </c>
      <c r="Z16" s="44" t="n">
        <v>0.958333333333333</v>
      </c>
      <c r="AA16" s="43" t="n">
        <v>1</v>
      </c>
    </row>
    <row r="17">
      <c r="B17" s="45"/>
      <c r="C17" s="31"/>
      <c r="D17" s="31"/>
      <c r="E17" s="31"/>
      <c r="F17" s="31"/>
      <c r="G17" s="31"/>
      <c r="H17" s="31" t="n">
        <v>0.23619212962963</v>
      </c>
      <c r="I17" s="31"/>
      <c r="J17" s="31" t="n">
        <v>0.326990740740741</v>
      </c>
      <c r="K17" s="31" t="n">
        <v>0.356585648148148</v>
      </c>
      <c r="L17" s="31" t="n">
        <v>0.381516203703704</v>
      </c>
      <c r="M17" s="31"/>
      <c r="N17" s="31" t="n">
        <v>0.46630787037037</v>
      </c>
      <c r="O17" s="31" t="n">
        <v>0.512222222222222</v>
      </c>
      <c r="P17" s="31"/>
      <c r="Q17" s="31" t="n">
        <v>0.594560185185185</v>
      </c>
      <c r="R17" s="31" t="n">
        <v>0.652523148148148</v>
      </c>
      <c r="S17" s="31" t="n">
        <v>0.682650462962963</v>
      </c>
      <c r="T17" s="31" t="n">
        <v>0.73087962962963</v>
      </c>
      <c r="U17" s="31" t="n">
        <v>0.769421296296296</v>
      </c>
      <c r="V17" s="31" t="n">
        <v>0.798622685185185</v>
      </c>
      <c r="W17" s="31" t="n">
        <v>0.863819444444444</v>
      </c>
      <c r="X17" s="31" t="n">
        <v>0.912800925925926</v>
      </c>
      <c r="Y17" s="31"/>
      <c r="Z17" s="31" t="n">
        <v>0.966666666666667</v>
      </c>
      <c r="AA17" s="31"/>
    </row>
    <row r="18">
      <c r="B18" s="46"/>
      <c r="C18" s="47"/>
      <c r="D18" s="48"/>
      <c r="E18" s="47"/>
      <c r="F18" s="47"/>
      <c r="G18" s="47"/>
      <c r="H18" s="47" t="n">
        <v>131.95</v>
      </c>
      <c r="I18" s="47"/>
      <c r="J18" s="47" t="s">
        <v>48</v>
      </c>
      <c r="K18" s="47" t="n">
        <v>178.74</v>
      </c>
      <c r="L18" s="47" t="n">
        <v>207.51</v>
      </c>
      <c r="M18" s="47"/>
      <c r="N18" s="47" t="n">
        <v>154.53</v>
      </c>
      <c r="O18" s="49" t="n">
        <v>602.06</v>
      </c>
      <c r="P18" s="47"/>
      <c r="Q18" s="50" t="s">
        <v>49</v>
      </c>
      <c r="R18" s="47" t="s">
        <v>50</v>
      </c>
      <c r="S18" s="47" t="n">
        <v>114.87</v>
      </c>
      <c r="T18" s="47" t="n">
        <v>97.37</v>
      </c>
      <c r="U18" s="47" t="s">
        <v>51</v>
      </c>
      <c r="V18" s="47" t="s">
        <v>52</v>
      </c>
      <c r="W18" s="47" t="s">
        <v>53</v>
      </c>
      <c r="X18" s="47" t="s">
        <v>54</v>
      </c>
      <c r="Y18" s="47"/>
      <c r="Z18" s="47" t="s">
        <v>55</v>
      </c>
      <c r="AA18" s="47"/>
    </row>
    <row r="19"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B20" s="45"/>
      <c r="C20" s="31"/>
      <c r="D20" s="31"/>
      <c r="E20" s="31"/>
      <c r="F20" s="31"/>
      <c r="G20" s="31"/>
      <c r="H20" s="31"/>
      <c r="I20" s="31"/>
      <c r="J20" s="31"/>
      <c r="K20" s="31"/>
      <c r="L20" s="31" t="n">
        <v>0.400474537037037</v>
      </c>
      <c r="M20" s="31"/>
      <c r="N20" s="31"/>
      <c r="O20" s="31"/>
      <c r="P20" s="31"/>
      <c r="Q20" s="31" t="n">
        <v>0.607002314814815</v>
      </c>
      <c r="R20" s="31" t="n">
        <v>0.644340277777778</v>
      </c>
      <c r="S20" s="31"/>
      <c r="T20" s="31" t="n">
        <v>0.744976851851852</v>
      </c>
      <c r="U20" s="31"/>
      <c r="V20" s="31" t="n">
        <v>0.810868055555556</v>
      </c>
      <c r="W20" s="31"/>
      <c r="X20" s="31"/>
      <c r="Y20" s="31"/>
      <c r="Z20" s="31"/>
      <c r="AA20" s="31"/>
    </row>
    <row r="21"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 t="n">
        <v>161.35</v>
      </c>
      <c r="M21" s="47"/>
      <c r="N21" s="47"/>
      <c r="O21" s="47"/>
      <c r="P21" s="47"/>
      <c r="Q21" s="47" t="s">
        <v>56</v>
      </c>
      <c r="R21" s="47" t="s">
        <v>57</v>
      </c>
      <c r="S21" s="47"/>
      <c r="T21" s="47" t="s">
        <v>58</v>
      </c>
      <c r="U21" s="47"/>
      <c r="V21" s="47" t="s">
        <v>59</v>
      </c>
      <c r="W21" s="47"/>
      <c r="X21" s="47"/>
      <c r="Y21" s="47"/>
      <c r="Z21" s="47"/>
      <c r="AA21" s="47"/>
    </row>
    <row r="22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B23" s="45"/>
      <c r="C23" s="31"/>
      <c r="D23" s="31"/>
      <c r="E23" s="31"/>
      <c r="F23" s="31"/>
      <c r="G23" s="31"/>
      <c r="H23" s="31"/>
      <c r="I23" s="31"/>
      <c r="J23" s="31"/>
      <c r="K23" s="31"/>
      <c r="L23" s="31" t="n">
        <v>0.413310185185185</v>
      </c>
      <c r="M23" s="31"/>
      <c r="N23" s="31"/>
      <c r="O23" s="31"/>
      <c r="P23" s="31"/>
      <c r="Q23" s="31"/>
      <c r="R23" s="31" t="n">
        <v>0.644340277777778</v>
      </c>
      <c r="S23" s="31"/>
      <c r="T23" s="31" t="n">
        <v>0.744976851851852</v>
      </c>
      <c r="U23" s="31"/>
      <c r="V23" s="31"/>
      <c r="W23" s="31"/>
      <c r="X23" s="31"/>
      <c r="Y23" s="31"/>
      <c r="Z23" s="31"/>
      <c r="AA23" s="31"/>
    </row>
    <row r="24"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9" t="s">
        <v>60</v>
      </c>
      <c r="M24" s="47"/>
      <c r="N24" s="47"/>
      <c r="O24" s="47"/>
      <c r="P24" s="47"/>
      <c r="Q24" s="47"/>
      <c r="R24" s="47" t="s">
        <v>57</v>
      </c>
      <c r="S24" s="47"/>
      <c r="T24" s="47" t="s">
        <v>58</v>
      </c>
      <c r="U24" s="47"/>
      <c r="V24" s="47"/>
      <c r="W24" s="47"/>
      <c r="X24" s="47"/>
      <c r="Y24" s="47"/>
      <c r="Z24" s="47"/>
      <c r="AA24" s="47"/>
    </row>
    <row r="25"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B26" s="51" t="n">
        <v>45283.5118055556</v>
      </c>
      <c r="C26" s="47"/>
      <c r="D26" s="47"/>
      <c r="E26" s="47"/>
      <c r="F26" s="47"/>
      <c r="G26" s="47"/>
      <c r="H26" s="47"/>
      <c r="I26" s="47"/>
      <c r="J26" s="47"/>
      <c r="K26" s="47"/>
      <c r="L26" s="41" t="str">
        <f>O17-L23</f>
      </c>
      <c r="M26" s="47"/>
      <c r="N26" s="47"/>
      <c r="O26" s="41" t="str">
        <f>Q17-O17</f>
      </c>
      <c r="P26" s="40" t="str">
        <f>O26+M37</f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1" t="str">
        <f>Q17-L23</f>
      </c>
      <c r="M27" s="47"/>
      <c r="N27" s="47"/>
      <c r="O27" s="47"/>
      <c r="P27" s="40" t="str">
        <f>M40+O26</f>
      </c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customHeight="true" ht="5.25" customFormat="true" s="52"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customFormat="true" s="42">
      <c r="C30" s="41"/>
      <c r="D30" s="41"/>
      <c r="E30" s="41"/>
      <c r="F30" s="41"/>
      <c r="G30" s="41"/>
      <c r="H30" s="41"/>
      <c r="I30" s="41"/>
      <c r="J30" s="41"/>
      <c r="K30" s="41" t="str">
        <f>J37+K31</f>
      </c>
      <c r="L30" s="41"/>
      <c r="M30" s="41"/>
      <c r="N30" s="40" t="str">
        <f>N37+N31</f>
      </c>
      <c r="O30" s="41"/>
      <c r="P30" s="40" t="str">
        <f>P31+P37</f>
      </c>
      <c r="Q30" s="41"/>
      <c r="R30" s="41"/>
      <c r="S30" s="41"/>
      <c r="T30" s="41"/>
      <c r="U30" s="41" t="str">
        <f>U37+U31</f>
      </c>
      <c r="V30" s="41"/>
      <c r="W30" s="41"/>
      <c r="X30" s="41"/>
      <c r="Y30" s="41"/>
      <c r="Z30" s="41"/>
      <c r="AA30" s="41"/>
    </row>
    <row r="31" customFormat="true" s="42">
      <c r="C31" s="41"/>
      <c r="D31" s="41"/>
      <c r="E31" s="41"/>
      <c r="F31" s="41"/>
      <c r="G31" s="41"/>
      <c r="H31" s="41"/>
      <c r="I31" s="41"/>
      <c r="J31" s="41"/>
      <c r="K31" s="41" t="str">
        <f>J37-I37</f>
      </c>
      <c r="L31" s="41"/>
      <c r="M31" s="41"/>
      <c r="N31" s="41" t="str">
        <f>N37-M37</f>
      </c>
      <c r="O31" s="41"/>
      <c r="P31" s="41" t="str">
        <f>P37-O37</f>
      </c>
      <c r="Q31" s="41"/>
      <c r="R31" s="41"/>
      <c r="S31" s="41"/>
      <c r="T31" s="41" t="str">
        <f>T37+U31</f>
      </c>
      <c r="U31" s="41" t="str">
        <f>U37-T37</f>
      </c>
      <c r="V31" s="41"/>
      <c r="W31" s="41"/>
      <c r="X31" s="41"/>
      <c r="Y31" s="41"/>
      <c r="Z31" s="41"/>
      <c r="AA31" s="41"/>
    </row>
    <row r="32" customFormat="true" s="42">
      <c r="C32" s="41"/>
      <c r="D32" s="41"/>
      <c r="E32" s="41"/>
      <c r="F32" s="41"/>
      <c r="G32" s="41"/>
      <c r="H32" s="41"/>
      <c r="I32" s="41"/>
      <c r="J32" s="41"/>
      <c r="K32" s="40" t="str">
        <f>K33+J40</f>
      </c>
      <c r="L32" s="40" t="str">
        <f>L33+L40</f>
      </c>
      <c r="M32" s="40" t="str">
        <f>M37+M33</f>
      </c>
      <c r="N32" s="40" t="str">
        <f>N33+N40</f>
      </c>
      <c r="O32" s="40" t="str">
        <f>O33+O37</f>
      </c>
      <c r="P32" s="40" t="str">
        <f>P33+P40</f>
      </c>
      <c r="Q32" s="41"/>
      <c r="R32" s="41"/>
      <c r="S32" s="41"/>
      <c r="T32" s="41"/>
      <c r="U32" s="40" t="str">
        <f>U33+U40</f>
      </c>
      <c r="V32" s="41"/>
      <c r="W32" s="40" t="str">
        <f>W37+W33</f>
      </c>
      <c r="X32" s="41"/>
      <c r="Y32" s="41"/>
      <c r="Z32" s="40" t="str">
        <f>Z40+Z35</f>
      </c>
      <c r="AA32" s="41"/>
    </row>
    <row r="33" customFormat="true" s="42">
      <c r="C33" s="41"/>
      <c r="D33" s="41"/>
      <c r="E33" s="41"/>
      <c r="F33" s="41"/>
      <c r="G33" s="41"/>
      <c r="H33" s="41"/>
      <c r="I33" s="41"/>
      <c r="J33" s="41"/>
      <c r="K33" s="41" t="str">
        <f>K40-J37</f>
      </c>
      <c r="L33" s="41" t="str">
        <f>L40-K40</f>
      </c>
      <c r="M33" s="41" t="str">
        <f>M37-L40</f>
      </c>
      <c r="N33" s="41" t="str">
        <f>N40-M40</f>
      </c>
      <c r="O33" s="41" t="str">
        <f>O37-N37</f>
      </c>
      <c r="P33" s="41" t="str">
        <f>P40-O40</f>
      </c>
      <c r="Q33" s="41"/>
      <c r="R33" s="41"/>
      <c r="S33" s="41"/>
      <c r="T33" s="41"/>
      <c r="U33" s="41" t="str">
        <f>U40-T40</f>
      </c>
      <c r="V33" s="41"/>
      <c r="W33" s="41" t="str">
        <f>W37-V37</f>
      </c>
      <c r="X33" s="41"/>
      <c r="Y33" s="41"/>
      <c r="Z33" s="41"/>
      <c r="AA33" s="41"/>
    </row>
    <row r="34" customFormat="true" s="42">
      <c r="C34" s="41"/>
      <c r="D34" s="41"/>
      <c r="E34" s="41"/>
      <c r="F34" s="41"/>
      <c r="G34" s="41"/>
      <c r="H34" s="41"/>
      <c r="I34" s="41" t="str">
        <f>I35+I37</f>
      </c>
      <c r="J34" s="41" t="str">
        <f>I35+I37</f>
      </c>
      <c r="K34" s="40" t="str">
        <f>K35+J43</f>
      </c>
      <c r="L34" s="40" t="str">
        <f>L43+L35</f>
      </c>
      <c r="M34" s="40" t="str">
        <f>M35+M37</f>
      </c>
      <c r="N34" s="40" t="str">
        <f>N35+N43</f>
      </c>
      <c r="O34" s="40" t="str">
        <f>O35+O37</f>
      </c>
      <c r="P34" s="40" t="str">
        <f>P43+P35</f>
      </c>
      <c r="Q34" s="41"/>
      <c r="R34" s="41"/>
      <c r="S34" s="41"/>
      <c r="T34" s="41"/>
      <c r="U34" s="40" t="str">
        <f>U43+U35</f>
      </c>
      <c r="V34" s="40" t="str">
        <f>V37+V35</f>
      </c>
      <c r="W34" s="40" t="str">
        <f>W40+W35</f>
      </c>
      <c r="X34" s="40" t="str">
        <f>X35+X37</f>
      </c>
      <c r="Y34" s="41"/>
      <c r="Z34" s="40" t="str">
        <f>Z37+Z35</f>
      </c>
      <c r="AA34" s="41"/>
    </row>
    <row r="35" customFormat="true" s="42">
      <c r="C35" s="41" t="str">
        <f>C40-C37</f>
      </c>
      <c r="D35" s="41"/>
      <c r="E35" s="41"/>
      <c r="F35" s="41"/>
      <c r="G35" s="41"/>
      <c r="H35" s="41"/>
      <c r="I35" s="41" t="str">
        <f>I37-H37</f>
      </c>
      <c r="J35" s="41" t="str">
        <f>J43-I37</f>
      </c>
      <c r="K35" s="41" t="str">
        <f>J43-I37</f>
      </c>
      <c r="L35" s="41" t="str">
        <f>L43-K43</f>
      </c>
      <c r="M35" s="41" t="str">
        <f>M40-L43</f>
      </c>
      <c r="N35" s="41" t="str">
        <f>N37-M37</f>
      </c>
      <c r="O35" s="41" t="str">
        <f>O40-N40</f>
      </c>
      <c r="P35" s="55" t="str">
        <f>P43-O40</f>
      </c>
      <c r="Q35" s="41"/>
      <c r="R35" s="41"/>
      <c r="S35" s="41"/>
      <c r="T35" s="41" t="str">
        <f>T37-S37</f>
      </c>
      <c r="U35" s="41" t="str">
        <f>U43-T43</f>
      </c>
      <c r="V35" s="41" t="str">
        <f>V37-U37</f>
      </c>
      <c r="W35" s="41" t="str">
        <f>W40-V37</f>
      </c>
      <c r="X35" s="41" t="str">
        <f>X37-W40</f>
      </c>
      <c r="Y35" s="41"/>
      <c r="Z35" s="41" t="str">
        <f>Z37-X37</f>
      </c>
      <c r="AA35" s="41"/>
    </row>
    <row r="36" customHeight="true" ht="24.75" customFormat="true" s="2">
      <c r="B36" s="29" t="n">
        <v>45284</v>
      </c>
      <c r="C36" s="43" t="n">
        <v>0</v>
      </c>
      <c r="D36" s="44" t="n">
        <v>0.0416666666666667</v>
      </c>
      <c r="E36" s="43" t="n">
        <v>0.0833333333333333</v>
      </c>
      <c r="F36" s="44" t="n">
        <v>0.125</v>
      </c>
      <c r="G36" s="43" t="n">
        <v>0.166666666666667</v>
      </c>
      <c r="H36" s="44" t="n">
        <v>0.208333333333333</v>
      </c>
      <c r="I36" s="43" t="n">
        <v>0.25</v>
      </c>
      <c r="J36" s="44" t="n">
        <v>0.291666666666667</v>
      </c>
      <c r="K36" s="43" t="n">
        <v>0.333333333333333</v>
      </c>
      <c r="L36" s="44" t="n">
        <v>0.375</v>
      </c>
      <c r="M36" s="43" t="n">
        <v>0.416666666666667</v>
      </c>
      <c r="N36" s="44" t="n">
        <v>0.458333333333333</v>
      </c>
      <c r="O36" s="43" t="n">
        <v>0.5</v>
      </c>
      <c r="P36" s="44" t="n">
        <v>0.541666666666667</v>
      </c>
      <c r="Q36" s="43" t="n">
        <v>0.583333333333333</v>
      </c>
      <c r="R36" s="44" t="n">
        <v>0.625</v>
      </c>
      <c r="S36" s="43" t="n">
        <v>0.666666666666667</v>
      </c>
      <c r="T36" s="44" t="n">
        <v>0.708333333333333</v>
      </c>
      <c r="U36" s="43" t="n">
        <v>0.75</v>
      </c>
      <c r="V36" s="44" t="n">
        <v>0.791666666666667</v>
      </c>
      <c r="W36" s="43" t="n">
        <v>0.833333333333333</v>
      </c>
      <c r="X36" s="44" t="n">
        <v>0.875</v>
      </c>
      <c r="Y36" s="43" t="n">
        <v>0.916666666666667</v>
      </c>
      <c r="Z36" s="44" t="n">
        <v>0.958333333333333</v>
      </c>
      <c r="AA36" s="43" t="n">
        <v>1</v>
      </c>
    </row>
    <row r="37">
      <c r="B37" s="45"/>
      <c r="C37" s="31" t="n">
        <v>0.00265046296296296</v>
      </c>
      <c r="D37" s="31"/>
      <c r="E37" s="31"/>
      <c r="F37" s="31"/>
      <c r="G37" s="31"/>
      <c r="H37" s="31" t="n">
        <v>0.231446759259259</v>
      </c>
      <c r="I37" s="31" t="n">
        <v>0.269814814814815</v>
      </c>
      <c r="J37" s="31" t="n">
        <v>0.296180555555556</v>
      </c>
      <c r="K37" s="31" t="n">
        <v>0.337453703703704</v>
      </c>
      <c r="L37" s="31"/>
      <c r="M37" s="31" t="n">
        <v>0.434699074074074</v>
      </c>
      <c r="N37" s="31" t="n">
        <v>0.464699074074074</v>
      </c>
      <c r="O37" s="31" t="n">
        <v>0.519583333333333</v>
      </c>
      <c r="P37" s="31" t="n">
        <v>0.577546296296296</v>
      </c>
      <c r="Q37" s="31" t="n">
        <v>0.594664351851852</v>
      </c>
      <c r="R37" s="31" t="n">
        <v>0.630590277777778</v>
      </c>
      <c r="S37" s="31" t="n">
        <v>0.677893518518519</v>
      </c>
      <c r="T37" s="31" t="n">
        <v>0.714328703703704</v>
      </c>
      <c r="U37" s="31" t="n">
        <v>0.775173611111111</v>
      </c>
      <c r="V37" s="31" t="n">
        <v>0.817488425925926</v>
      </c>
      <c r="W37" s="31" t="n">
        <v>0.835671296296296</v>
      </c>
      <c r="X37" s="31" t="n">
        <v>0.913958333333333</v>
      </c>
      <c r="Y37" s="31"/>
      <c r="Z37" s="31" t="n">
        <v>0.966122685185185</v>
      </c>
      <c r="AA37" s="31"/>
    </row>
    <row r="38">
      <c r="B38" s="46"/>
      <c r="C38" s="47" t="s">
        <v>61</v>
      </c>
      <c r="D38" s="48"/>
      <c r="E38" s="47"/>
      <c r="F38" s="47"/>
      <c r="G38" s="47"/>
      <c r="H38" s="47" t="s">
        <v>62</v>
      </c>
      <c r="I38" s="47" t="s">
        <v>63</v>
      </c>
      <c r="J38" s="47" t="s">
        <v>64</v>
      </c>
      <c r="K38" s="47" t="s">
        <v>65</v>
      </c>
      <c r="L38" s="47"/>
      <c r="M38" s="49" t="s">
        <v>66</v>
      </c>
      <c r="N38" s="47" t="s">
        <v>67</v>
      </c>
      <c r="O38" s="47" t="s">
        <v>68</v>
      </c>
      <c r="P38" s="47" t="s">
        <v>69</v>
      </c>
      <c r="Q38" s="56" t="n">
        <v>180.42</v>
      </c>
      <c r="R38" s="47" t="s">
        <v>70</v>
      </c>
      <c r="S38" s="47" t="s">
        <v>71</v>
      </c>
      <c r="T38" s="47" t="s">
        <v>72</v>
      </c>
      <c r="U38" s="47" t="s">
        <v>73</v>
      </c>
      <c r="V38" s="47" t="s">
        <v>74</v>
      </c>
      <c r="W38" s="47" t="s">
        <v>75</v>
      </c>
      <c r="X38" s="47" t="s">
        <v>76</v>
      </c>
      <c r="Y38" s="47"/>
      <c r="Z38" s="49" t="s">
        <v>77</v>
      </c>
      <c r="AA38" s="47"/>
    </row>
    <row r="39"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B40" s="45"/>
      <c r="C40" s="31" t="n">
        <v>0.00488425925925926</v>
      </c>
      <c r="D40" s="31"/>
      <c r="E40" s="31"/>
      <c r="F40" s="31"/>
      <c r="G40" s="31"/>
      <c r="H40" s="31" t="n">
        <v>0.241377314814815</v>
      </c>
      <c r="I40" s="31"/>
      <c r="J40" s="31" t="n">
        <v>0.315520833333333</v>
      </c>
      <c r="K40" s="31" t="n">
        <v>0.363842592592593</v>
      </c>
      <c r="L40" s="31" t="n">
        <v>0.399930555555556</v>
      </c>
      <c r="M40" s="31" t="n">
        <v>0.44525462962963</v>
      </c>
      <c r="N40" s="31" t="n">
        <v>0.467789351851852</v>
      </c>
      <c r="O40" s="31" t="n">
        <v>0.531180555555556</v>
      </c>
      <c r="P40" s="31" t="n">
        <v>0.578854166666667</v>
      </c>
      <c r="Q40" s="31"/>
      <c r="R40" s="31"/>
      <c r="S40" s="31"/>
      <c r="T40" s="31" t="n">
        <v>0.743368055555556</v>
      </c>
      <c r="U40" s="31" t="n">
        <v>0.776006944444445</v>
      </c>
      <c r="V40" s="31" t="n">
        <v>0.830138888888889</v>
      </c>
      <c r="W40" s="31" t="n">
        <v>0.864212962962963</v>
      </c>
      <c r="X40" s="31"/>
      <c r="Y40" s="31"/>
      <c r="Z40" s="31" t="n">
        <v>0.985289351851852</v>
      </c>
      <c r="AA40" s="31"/>
    </row>
    <row r="41">
      <c r="B41" s="46"/>
      <c r="C41" s="47" t="s">
        <v>78</v>
      </c>
      <c r="D41" s="47"/>
      <c r="E41" s="47"/>
      <c r="F41" s="47"/>
      <c r="G41" s="47"/>
      <c r="H41" s="49" t="s">
        <v>79</v>
      </c>
      <c r="I41" s="47"/>
      <c r="J41" s="47" t="s">
        <v>80</v>
      </c>
      <c r="K41" s="47" t="s">
        <v>81</v>
      </c>
      <c r="L41" s="47" t="s">
        <v>82</v>
      </c>
      <c r="M41" s="49" t="s">
        <v>83</v>
      </c>
      <c r="N41" s="47" t="s">
        <v>84</v>
      </c>
      <c r="O41" s="47" t="s">
        <v>85</v>
      </c>
      <c r="P41" s="47" t="s">
        <v>86</v>
      </c>
      <c r="Q41" s="47"/>
      <c r="R41" s="47"/>
      <c r="S41" s="47"/>
      <c r="T41" s="47" t="s">
        <v>87</v>
      </c>
      <c r="U41" s="47" t="s">
        <v>88</v>
      </c>
      <c r="V41" s="47" t="s">
        <v>89</v>
      </c>
      <c r="W41" s="47" t="s">
        <v>90</v>
      </c>
      <c r="X41" s="47"/>
      <c r="Y41" s="47"/>
      <c r="Z41" s="47" t="s">
        <v>91</v>
      </c>
      <c r="AA41" s="47"/>
    </row>
    <row r="42"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B43" s="45"/>
      <c r="C43" s="31"/>
      <c r="D43" s="31"/>
      <c r="E43" s="31"/>
      <c r="F43" s="31"/>
      <c r="G43" s="31"/>
      <c r="H43" s="31"/>
      <c r="I43" s="31"/>
      <c r="J43" s="31" t="n">
        <v>0.319212962962963</v>
      </c>
      <c r="K43" s="31" t="n">
        <v>0.361597222222222</v>
      </c>
      <c r="L43" s="31" t="n">
        <v>0.401851851851852</v>
      </c>
      <c r="M43" s="31"/>
      <c r="N43" s="31" t="n">
        <v>0.47806712962963</v>
      </c>
      <c r="O43" s="31"/>
      <c r="P43" s="31" t="n">
        <v>0.582233796296296</v>
      </c>
      <c r="Q43" s="31"/>
      <c r="R43" s="31"/>
      <c r="S43" s="31"/>
      <c r="T43" s="31" t="n">
        <v>0.749884259259259</v>
      </c>
      <c r="U43" s="31" t="n">
        <v>0.78462962962963</v>
      </c>
      <c r="V43" s="31"/>
      <c r="W43" s="31"/>
      <c r="X43" s="31"/>
      <c r="Y43" s="31"/>
      <c r="Z43" s="31"/>
      <c r="AA43" s="31"/>
    </row>
    <row r="44">
      <c r="B44" s="46"/>
      <c r="C44" s="47"/>
      <c r="D44" s="47"/>
      <c r="E44" s="47"/>
      <c r="F44" s="47"/>
      <c r="G44" s="47"/>
      <c r="H44" s="47"/>
      <c r="I44" s="47"/>
      <c r="J44" s="47" t="s">
        <v>92</v>
      </c>
      <c r="K44" s="47" t="s">
        <v>93</v>
      </c>
      <c r="L44" s="47" t="s">
        <v>82</v>
      </c>
      <c r="M44" s="47"/>
      <c r="N44" s="47" t="s">
        <v>94</v>
      </c>
      <c r="O44" s="47"/>
      <c r="P44" s="47" t="s">
        <v>95</v>
      </c>
      <c r="Q44" s="47"/>
      <c r="R44" s="47"/>
      <c r="S44" s="47"/>
      <c r="T44" s="47" t="s">
        <v>96</v>
      </c>
      <c r="U44" s="47" t="s">
        <v>97</v>
      </c>
      <c r="V44" s="47"/>
      <c r="W44" s="47"/>
      <c r="X44" s="47"/>
      <c r="Y44" s="47"/>
      <c r="Z44" s="47"/>
      <c r="AA44" s="47"/>
    </row>
    <row r="46">
      <c r="L46" s="57" t="str">
        <f>L43-L40</f>
      </c>
      <c r="M46" s="57" t="str">
        <f>M40-M37</f>
      </c>
    </row>
    <row r="47">
      <c r="K47" s="42"/>
      <c r="P47" s="42" t="str">
        <f>P37-O37</f>
      </c>
      <c r="Q47" s="58" t="str">
        <f>P47+P37</f>
      </c>
      <c r="U47" s="42" t="str">
        <f>U40-U37</f>
      </c>
    </row>
    <row r="48">
      <c r="B48" s="59" t="str">
        <f>B50+B49</f>
      </c>
      <c r="H48" s="42" t="str">
        <f>M37-H40</f>
      </c>
      <c r="N48" s="1" t="s">
        <v>98</v>
      </c>
      <c r="O48" s="42" t="str">
        <f>P40-P37</f>
      </c>
      <c r="P48" s="42" t="str">
        <f>P47+O48</f>
      </c>
      <c r="Q48" s="58" t="str">
        <f>Q47+O48</f>
      </c>
      <c r="U48" s="42" t="str">
        <f>U43-U40</f>
      </c>
    </row>
    <row r="49">
      <c r="B49" s="59" t="str">
        <f>B50-B26</f>
      </c>
      <c r="H49" s="42" t="str">
        <f>M40-H40</f>
      </c>
      <c r="N49" s="1" t="s">
        <v>98</v>
      </c>
      <c r="O49" s="42" t="str">
        <f>P43-P40</f>
      </c>
      <c r="P49" s="42" t="str">
        <f>P48+O49</f>
      </c>
      <c r="Q49" s="58" t="str">
        <f>Q48+O49</f>
      </c>
    </row>
    <row r="50">
      <c r="B50" s="59" t="n">
        <v>45284.4340277778</v>
      </c>
    </row>
    <row r="54" customHeight="true" ht="5.25" customFormat="true" s="52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customFormat="true" s="42">
      <c r="C55" s="41"/>
      <c r="D55" s="41"/>
      <c r="E55" s="41"/>
      <c r="F55" s="41"/>
      <c r="G55" s="41"/>
      <c r="H55" s="41"/>
      <c r="I55" s="41" t="str">
        <f>I56+I64</f>
      </c>
      <c r="J55" s="41"/>
      <c r="K55" s="41"/>
      <c r="L55" s="41"/>
      <c r="M55" s="41" t="str">
        <f>M56+M64</f>
      </c>
      <c r="N55" s="40"/>
      <c r="O55" s="41"/>
      <c r="P55" s="40" t="str">
        <f>P64+P56</f>
      </c>
      <c r="Q55" s="41"/>
      <c r="R55" s="41"/>
      <c r="S55" s="40" t="str">
        <f>S64+S56</f>
      </c>
      <c r="T55" s="41"/>
      <c r="U55" s="41"/>
      <c r="V55" s="41"/>
      <c r="W55" s="41"/>
      <c r="X55" s="41"/>
      <c r="Y55" s="41"/>
      <c r="Z55" s="41"/>
      <c r="AA55" s="41"/>
    </row>
    <row r="56" customFormat="true" s="42">
      <c r="C56" s="41"/>
      <c r="D56" s="41"/>
      <c r="E56" s="41"/>
      <c r="F56" s="41"/>
      <c r="G56" s="41"/>
      <c r="H56" s="41"/>
      <c r="I56" s="41" t="str">
        <f>I64-D64</f>
      </c>
      <c r="J56" s="41"/>
      <c r="K56" s="41"/>
      <c r="L56" s="41"/>
      <c r="M56" s="41" t="str">
        <f>M64-I64</f>
      </c>
      <c r="N56" s="40"/>
      <c r="O56" s="41"/>
      <c r="P56" s="55" t="str">
        <f>P64-M64</f>
      </c>
      <c r="Q56" s="41" t="str">
        <f>M64-S56</f>
      </c>
      <c r="R56" s="41" t="str">
        <f>P64-S56</f>
      </c>
      <c r="S56" s="41" t="str">
        <f>S64-P64</f>
      </c>
      <c r="T56" s="41"/>
      <c r="U56" s="41"/>
      <c r="V56" s="41"/>
      <c r="W56" s="41"/>
      <c r="X56" s="41"/>
      <c r="Y56" s="41"/>
      <c r="Z56" s="41"/>
      <c r="AA56" s="41"/>
    </row>
    <row r="57" customFormat="true" s="42">
      <c r="C57" s="41"/>
      <c r="D57" s="41"/>
      <c r="E57" s="41"/>
      <c r="F57" s="41"/>
      <c r="G57" s="41"/>
      <c r="H57" s="41"/>
      <c r="I57" s="41" t="str">
        <f>T64-I64</f>
      </c>
      <c r="J57" s="41"/>
      <c r="K57" s="41"/>
      <c r="L57" s="40" t="str">
        <f>L58+L70</f>
      </c>
      <c r="M57" s="41" t="str">
        <f>L70+M58</f>
      </c>
      <c r="N57" s="40"/>
      <c r="O57" s="41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customFormat="true" s="42">
      <c r="C58" s="41"/>
      <c r="D58" s="41"/>
      <c r="E58" s="41"/>
      <c r="F58" s="41"/>
      <c r="G58" s="41"/>
      <c r="H58" s="41"/>
      <c r="I58" s="41"/>
      <c r="J58" s="41"/>
      <c r="K58" s="41"/>
      <c r="L58" s="60" t="str">
        <f>L70-J70</f>
      </c>
      <c r="M58" s="41" t="str">
        <f>L70-J73</f>
      </c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customFormat="true" s="42">
      <c r="C59" s="41"/>
      <c r="D59" s="41"/>
      <c r="E59" s="41"/>
      <c r="F59" s="40" t="str">
        <f>F60+F64</f>
      </c>
      <c r="G59" s="41"/>
      <c r="H59" s="41"/>
      <c r="I59" s="41"/>
      <c r="J59" s="40" t="str">
        <f>J60+J70</f>
      </c>
      <c r="K59" s="40"/>
      <c r="L59" s="40" t="str">
        <f>L60+L67</f>
      </c>
      <c r="M59" s="40" t="str">
        <f>M60+M67</f>
      </c>
      <c r="N59" s="40"/>
      <c r="O59" s="40"/>
      <c r="P59" s="40"/>
      <c r="Q59" s="41" t="str">
        <f>Q62+Q66</f>
      </c>
      <c r="R59" s="41"/>
      <c r="S59" s="61" t="str">
        <f>S60+S70</f>
      </c>
      <c r="T59" s="40" t="str">
        <f>T60+T67</f>
      </c>
      <c r="U59" s="61" t="str">
        <f>U64+U60</f>
      </c>
      <c r="V59" s="41"/>
      <c r="W59" s="40"/>
      <c r="X59" s="41"/>
      <c r="Y59" s="41"/>
      <c r="Z59" s="41"/>
      <c r="AA59" s="41"/>
    </row>
    <row r="60" customFormat="true" s="42">
      <c r="C60" s="41"/>
      <c r="D60" s="41"/>
      <c r="E60" s="41"/>
      <c r="F60" s="41" t="str">
        <f>F64-D64</f>
      </c>
      <c r="G60" s="41"/>
      <c r="H60" s="41"/>
      <c r="I60" s="41"/>
      <c r="J60" s="41" t="str">
        <f>J73-I67</f>
      </c>
      <c r="K60" s="41"/>
      <c r="L60" s="41" t="str">
        <f>L67-J67</f>
      </c>
      <c r="M60" s="41" t="str">
        <f>M67-L67</f>
      </c>
      <c r="N60" s="41"/>
      <c r="O60" s="41"/>
      <c r="P60" s="41"/>
      <c r="Q60" s="41"/>
      <c r="R60" s="41"/>
      <c r="S60" s="41" t="str">
        <f>S70-Q67</f>
      </c>
      <c r="T60" s="41" t="str">
        <f>T67-R64</f>
      </c>
      <c r="U60" s="41" t="str">
        <f>U67-S70</f>
      </c>
      <c r="V60" s="41"/>
      <c r="W60" s="41"/>
      <c r="X60" s="41"/>
      <c r="Y60" s="41"/>
      <c r="Z60" s="41"/>
      <c r="AA60" s="41"/>
    </row>
    <row r="61" customFormat="true" s="42">
      <c r="C61" s="41"/>
      <c r="D61" s="41"/>
      <c r="E61" s="40" t="str">
        <f>E62+E64</f>
      </c>
      <c r="F61" s="40" t="str">
        <f>F62+F67</f>
      </c>
      <c r="G61" s="41"/>
      <c r="H61" s="40" t="str">
        <f>H64+H62</f>
      </c>
      <c r="I61" s="62" t="str">
        <f>I62+I64</f>
      </c>
      <c r="J61" s="62" t="str">
        <f>J70+J62</f>
      </c>
      <c r="K61" s="40" t="str">
        <f>K62+K70</f>
      </c>
      <c r="L61" s="40" t="str">
        <f>L64+L62</f>
      </c>
      <c r="M61" s="40" t="s">
        <v>99</v>
      </c>
      <c r="N61" s="40" t="str">
        <f>N62+N64</f>
      </c>
      <c r="O61" s="40"/>
      <c r="P61" s="40" t="str">
        <f>P62+P64</f>
      </c>
      <c r="Q61" s="41" t="str">
        <f>Q62+Q64</f>
      </c>
      <c r="R61" s="41" t="str">
        <f>R62+R64</f>
      </c>
      <c r="S61" s="63" t="str">
        <f>S67+S62</f>
      </c>
      <c r="T61" s="40" t="str">
        <f>T64+T62</f>
      </c>
      <c r="U61" s="64" t="str">
        <f>U62+U64</f>
      </c>
      <c r="V61" s="40"/>
      <c r="W61" s="40"/>
      <c r="X61" s="40"/>
      <c r="Y61" s="41"/>
      <c r="Z61" s="40"/>
      <c r="AA61" s="41"/>
    </row>
    <row r="62" customFormat="true" s="42">
      <c r="C62" s="41"/>
      <c r="D62" s="41"/>
      <c r="E62" s="41" t="str">
        <f>E64-D67</f>
      </c>
      <c r="F62" s="41" t="str">
        <f>F67-E64</f>
      </c>
      <c r="G62" s="41"/>
      <c r="H62" s="41" t="str">
        <f>H64-F67</f>
      </c>
      <c r="I62" s="41" t="str">
        <f>I64-H64</f>
      </c>
      <c r="J62" s="41" t="str">
        <f>J70-I64</f>
      </c>
      <c r="K62" s="41" t="str">
        <f>K70-J73</f>
      </c>
      <c r="L62" s="41" t="str">
        <f>L64-J64</f>
      </c>
      <c r="M62" s="41" t="str">
        <f>M64-L64</f>
      </c>
      <c r="N62" s="41" t="str">
        <f>N64-L70</f>
      </c>
      <c r="O62" s="41"/>
      <c r="P62" s="55" t="str">
        <f>P64-N64</f>
      </c>
      <c r="Q62" s="41" t="n">
        <v>0.0666666666666667</v>
      </c>
      <c r="R62" s="41" t="str">
        <f>R64-P64</f>
      </c>
      <c r="S62" s="41" t="str">
        <f>S67-Q64</f>
      </c>
      <c r="T62" s="41" t="str">
        <f>T64-S64</f>
      </c>
      <c r="U62" s="41" t="str">
        <f>U67-S67</f>
      </c>
      <c r="V62" s="41"/>
      <c r="W62" s="41"/>
      <c r="X62" s="41"/>
      <c r="Y62" s="41"/>
      <c r="Z62" s="41"/>
      <c r="AA62" s="41"/>
    </row>
    <row r="63" customHeight="true" ht="24.75" customFormat="true" s="2">
      <c r="B63" s="29" t="n">
        <v>45285</v>
      </c>
      <c r="C63" s="43" t="n">
        <v>0</v>
      </c>
      <c r="D63" s="44" t="n">
        <v>0.0416666666666667</v>
      </c>
      <c r="E63" s="43" t="n">
        <v>0.0833333333333333</v>
      </c>
      <c r="F63" s="44" t="n">
        <v>0.125</v>
      </c>
      <c r="G63" s="43" t="n">
        <v>0.166666666666667</v>
      </c>
      <c r="H63" s="44" t="n">
        <v>0.208333333333333</v>
      </c>
      <c r="I63" s="43" t="n">
        <v>0.25</v>
      </c>
      <c r="J63" s="44" t="n">
        <v>0.291666666666667</v>
      </c>
      <c r="K63" s="43" t="n">
        <v>0.333333333333333</v>
      </c>
      <c r="L63" s="44" t="n">
        <v>0.375</v>
      </c>
      <c r="M63" s="43" t="n">
        <v>0.416666666666667</v>
      </c>
      <c r="N63" s="44" t="n">
        <v>0.458333333333333</v>
      </c>
      <c r="O63" s="43" t="n">
        <v>0.5</v>
      </c>
      <c r="P63" s="44" t="n">
        <v>0.541666666666667</v>
      </c>
      <c r="Q63" s="43" t="n">
        <v>0.583333333333333</v>
      </c>
      <c r="R63" s="44" t="n">
        <v>0.625</v>
      </c>
      <c r="S63" s="43" t="n">
        <v>0.666666666666667</v>
      </c>
      <c r="T63" s="44" t="n">
        <v>0.708333333333333</v>
      </c>
      <c r="U63" s="43" t="n">
        <v>0.75</v>
      </c>
      <c r="V63" s="44" t="n">
        <v>0.791666666666667</v>
      </c>
      <c r="W63" s="43" t="n">
        <v>0.833333333333333</v>
      </c>
      <c r="X63" s="44" t="n">
        <v>0.875</v>
      </c>
      <c r="Y63" s="43" t="n">
        <v>0.916666666666667</v>
      </c>
      <c r="Z63" s="44" t="n">
        <v>0.958333333333333</v>
      </c>
      <c r="AA63" s="43" t="n">
        <v>1</v>
      </c>
    </row>
    <row r="64">
      <c r="B64" s="45"/>
      <c r="C64" s="31"/>
      <c r="D64" s="31" t="n">
        <v>0.0817939814814815</v>
      </c>
      <c r="E64" s="31" t="n">
        <v>0.116736111111111</v>
      </c>
      <c r="F64" s="31" t="n">
        <v>0.146608796296296</v>
      </c>
      <c r="G64" s="31"/>
      <c r="H64" s="31" t="n">
        <v>0.217372685185185</v>
      </c>
      <c r="I64" s="31" t="n">
        <v>0.263009259259259</v>
      </c>
      <c r="J64" s="31" t="n">
        <v>0.310706018518519</v>
      </c>
      <c r="K64" s="31"/>
      <c r="L64" s="31" t="n">
        <v>0.380671296296296</v>
      </c>
      <c r="M64" s="31" t="n">
        <v>0.421053240740741</v>
      </c>
      <c r="N64" s="60" t="n">
        <v>0.49943287037037</v>
      </c>
      <c r="O64" s="31" t="n">
        <v>0.518530092592593</v>
      </c>
      <c r="P64" s="31" t="n">
        <v>0.54287037037037</v>
      </c>
      <c r="Q64" s="65" t="n">
        <v>0.620844907407407</v>
      </c>
      <c r="R64" s="31" t="n">
        <v>0.647743055555556</v>
      </c>
      <c r="S64" s="31" t="n">
        <v>0.667951388888889</v>
      </c>
      <c r="T64" s="31" t="n">
        <v>0.717083333333333</v>
      </c>
      <c r="U64" s="41" t="n">
        <v>0.753425925925926</v>
      </c>
      <c r="V64" s="31"/>
      <c r="W64" s="31"/>
      <c r="X64" s="31"/>
      <c r="Y64" s="31"/>
      <c r="Z64" s="31"/>
      <c r="AA64" s="31"/>
    </row>
    <row r="65">
      <c r="B65" s="46"/>
      <c r="C65" s="47"/>
      <c r="D65" s="66" t="n">
        <v>450.45</v>
      </c>
      <c r="E65" s="47" t="s">
        <v>100</v>
      </c>
      <c r="F65" s="47" t="s">
        <v>101</v>
      </c>
      <c r="G65" s="47"/>
      <c r="H65" s="47" t="s">
        <v>102</v>
      </c>
      <c r="I65" s="49" t="s">
        <v>103</v>
      </c>
      <c r="J65" s="47" t="s">
        <v>104</v>
      </c>
      <c r="K65" s="47"/>
      <c r="L65" s="47" t="s">
        <v>105</v>
      </c>
      <c r="M65" s="34" t="s">
        <v>106</v>
      </c>
      <c r="N65" s="47" t="s">
        <v>107</v>
      </c>
      <c r="O65" s="47" t="s">
        <v>108</v>
      </c>
      <c r="P65" s="47" t="s">
        <v>109</v>
      </c>
      <c r="Q65" s="56" t="n">
        <v>240.69</v>
      </c>
      <c r="R65" s="47" t="s">
        <v>110</v>
      </c>
      <c r="S65" s="49" t="s">
        <v>111</v>
      </c>
      <c r="T65" s="49" t="s">
        <v>112</v>
      </c>
      <c r="U65" s="47" t="s">
        <v>113</v>
      </c>
      <c r="V65" s="47"/>
      <c r="W65" s="47"/>
      <c r="X65" s="47"/>
      <c r="Y65" s="47"/>
      <c r="Z65" s="47"/>
      <c r="AA65" s="47"/>
    </row>
    <row r="66">
      <c r="B66" s="46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B67" s="45"/>
      <c r="C67" s="31"/>
      <c r="D67" s="31" t="n">
        <v>0.0653819444444444</v>
      </c>
      <c r="E67" s="31"/>
      <c r="F67" s="31" t="n">
        <v>0.164791666666667</v>
      </c>
      <c r="G67" s="31"/>
      <c r="H67" s="31"/>
      <c r="I67" s="31" t="n">
        <v>0.270659722222222</v>
      </c>
      <c r="J67" s="31" t="n">
        <v>0.314386574074074</v>
      </c>
      <c r="K67" s="31"/>
      <c r="L67" s="31" t="n">
        <v>0.394189814814815</v>
      </c>
      <c r="M67" s="31" t="n">
        <v>0.4546875</v>
      </c>
      <c r="N67" s="31"/>
      <c r="O67" s="31" t="n">
        <v>0.519282407407407</v>
      </c>
      <c r="P67" s="31"/>
      <c r="Q67" s="67" t="s">
        <v>114</v>
      </c>
      <c r="R67" s="31"/>
      <c r="S67" s="65" t="n">
        <v>0.688402777777778</v>
      </c>
      <c r="T67" s="31" t="n">
        <v>0.743425925925926</v>
      </c>
      <c r="U67" s="68" t="n">
        <v>0.756585648148148</v>
      </c>
      <c r="V67" s="31"/>
      <c r="W67" s="31"/>
      <c r="X67" s="31"/>
      <c r="Y67" s="31"/>
      <c r="Z67" s="31"/>
      <c r="AA67" s="31"/>
    </row>
    <row r="68">
      <c r="B68" s="46"/>
      <c r="C68" s="47"/>
      <c r="D68" s="47" t="s">
        <v>115</v>
      </c>
      <c r="E68" s="47"/>
      <c r="F68" s="47" t="s">
        <v>116</v>
      </c>
      <c r="G68" s="47"/>
      <c r="H68" s="34"/>
      <c r="I68" s="47" t="s">
        <v>117</v>
      </c>
      <c r="J68" s="47" t="s">
        <v>118</v>
      </c>
      <c r="K68" s="47"/>
      <c r="L68" s="47" t="s">
        <v>119</v>
      </c>
      <c r="M68" s="34" t="s">
        <v>120</v>
      </c>
      <c r="N68" s="47"/>
      <c r="O68" s="47" t="s">
        <v>121</v>
      </c>
      <c r="P68" s="47"/>
      <c r="Q68" s="47" t="s">
        <v>122</v>
      </c>
      <c r="R68" s="47"/>
      <c r="S68" s="47" t="s">
        <v>123</v>
      </c>
      <c r="T68" s="47" t="s">
        <v>124</v>
      </c>
      <c r="U68" s="47" t="s">
        <v>125</v>
      </c>
      <c r="V68" s="47"/>
      <c r="W68" s="47"/>
      <c r="X68" s="47"/>
      <c r="Y68" s="47"/>
      <c r="Z68" s="47"/>
      <c r="AA68" s="47"/>
    </row>
    <row r="69"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B70" s="45"/>
      <c r="C70" s="31"/>
      <c r="D70" s="31"/>
      <c r="E70" s="31"/>
      <c r="F70" s="31"/>
      <c r="G70" s="31"/>
      <c r="H70" s="31"/>
      <c r="I70" s="31"/>
      <c r="J70" s="60" t="n">
        <v>0.321331018518519</v>
      </c>
      <c r="K70" s="31" t="n">
        <v>0.374618055555556</v>
      </c>
      <c r="L70" s="60" t="n">
        <v>0.409699074074074</v>
      </c>
      <c r="M70" s="31"/>
      <c r="N70" s="31"/>
      <c r="O70" s="31" t="n">
        <v>0.526354166666667</v>
      </c>
      <c r="P70" s="31"/>
      <c r="Q70" s="31"/>
      <c r="R70" s="31"/>
      <c r="S70" s="69" t="n">
        <v>0.692395833333333</v>
      </c>
      <c r="T70" s="31"/>
      <c r="U70" s="69" t="n">
        <v>0.76880787037037</v>
      </c>
      <c r="V70" s="31"/>
      <c r="W70" s="31"/>
      <c r="X70" s="31"/>
      <c r="Y70" s="31"/>
      <c r="Z70" s="31"/>
      <c r="AA70" s="31"/>
    </row>
    <row r="71">
      <c r="B71" s="46"/>
      <c r="C71" s="47"/>
      <c r="D71" s="47"/>
      <c r="E71" s="47"/>
      <c r="F71" s="47"/>
      <c r="G71" s="47"/>
      <c r="H71" s="47"/>
      <c r="I71" s="47"/>
      <c r="J71" s="47" t="s">
        <v>126</v>
      </c>
      <c r="K71" s="47" t="s">
        <v>127</v>
      </c>
      <c r="L71" s="47" t="s">
        <v>128</v>
      </c>
      <c r="M71" s="47"/>
      <c r="N71" s="47"/>
      <c r="O71" s="47" t="s">
        <v>129</v>
      </c>
      <c r="P71" s="47"/>
      <c r="Q71" s="47"/>
      <c r="R71" s="47"/>
      <c r="S71" s="47" t="s">
        <v>130</v>
      </c>
      <c r="T71" s="47"/>
      <c r="U71" s="47" t="s">
        <v>131</v>
      </c>
      <c r="V71" s="47"/>
      <c r="W71" s="47"/>
      <c r="X71" s="47"/>
      <c r="Y71" s="47"/>
      <c r="Z71" s="47"/>
      <c r="AA71" s="47"/>
    </row>
    <row r="73">
      <c r="B73" s="45"/>
      <c r="C73" s="31"/>
      <c r="D73" s="31"/>
      <c r="E73" s="31"/>
      <c r="F73" s="31"/>
      <c r="G73" s="31"/>
      <c r="H73" s="31"/>
      <c r="I73" s="31"/>
      <c r="J73" s="31" t="n">
        <v>0.331851851851852</v>
      </c>
      <c r="K73" s="31"/>
      <c r="L73" s="31"/>
      <c r="M73" s="31"/>
      <c r="N73" s="31"/>
      <c r="O73" s="31" t="n">
        <v>0.540277777777778</v>
      </c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B74" s="46"/>
      <c r="C74" s="47"/>
      <c r="D74" s="47"/>
      <c r="E74" s="47"/>
      <c r="F74" s="47"/>
      <c r="G74" s="47"/>
      <c r="H74" s="47"/>
      <c r="I74" s="47"/>
      <c r="J74" s="47" t="s">
        <v>132</v>
      </c>
      <c r="K74" s="47"/>
      <c r="L74" s="47"/>
      <c r="M74" s="47"/>
      <c r="N74" s="47"/>
      <c r="O74" s="35" t="s">
        <v>47</v>
      </c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H75" s="42"/>
      <c r="O75" s="42"/>
      <c r="P75" s="42"/>
      <c r="Q75" s="58"/>
      <c r="U75" s="42"/>
    </row>
    <row r="76">
      <c r="H76" s="42"/>
      <c r="J76" s="57" t="str">
        <f>J70-L58</f>
      </c>
      <c r="O76" s="42"/>
      <c r="P76" s="42"/>
      <c r="Q76" s="58"/>
    </row>
    <row r="78">
      <c r="O78" s="70" t="n">
        <v>0.222916666666667</v>
      </c>
    </row>
    <row r="79">
      <c r="O79" s="71" t="str">
        <f>O73+O78</f>
      </c>
    </row>
    <row r="81" customHeight="true" ht="5.25" customFormat="true" s="52"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customFormat="true" s="42"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0"/>
      <c r="O82" s="41"/>
      <c r="P82" s="40"/>
      <c r="Q82" s="41"/>
      <c r="R82" s="41"/>
      <c r="S82" s="40"/>
      <c r="T82" s="41"/>
      <c r="U82" s="41"/>
      <c r="V82" s="41"/>
      <c r="W82" s="41"/>
      <c r="X82" s="41"/>
      <c r="Y82" s="41"/>
      <c r="Z82" s="41"/>
      <c r="AA82" s="41"/>
    </row>
    <row r="83" customFormat="true" s="42"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0"/>
      <c r="O83" s="41"/>
      <c r="P83" s="55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customFormat="true" s="42">
      <c r="C84" s="41"/>
      <c r="D84" s="41"/>
      <c r="E84" s="41"/>
      <c r="F84" s="41"/>
      <c r="G84" s="41"/>
      <c r="H84" s="41"/>
      <c r="I84" s="41"/>
      <c r="J84" s="41"/>
      <c r="K84" s="41"/>
      <c r="L84" s="40"/>
      <c r="M84" s="41"/>
      <c r="N84" s="40" t="str">
        <f>N97+N87</f>
      </c>
      <c r="O84" s="41"/>
      <c r="P84" s="40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customFormat="true" s="42"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customFormat="true" s="42">
      <c r="C86" s="41"/>
      <c r="D86" s="41"/>
      <c r="E86" s="41"/>
      <c r="F86" s="40"/>
      <c r="G86" s="41"/>
      <c r="H86" s="41"/>
      <c r="I86" s="41"/>
      <c r="J86" s="40"/>
      <c r="K86" s="40" t="str">
        <f>K94+K87</f>
      </c>
      <c r="L86" s="40"/>
      <c r="M86" s="40" t="str">
        <f>M94+M87</f>
      </c>
      <c r="N86" s="40" t="str">
        <f>N87+N94</f>
      </c>
      <c r="O86" s="40"/>
      <c r="P86" s="40"/>
      <c r="Q86" s="41"/>
      <c r="R86" s="41"/>
      <c r="S86" s="40"/>
      <c r="T86" s="40"/>
      <c r="U86" s="40"/>
      <c r="V86" s="41"/>
      <c r="W86" s="40"/>
      <c r="X86" s="41"/>
      <c r="Y86" s="41"/>
      <c r="Z86" s="41"/>
      <c r="AA86" s="41"/>
    </row>
    <row r="87" customFormat="true" s="42">
      <c r="C87" s="41"/>
      <c r="D87" s="41"/>
      <c r="E87" s="41"/>
      <c r="F87" s="41"/>
      <c r="G87" s="41"/>
      <c r="H87" s="41"/>
      <c r="I87" s="41"/>
      <c r="J87" s="41"/>
      <c r="K87" s="41" t="str">
        <f>K94-J94</f>
      </c>
      <c r="L87" s="41"/>
      <c r="M87" s="41" t="str">
        <f>M94-L94</f>
      </c>
      <c r="N87" s="41" t="str">
        <f>N94-M94</f>
      </c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customFormat="true" s="42">
      <c r="C88" s="41"/>
      <c r="D88" s="41"/>
      <c r="E88" s="40"/>
      <c r="F88" s="40"/>
      <c r="G88" s="41"/>
      <c r="H88" s="40"/>
      <c r="I88" s="40"/>
      <c r="J88" s="40"/>
      <c r="K88" s="40" t="str">
        <f>K89+K91</f>
      </c>
      <c r="L88" s="40" t="str">
        <f>L89+L91</f>
      </c>
      <c r="M88" s="40" t="str">
        <f>M91+M89</f>
      </c>
      <c r="N88" s="40" t="str">
        <f>N91+N89</f>
      </c>
      <c r="O88" s="40" t="str">
        <f>O91+O89</f>
      </c>
      <c r="P88" s="40"/>
      <c r="Q88" s="41"/>
      <c r="R88" s="41"/>
      <c r="S88" s="40"/>
      <c r="T88" s="40"/>
      <c r="U88" s="40"/>
      <c r="V88" s="40"/>
      <c r="W88" s="40"/>
      <c r="X88" s="40"/>
      <c r="Y88" s="41"/>
      <c r="Z88" s="40"/>
      <c r="AA88" s="41"/>
    </row>
    <row r="89" customFormat="true" s="42">
      <c r="C89" s="41"/>
      <c r="D89" s="41"/>
      <c r="E89" s="41"/>
      <c r="F89" s="41"/>
      <c r="G89" s="41"/>
      <c r="H89" s="41"/>
      <c r="I89" s="41"/>
      <c r="J89" s="41"/>
      <c r="K89" s="41" t="str">
        <f>K91-J91</f>
      </c>
      <c r="L89" s="41" t="str">
        <f>L91-K91</f>
      </c>
      <c r="M89" s="41" t="str">
        <f>M91-L91</f>
      </c>
      <c r="N89" s="41" t="str">
        <f>N91-M91</f>
      </c>
      <c r="O89" s="41" t="str">
        <f>O91-N97</f>
      </c>
      <c r="P89" s="55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customHeight="true" ht="24.75" customFormat="true" s="2">
      <c r="B90" s="29" t="n">
        <v>45286</v>
      </c>
      <c r="C90" s="43" t="n">
        <v>0</v>
      </c>
      <c r="D90" s="44" t="n">
        <v>0.0416666666666667</v>
      </c>
      <c r="E90" s="43" t="n">
        <v>0.0833333333333333</v>
      </c>
      <c r="F90" s="44" t="n">
        <v>0.125</v>
      </c>
      <c r="G90" s="43" t="n">
        <v>0.166666666666667</v>
      </c>
      <c r="H90" s="44" t="n">
        <v>0.208333333333333</v>
      </c>
      <c r="I90" s="43" t="n">
        <v>0.25</v>
      </c>
      <c r="J90" s="44" t="n">
        <v>0.291666666666667</v>
      </c>
      <c r="K90" s="43" t="n">
        <v>0.333333333333333</v>
      </c>
      <c r="L90" s="44" t="n">
        <v>0.375</v>
      </c>
      <c r="M90" s="43" t="n">
        <v>0.416666666666667</v>
      </c>
      <c r="N90" s="44" t="n">
        <v>0.458333333333333</v>
      </c>
      <c r="O90" s="43" t="n">
        <v>0.5</v>
      </c>
      <c r="P90" s="44" t="n">
        <v>0.541666666666667</v>
      </c>
      <c r="Q90" s="43" t="n">
        <v>0.583333333333333</v>
      </c>
      <c r="R90" s="44" t="n">
        <v>0.625</v>
      </c>
      <c r="S90" s="43" t="n">
        <v>0.666666666666667</v>
      </c>
      <c r="T90" s="44" t="n">
        <v>0.708333333333333</v>
      </c>
      <c r="U90" s="43" t="n">
        <v>0.75</v>
      </c>
      <c r="V90" s="44" t="n">
        <v>0.791666666666667</v>
      </c>
      <c r="W90" s="43" t="n">
        <v>0.833333333333333</v>
      </c>
      <c r="X90" s="44" t="n">
        <v>0.875</v>
      </c>
      <c r="Y90" s="43" t="n">
        <v>0.916666666666667</v>
      </c>
      <c r="Z90" s="44" t="n">
        <v>0.958333333333333</v>
      </c>
      <c r="AA90" s="43" t="n">
        <v>1</v>
      </c>
    </row>
    <row r="91">
      <c r="B91" s="45"/>
      <c r="C91" s="31"/>
      <c r="D91" s="31"/>
      <c r="E91" s="31"/>
      <c r="F91" s="31"/>
      <c r="G91" s="31"/>
      <c r="H91" s="31"/>
      <c r="I91" s="31" t="n">
        <v>0.272094907407407</v>
      </c>
      <c r="J91" s="31" t="n">
        <v>0.298900462962963</v>
      </c>
      <c r="K91" s="31" t="n">
        <v>0.33900462962963</v>
      </c>
      <c r="L91" s="31" t="n">
        <v>0.380590277777778</v>
      </c>
      <c r="M91" s="31" t="n">
        <v>0.422916666666667</v>
      </c>
      <c r="N91" s="72" t="n">
        <v>0.459988425925926</v>
      </c>
      <c r="O91" s="31" t="n">
        <v>0.517002314814815</v>
      </c>
      <c r="P91" s="31"/>
      <c r="Q91" s="72" t="n">
        <v>0.589618055555556</v>
      </c>
      <c r="R91" s="31" t="n">
        <v>0.626712962962963</v>
      </c>
      <c r="S91" s="31" t="n">
        <v>0.673020833333333</v>
      </c>
      <c r="T91" s="72" t="n">
        <v>0.72099537037037</v>
      </c>
      <c r="U91" s="72" t="n">
        <v>0.754606481481482</v>
      </c>
      <c r="V91" s="72"/>
      <c r="W91" s="31"/>
      <c r="X91" s="31"/>
      <c r="Y91" s="31"/>
      <c r="Z91" s="31"/>
      <c r="AA91" s="31"/>
    </row>
    <row r="92" customFormat="true" s="73">
      <c r="B92" s="46"/>
      <c r="C92" s="47"/>
      <c r="D92" s="74"/>
      <c r="E92" s="47"/>
      <c r="F92" s="47"/>
      <c r="G92" s="47"/>
      <c r="H92" s="47"/>
      <c r="I92" s="49" t="s">
        <v>133</v>
      </c>
      <c r="J92" s="49" t="s">
        <v>134</v>
      </c>
      <c r="K92" s="47" t="s">
        <v>135</v>
      </c>
      <c r="L92" s="47" t="s">
        <v>136</v>
      </c>
      <c r="M92" s="47" t="s">
        <v>137</v>
      </c>
      <c r="N92" s="47" t="s">
        <v>138</v>
      </c>
      <c r="O92" s="47" t="s">
        <v>139</v>
      </c>
      <c r="P92" s="47"/>
      <c r="Q92" s="75" t="n">
        <v>139.2</v>
      </c>
      <c r="R92" s="47" t="s">
        <v>140</v>
      </c>
      <c r="S92" s="47" t="s">
        <v>141</v>
      </c>
      <c r="T92" s="47" t="s">
        <v>142</v>
      </c>
      <c r="U92" s="47" t="s">
        <v>143</v>
      </c>
      <c r="V92" s="47"/>
      <c r="W92" s="47"/>
      <c r="X92" s="47"/>
      <c r="Y92" s="47"/>
      <c r="Z92" s="47"/>
      <c r="AA92" s="47"/>
    </row>
    <row r="93">
      <c r="B93" s="46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B94" s="45"/>
      <c r="C94" s="31"/>
      <c r="D94" s="72"/>
      <c r="E94" s="72"/>
      <c r="F94" s="72"/>
      <c r="G94" s="72"/>
      <c r="H94" s="72"/>
      <c r="I94" s="72"/>
      <c r="J94" s="72" t="n">
        <v>0.30806712962963</v>
      </c>
      <c r="K94" s="76" t="n">
        <v>0.340625</v>
      </c>
      <c r="L94" s="72" t="n">
        <v>0.382199074074074</v>
      </c>
      <c r="M94" s="31" t="n">
        <v>0.42650462962963</v>
      </c>
      <c r="N94" s="72" t="n">
        <v>0.468090277777778</v>
      </c>
      <c r="O94" s="72"/>
      <c r="P94" s="72"/>
      <c r="Q94" s="77" t="s">
        <v>144</v>
      </c>
      <c r="R94" s="72" t="n">
        <v>0.646724537037037</v>
      </c>
      <c r="S94" s="72" t="n">
        <v>0.681736111111111</v>
      </c>
      <c r="T94" s="72" t="n">
        <v>0.722685185185185</v>
      </c>
      <c r="U94" s="72" t="n">
        <v>0.762025462962963</v>
      </c>
      <c r="V94" s="72"/>
      <c r="W94" s="72"/>
      <c r="X94" s="72"/>
      <c r="Y94" s="31"/>
      <c r="Z94" s="31"/>
      <c r="AA94" s="31"/>
    </row>
    <row r="95">
      <c r="B95" s="46"/>
      <c r="C95" s="47"/>
      <c r="D95" s="47"/>
      <c r="E95" s="47"/>
      <c r="F95" s="47"/>
      <c r="G95" s="47"/>
      <c r="H95" s="34"/>
      <c r="I95" s="47"/>
      <c r="J95" s="47" t="s">
        <v>145</v>
      </c>
      <c r="K95" s="36" t="n">
        <v>88.54</v>
      </c>
      <c r="L95" s="47" t="s">
        <v>146</v>
      </c>
      <c r="M95" s="47" t="s">
        <v>137</v>
      </c>
      <c r="N95" s="47" t="s">
        <v>147</v>
      </c>
      <c r="O95" s="47"/>
      <c r="P95" s="47"/>
      <c r="Q95" s="47" t="s">
        <v>148</v>
      </c>
      <c r="R95" s="47" t="s">
        <v>149</v>
      </c>
      <c r="S95" s="47" t="s">
        <v>150</v>
      </c>
      <c r="T95" s="47" t="s">
        <v>151</v>
      </c>
      <c r="U95" s="47" t="s">
        <v>152</v>
      </c>
      <c r="V95" s="47"/>
      <c r="W95" s="47"/>
      <c r="X95" s="47"/>
      <c r="Y95" s="47"/>
      <c r="Z95" s="47"/>
      <c r="AA95" s="47"/>
    </row>
    <row r="96">
      <c r="B96" s="46"/>
      <c r="C96" s="47"/>
      <c r="D96" s="47"/>
      <c r="E96" s="47"/>
      <c r="F96" s="47"/>
      <c r="G96" s="47"/>
      <c r="H96" s="47"/>
      <c r="I96" s="47"/>
      <c r="J96" s="47"/>
      <c r="K96" s="36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B97" s="45"/>
      <c r="C97" s="31"/>
      <c r="D97" s="31"/>
      <c r="E97" s="31"/>
      <c r="F97" s="31"/>
      <c r="G97" s="31"/>
      <c r="H97" s="72"/>
      <c r="I97" s="72"/>
      <c r="J97" s="72" t="n">
        <v>0.329467592592593</v>
      </c>
      <c r="K97" s="72" t="n">
        <v>0.358842592592593</v>
      </c>
      <c r="L97" s="72" t="n">
        <v>0.406145833333333</v>
      </c>
      <c r="M97" s="72"/>
      <c r="N97" s="72" t="n">
        <v>0.472488425925926</v>
      </c>
      <c r="O97" s="72"/>
      <c r="P97" s="72"/>
      <c r="Q97" s="72" t="n">
        <v>0.611886574074074</v>
      </c>
      <c r="R97" s="72"/>
      <c r="S97" s="72" t="n">
        <v>0.691157407407407</v>
      </c>
      <c r="T97" s="72" t="n">
        <v>0.72431712962963</v>
      </c>
      <c r="U97" s="72" t="n">
        <v>0.763576388888889</v>
      </c>
      <c r="V97" s="72"/>
      <c r="W97" s="72"/>
      <c r="X97" s="31"/>
      <c r="Y97" s="31"/>
      <c r="Z97" s="31"/>
      <c r="AA97" s="31"/>
    </row>
    <row r="98">
      <c r="B98" s="46"/>
      <c r="C98" s="47"/>
      <c r="D98" s="47"/>
      <c r="E98" s="47"/>
      <c r="F98" s="47"/>
      <c r="G98" s="47"/>
      <c r="H98" s="47"/>
      <c r="I98" s="47"/>
      <c r="J98" s="47" t="s">
        <v>153</v>
      </c>
      <c r="K98" s="47" t="s">
        <v>154</v>
      </c>
      <c r="L98" s="47" t="s">
        <v>155</v>
      </c>
      <c r="M98" s="47"/>
      <c r="N98" s="47" t="s">
        <v>156</v>
      </c>
      <c r="O98" s="47"/>
      <c r="P98" s="47"/>
      <c r="Q98" s="47" t="s">
        <v>157</v>
      </c>
      <c r="R98" s="47"/>
      <c r="S98" s="47" t="s">
        <v>158</v>
      </c>
      <c r="T98" s="47" t="s">
        <v>159</v>
      </c>
      <c r="U98" s="78" t="s">
        <v>152</v>
      </c>
      <c r="V98" s="47"/>
      <c r="W98" s="47"/>
      <c r="X98" s="47"/>
      <c r="Y98" s="47"/>
      <c r="Z98" s="47"/>
      <c r="AA98" s="47"/>
    </row>
    <row r="99">
      <c r="K99" s="47"/>
    </row>
    <row r="100">
      <c r="B100" s="45"/>
      <c r="C100" s="31"/>
      <c r="D100" s="31"/>
      <c r="E100" s="31"/>
      <c r="F100" s="31"/>
      <c r="G100" s="31"/>
      <c r="H100" s="31"/>
      <c r="I100" s="31"/>
      <c r="J100" s="31"/>
      <c r="K100" s="72" t="n">
        <v>0.369594907407407</v>
      </c>
      <c r="L100" s="72" t="n">
        <v>0.408090277777778</v>
      </c>
      <c r="M100" s="31"/>
      <c r="N100" s="31"/>
      <c r="O100" s="31"/>
      <c r="P100" s="31"/>
      <c r="Q100" s="31" t="n">
        <v>0.613703703703704</v>
      </c>
      <c r="R100" s="31"/>
      <c r="S100" s="31" t="n">
        <v>0.691446759259259</v>
      </c>
      <c r="T100" s="31" t="n">
        <v>0.728819444444444</v>
      </c>
      <c r="U100" s="31"/>
      <c r="V100" s="31"/>
      <c r="W100" s="31"/>
      <c r="X100" s="31"/>
      <c r="Y100" s="31"/>
      <c r="Z100" s="31"/>
      <c r="AA100" s="31"/>
    </row>
    <row r="101">
      <c r="B101" s="46"/>
      <c r="C101" s="47"/>
      <c r="D101" s="47"/>
      <c r="E101" s="47"/>
      <c r="F101" s="47"/>
      <c r="G101" s="47"/>
      <c r="H101" s="47"/>
      <c r="I101" s="47"/>
      <c r="J101" s="47"/>
      <c r="K101" s="47" t="s">
        <v>160</v>
      </c>
      <c r="L101" s="47" t="s">
        <v>161</v>
      </c>
      <c r="M101" s="47"/>
      <c r="N101" s="47"/>
      <c r="O101" s="79"/>
      <c r="P101" s="47"/>
      <c r="Q101" s="47" t="s">
        <v>162</v>
      </c>
      <c r="R101" s="47"/>
      <c r="S101" s="47" t="s">
        <v>163</v>
      </c>
      <c r="T101" s="47" t="s">
        <v>164</v>
      </c>
      <c r="U101" s="47"/>
      <c r="V101" s="47"/>
      <c r="W101" s="47"/>
      <c r="X101" s="47"/>
      <c r="Y101" s="47"/>
      <c r="Z101" s="47"/>
      <c r="AA101" s="47"/>
    </row>
    <row r="102">
      <c r="H102" s="42"/>
      <c r="O102" s="42"/>
      <c r="P102" s="42"/>
      <c r="Q102" s="58"/>
      <c r="U102" s="42"/>
    </row>
    <row r="103">
      <c r="B103" s="45"/>
      <c r="C103" s="31"/>
      <c r="D103" s="31"/>
      <c r="E103" s="31"/>
      <c r="F103" s="31"/>
      <c r="G103" s="31"/>
      <c r="H103" s="31"/>
      <c r="I103" s="31"/>
      <c r="J103" s="31"/>
      <c r="K103" s="72" t="n">
        <v>0.369594907407407</v>
      </c>
      <c r="L103" s="72" t="n">
        <v>0.416400462962963</v>
      </c>
      <c r="M103" s="31"/>
      <c r="N103" s="31"/>
      <c r="O103" s="31"/>
      <c r="P103" s="31"/>
      <c r="Q103" s="31" t="n">
        <v>0.623587962962963</v>
      </c>
      <c r="R103" s="31"/>
      <c r="S103" s="31" t="n">
        <v>0.697523148148148</v>
      </c>
      <c r="T103" s="31" t="n">
        <v>0.744386574074074</v>
      </c>
      <c r="U103" s="31"/>
      <c r="V103" s="31"/>
      <c r="W103" s="31"/>
      <c r="X103" s="31"/>
      <c r="Y103" s="31"/>
      <c r="Z103" s="31"/>
      <c r="AA103" s="31"/>
    </row>
    <row r="104">
      <c r="B104" s="46"/>
      <c r="C104" s="47"/>
      <c r="D104" s="47"/>
      <c r="E104" s="47"/>
      <c r="F104" s="47"/>
      <c r="G104" s="47"/>
      <c r="H104" s="47"/>
      <c r="I104" s="47"/>
      <c r="J104" s="47"/>
      <c r="K104" s="47" t="s">
        <v>160</v>
      </c>
      <c r="L104" s="47" t="s">
        <v>165</v>
      </c>
      <c r="M104" s="47"/>
      <c r="N104" s="47"/>
      <c r="O104" s="79"/>
      <c r="P104" s="47"/>
      <c r="Q104" s="47" t="s">
        <v>166</v>
      </c>
      <c r="R104" s="47"/>
      <c r="S104" s="47" t="s">
        <v>167</v>
      </c>
      <c r="T104" s="47" t="s">
        <v>168</v>
      </c>
      <c r="U104" s="47"/>
      <c r="V104" s="47"/>
      <c r="W104" s="47"/>
      <c r="X104" s="47"/>
      <c r="Y104" s="47"/>
      <c r="Z104" s="47"/>
      <c r="AA104" s="47"/>
    </row>
    <row r="106">
      <c r="B106" s="45"/>
      <c r="C106" s="31"/>
      <c r="D106" s="31"/>
      <c r="E106" s="31"/>
      <c r="F106" s="31"/>
      <c r="G106" s="31"/>
      <c r="H106" s="31"/>
      <c r="I106" s="31"/>
      <c r="J106" s="31"/>
      <c r="K106" s="72"/>
      <c r="L106" s="72"/>
      <c r="M106" s="31"/>
      <c r="N106" s="31"/>
      <c r="O106" s="31"/>
      <c r="P106" s="31"/>
      <c r="Q106" s="31"/>
      <c r="R106" s="31"/>
      <c r="S106" s="31" t="n">
        <v>0.70337962962963</v>
      </c>
      <c r="T106" s="31" t="n">
        <v>0.744409722222222</v>
      </c>
      <c r="U106" s="31"/>
      <c r="V106" s="31"/>
      <c r="W106" s="31"/>
      <c r="X106" s="31"/>
      <c r="Y106" s="31"/>
      <c r="Z106" s="31"/>
      <c r="AA106" s="31"/>
    </row>
    <row r="107">
      <c r="B107" s="46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79"/>
      <c r="P107" s="47"/>
      <c r="Q107" s="47"/>
      <c r="R107" s="47"/>
      <c r="S107" s="47" t="s">
        <v>169</v>
      </c>
      <c r="T107" s="47" t="s">
        <v>170</v>
      </c>
      <c r="U107" s="47"/>
      <c r="V107" s="47"/>
      <c r="W107" s="47"/>
      <c r="X107" s="47"/>
      <c r="Y107" s="47"/>
      <c r="Z107" s="47"/>
      <c r="AA107" s="47"/>
    </row>
    <row r="109">
      <c r="U109" s="57" t="str">
        <f>U97-U94</f>
      </c>
    </row>
    <row r="112" customHeight="true" ht="5.25" customFormat="true" s="52"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customFormat="true" s="4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0"/>
      <c r="O113" s="41"/>
      <c r="P113" s="40"/>
      <c r="Q113" s="41"/>
      <c r="R113" s="41"/>
      <c r="S113" s="40"/>
      <c r="T113" s="41"/>
      <c r="U113" s="41"/>
      <c r="V113" s="41"/>
      <c r="W113" s="41"/>
      <c r="X113" s="41"/>
      <c r="Y113" s="41"/>
      <c r="Z113" s="41"/>
      <c r="AA113" s="41"/>
    </row>
    <row r="114" customFormat="true" s="42">
      <c r="C114" s="41"/>
      <c r="D114" s="41"/>
      <c r="E114" s="41"/>
      <c r="F114" s="41"/>
      <c r="G114" s="41"/>
      <c r="H114" s="41" t="str">
        <f>H115+H116</f>
      </c>
      <c r="I114" s="41"/>
      <c r="J114" s="41"/>
      <c r="K114" s="41"/>
      <c r="L114" s="41"/>
      <c r="M114" s="41"/>
      <c r="N114" s="40"/>
      <c r="O114" s="41"/>
      <c r="P114" s="55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customFormat="true" s="42">
      <c r="C115" s="41"/>
      <c r="D115" s="41"/>
      <c r="E115" s="41"/>
      <c r="F115" s="41"/>
      <c r="G115" s="41"/>
      <c r="H115" s="41" t="n">
        <v>0.445833333333333</v>
      </c>
      <c r="I115" s="41"/>
      <c r="J115" s="41"/>
      <c r="K115" s="41"/>
      <c r="L115" s="40"/>
      <c r="M115" s="41"/>
      <c r="N115" s="40"/>
      <c r="O115" s="41"/>
      <c r="P115" s="40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customFormat="true" s="42">
      <c r="C116" s="41"/>
      <c r="D116" s="41"/>
      <c r="E116" s="41"/>
      <c r="F116" s="41"/>
      <c r="G116" s="41"/>
      <c r="H116" s="41" t="str">
        <f>H132+H117</f>
      </c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customFormat="true" s="42">
      <c r="C117" s="41"/>
      <c r="D117" s="41"/>
      <c r="E117" s="41"/>
      <c r="F117" s="40"/>
      <c r="G117" s="41"/>
      <c r="H117" s="41" t="n">
        <v>0.222916666666667</v>
      </c>
      <c r="I117" s="41"/>
      <c r="J117" s="40"/>
      <c r="K117" s="40"/>
      <c r="L117" s="40"/>
      <c r="M117" s="40"/>
      <c r="N117" s="40"/>
      <c r="O117" s="40"/>
      <c r="P117" s="40"/>
      <c r="Q117" s="41"/>
      <c r="R117" s="41"/>
      <c r="S117" s="40"/>
      <c r="T117" s="40"/>
      <c r="U117" s="40"/>
      <c r="V117" s="41"/>
      <c r="W117" s="40"/>
      <c r="X117" s="41"/>
      <c r="Y117" s="41"/>
      <c r="Z117" s="41"/>
      <c r="AA117" s="41"/>
    </row>
    <row r="118" customFormat="true" s="4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customFormat="true" s="42">
      <c r="C119" s="41"/>
      <c r="D119" s="41"/>
      <c r="E119" s="40"/>
      <c r="F119" s="40"/>
      <c r="G119" s="41"/>
      <c r="H119" s="40" t="str">
        <f>X123-H132</f>
      </c>
      <c r="I119" s="40"/>
      <c r="J119" s="40"/>
      <c r="K119" s="40"/>
      <c r="L119" s="40"/>
      <c r="M119" s="40"/>
      <c r="N119" s="40"/>
      <c r="O119" s="40"/>
      <c r="P119" s="40"/>
      <c r="Q119" s="41"/>
      <c r="R119" s="41"/>
      <c r="S119" s="40"/>
      <c r="T119" s="40"/>
      <c r="U119" s="40"/>
      <c r="V119" s="40"/>
      <c r="W119" s="40"/>
      <c r="X119" s="40"/>
      <c r="Y119" s="41"/>
      <c r="Z119" s="40"/>
      <c r="AA119" s="41"/>
    </row>
    <row r="120" customFormat="true" s="4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55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customHeight="true" ht="24.75" customFormat="true" s="2">
      <c r="B121" s="29" t="n">
        <v>45287</v>
      </c>
      <c r="C121" s="43" t="n">
        <v>0</v>
      </c>
      <c r="D121" s="44" t="n">
        <v>0.0416666666666667</v>
      </c>
      <c r="E121" s="43" t="n">
        <v>0.0833333333333333</v>
      </c>
      <c r="F121" s="44" t="n">
        <v>0.125</v>
      </c>
      <c r="G121" s="43" t="n">
        <v>0.166666666666667</v>
      </c>
      <c r="H121" s="44" t="n">
        <v>0.208333333333333</v>
      </c>
      <c r="I121" s="43" t="n">
        <v>0.25</v>
      </c>
      <c r="J121" s="44" t="n">
        <v>0.291666666666667</v>
      </c>
      <c r="K121" s="43" t="n">
        <v>0.333333333333333</v>
      </c>
      <c r="L121" s="44" t="n">
        <v>0.375</v>
      </c>
      <c r="M121" s="43" t="n">
        <v>0.416666666666667</v>
      </c>
      <c r="N121" s="44" t="n">
        <v>0.458333333333333</v>
      </c>
      <c r="O121" s="43" t="n">
        <v>0.5</v>
      </c>
      <c r="P121" s="44" t="n">
        <v>0.541666666666667</v>
      </c>
      <c r="Q121" s="43" t="n">
        <v>0.583333333333333</v>
      </c>
      <c r="R121" s="44" t="n">
        <v>0.625</v>
      </c>
      <c r="S121" s="43" t="n">
        <v>0.666666666666667</v>
      </c>
      <c r="T121" s="44" t="n">
        <v>0.708333333333333</v>
      </c>
      <c r="U121" s="43" t="n">
        <v>0.75</v>
      </c>
      <c r="V121" s="44" t="n">
        <v>0.791666666666667</v>
      </c>
      <c r="W121" s="43" t="n">
        <v>0.833333333333333</v>
      </c>
      <c r="X121" s="44" t="n">
        <v>0.875</v>
      </c>
      <c r="Y121" s="43" t="n">
        <v>0.916666666666667</v>
      </c>
      <c r="Z121" s="44" t="n">
        <v>0.958333333333333</v>
      </c>
      <c r="AA121" s="43" t="n">
        <v>1</v>
      </c>
    </row>
    <row r="122" customHeight="true" ht="16.5" customFormat="true" s="80">
      <c r="B122" s="81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 t="n">
        <v>0.6309375</v>
      </c>
      <c r="S122" s="82"/>
      <c r="T122" s="82"/>
      <c r="U122" s="82"/>
      <c r="V122" s="82"/>
      <c r="X122" s="82"/>
      <c r="Y122" s="82"/>
      <c r="Z122" s="82"/>
      <c r="AA122" s="82"/>
      <c r="AB122" s="81"/>
    </row>
    <row r="123" customFormat="true" s="71">
      <c r="B123" s="83"/>
      <c r="C123" s="84"/>
      <c r="D123" s="84"/>
      <c r="E123" s="84"/>
      <c r="F123" s="84"/>
      <c r="G123" s="84"/>
      <c r="H123" s="84" t="n">
        <v>0.20912037037037</v>
      </c>
      <c r="I123" s="84" t="n">
        <v>0.251087962962963</v>
      </c>
      <c r="J123" s="84" t="n">
        <v>0.29693287037037</v>
      </c>
      <c r="K123" s="84" t="n">
        <v>0.34068287037037</v>
      </c>
      <c r="L123" s="84" t="n">
        <v>0.38005787037037</v>
      </c>
      <c r="M123" s="84" t="s">
        <v>171</v>
      </c>
      <c r="N123" s="85" t="n">
        <v>0.458356481481482</v>
      </c>
      <c r="O123" s="84" t="n">
        <v>0.503472222222222</v>
      </c>
      <c r="P123" s="84" t="n">
        <v>0.559560185185185</v>
      </c>
      <c r="Q123" s="85" t="n">
        <v>0.586215277777778</v>
      </c>
      <c r="R123" s="85" t="n">
        <v>0.63193287037037</v>
      </c>
      <c r="S123" s="84" t="n">
        <v>0.703344907407407</v>
      </c>
      <c r="T123" s="85" t="n">
        <v>0.709421296296296</v>
      </c>
      <c r="U123" s="85"/>
      <c r="V123" s="85"/>
      <c r="W123" s="86" t="n">
        <v>0.8471875</v>
      </c>
      <c r="X123" s="84" t="n">
        <v>0.876111111111111</v>
      </c>
      <c r="Y123" s="84" t="n">
        <v>0.927615740740741</v>
      </c>
      <c r="Z123" s="84"/>
      <c r="AA123" s="84"/>
    </row>
    <row r="124" customFormat="true" s="73">
      <c r="B124" s="46"/>
      <c r="C124" s="47"/>
      <c r="D124" s="74"/>
      <c r="E124" s="47"/>
      <c r="F124" s="47"/>
      <c r="G124" s="47"/>
      <c r="H124" s="47" t="s">
        <v>172</v>
      </c>
      <c r="I124" s="73" t="n">
        <v>32.24</v>
      </c>
      <c r="J124" s="47" t="s">
        <v>173</v>
      </c>
      <c r="K124" s="47" t="s">
        <v>174</v>
      </c>
      <c r="L124" s="47" t="s">
        <v>175</v>
      </c>
      <c r="M124" s="47" t="s">
        <v>176</v>
      </c>
      <c r="N124" s="47" t="s">
        <v>177</v>
      </c>
      <c r="O124" s="47" t="s">
        <v>178</v>
      </c>
      <c r="P124" s="47" t="s">
        <v>179</v>
      </c>
      <c r="Q124" s="75" t="n">
        <v>89.19</v>
      </c>
      <c r="R124" s="47" t="s">
        <v>180</v>
      </c>
      <c r="S124" s="47" t="s">
        <v>181</v>
      </c>
      <c r="T124" s="47" t="s">
        <v>182</v>
      </c>
      <c r="U124" s="47"/>
      <c r="V124" s="47"/>
      <c r="W124" s="87" t="n">
        <v>177.36</v>
      </c>
      <c r="X124" s="49" t="s">
        <v>183</v>
      </c>
      <c r="Y124" s="47" t="s">
        <v>184</v>
      </c>
      <c r="Z124" s="47"/>
      <c r="AA124" s="47"/>
    </row>
    <row r="125">
      <c r="B125" s="46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 t="s">
        <v>185</v>
      </c>
      <c r="O125" s="47"/>
      <c r="P125" s="47"/>
      <c r="Q125" s="88" t="n">
        <v>0.587835648148148</v>
      </c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B126" s="45"/>
      <c r="C126" s="31"/>
      <c r="D126" s="72"/>
      <c r="E126" s="72"/>
      <c r="F126" s="72"/>
      <c r="G126" s="72"/>
      <c r="H126" s="31" t="n">
        <v>0.210162037037037</v>
      </c>
      <c r="I126" s="72" t="n">
        <v>0.253344907407407</v>
      </c>
      <c r="J126" s="72" t="n">
        <v>0.300578703703704</v>
      </c>
      <c r="K126" s="76" t="n">
        <v>0.344016203703704</v>
      </c>
      <c r="L126" s="72" t="n">
        <v>0.402256944444444</v>
      </c>
      <c r="M126" s="31"/>
      <c r="N126" s="72" t="n">
        <v>0.468449074074074</v>
      </c>
      <c r="O126" s="72"/>
      <c r="P126" s="72"/>
      <c r="Q126" s="72" t="n">
        <v>0.58880787037037</v>
      </c>
      <c r="R126" s="72"/>
      <c r="S126" s="72"/>
      <c r="T126" s="72"/>
      <c r="U126" s="72"/>
      <c r="V126" s="72"/>
      <c r="W126" s="72"/>
      <c r="X126" s="72" t="n">
        <v>0.886736111111111</v>
      </c>
      <c r="Y126" s="31"/>
      <c r="Z126" s="31"/>
      <c r="AA126" s="31"/>
    </row>
    <row r="127">
      <c r="B127" s="46"/>
      <c r="C127" s="47"/>
      <c r="D127" s="47"/>
      <c r="E127" s="47"/>
      <c r="F127" s="47"/>
      <c r="G127" s="47"/>
      <c r="H127" s="47" t="s">
        <v>186</v>
      </c>
      <c r="I127" s="47" t="s">
        <v>187</v>
      </c>
      <c r="J127" s="47" t="s">
        <v>188</v>
      </c>
      <c r="K127" s="36" t="s">
        <v>189</v>
      </c>
      <c r="L127" s="47" t="s">
        <v>190</v>
      </c>
      <c r="M127" s="47"/>
      <c r="N127" s="47" t="s">
        <v>191</v>
      </c>
      <c r="O127" s="47"/>
      <c r="P127" s="47"/>
      <c r="Q127" s="75" t="n">
        <v>321.84</v>
      </c>
      <c r="R127" s="47"/>
      <c r="S127" s="47"/>
      <c r="T127" s="47"/>
      <c r="U127" s="47"/>
      <c r="V127" s="47"/>
      <c r="W127" s="47"/>
      <c r="X127" s="47" t="s">
        <v>192</v>
      </c>
      <c r="Y127" s="47"/>
      <c r="Z127" s="47"/>
      <c r="AA127" s="47"/>
    </row>
    <row r="128">
      <c r="B128" s="46"/>
      <c r="C128" s="47"/>
      <c r="D128" s="47"/>
      <c r="E128" s="47"/>
      <c r="F128" s="47"/>
      <c r="G128" s="47"/>
      <c r="H128" s="47"/>
      <c r="I128" s="47"/>
      <c r="J128" s="47"/>
      <c r="K128" s="36"/>
      <c r="L128" s="47"/>
      <c r="M128" s="47"/>
      <c r="N128" s="47" t="s">
        <v>193</v>
      </c>
      <c r="O128" s="47"/>
      <c r="P128" s="47"/>
      <c r="Q128" s="88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B129" s="45"/>
      <c r="C129" s="31"/>
      <c r="D129" s="31"/>
      <c r="E129" s="31"/>
      <c r="F129" s="31"/>
      <c r="G129" s="31"/>
      <c r="H129" s="31" t="n">
        <v>0.211921296296296</v>
      </c>
      <c r="I129" s="72" t="n">
        <v>0.259907407407407</v>
      </c>
      <c r="J129" s="72"/>
      <c r="K129" s="76" t="n">
        <v>0.362453703703704</v>
      </c>
      <c r="L129" s="72"/>
      <c r="M129" s="72"/>
      <c r="N129" s="72" t="n">
        <v>0.469375</v>
      </c>
      <c r="O129" s="72"/>
      <c r="P129" s="72"/>
      <c r="Q129" s="77" t="s">
        <v>194</v>
      </c>
      <c r="R129" s="72"/>
      <c r="S129" s="72"/>
      <c r="T129" s="72"/>
      <c r="U129" s="72"/>
      <c r="V129" s="72"/>
      <c r="W129" s="72"/>
      <c r="X129" s="31"/>
      <c r="Y129" s="31"/>
      <c r="Z129" s="31"/>
      <c r="AA129" s="31"/>
    </row>
    <row r="130">
      <c r="B130" s="46"/>
      <c r="C130" s="47"/>
      <c r="D130" s="47"/>
      <c r="E130" s="47"/>
      <c r="F130" s="47"/>
      <c r="G130" s="47"/>
      <c r="H130" s="47" t="s">
        <v>195</v>
      </c>
      <c r="I130" s="47" t="s">
        <v>196</v>
      </c>
      <c r="J130" s="47"/>
      <c r="K130" s="36" t="n">
        <v>455.72</v>
      </c>
      <c r="L130" s="47"/>
      <c r="M130" s="47"/>
      <c r="N130" s="47" t="s">
        <v>197</v>
      </c>
      <c r="O130" s="47"/>
      <c r="P130" s="47"/>
      <c r="Q130" s="47" t="s">
        <v>198</v>
      </c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K131" s="47"/>
    </row>
    <row r="132">
      <c r="B132" s="45"/>
      <c r="C132" s="31"/>
      <c r="D132" s="31"/>
      <c r="E132" s="31"/>
      <c r="F132" s="31"/>
      <c r="G132" s="31"/>
      <c r="H132" s="31" t="n">
        <v>0.213703703703704</v>
      </c>
      <c r="I132" s="31" t="n">
        <v>0.271851851851852</v>
      </c>
      <c r="J132" s="31" t="n">
        <v>0.323703703703704</v>
      </c>
      <c r="K132" s="31" t="n">
        <v>0.370752314814815</v>
      </c>
      <c r="L132" s="72"/>
      <c r="M132" s="31"/>
      <c r="N132" s="31" t="n">
        <v>0.476446759259259</v>
      </c>
      <c r="O132" s="31"/>
      <c r="P132" s="31"/>
      <c r="Q132" s="77" t="s">
        <v>199</v>
      </c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B133" s="46"/>
      <c r="C133" s="47"/>
      <c r="D133" s="47"/>
      <c r="E133" s="47"/>
      <c r="F133" s="47"/>
      <c r="G133" s="47"/>
      <c r="H133" s="78" t="s">
        <v>200</v>
      </c>
      <c r="I133" s="47" t="s">
        <v>201</v>
      </c>
      <c r="J133" s="47" t="s">
        <v>202</v>
      </c>
      <c r="K133" s="47" t="s">
        <v>203</v>
      </c>
      <c r="L133" s="47"/>
      <c r="M133" s="47"/>
      <c r="N133" s="47" t="s">
        <v>204</v>
      </c>
      <c r="O133" s="79"/>
      <c r="P133" s="47"/>
      <c r="Q133" s="47" t="s">
        <v>205</v>
      </c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H134" s="42"/>
      <c r="O134" s="42"/>
      <c r="P134" s="42"/>
      <c r="Q134" s="58" t="n">
        <v>0.612916666666667</v>
      </c>
      <c r="U134" s="42"/>
    </row>
    <row r="135">
      <c r="B135" s="45"/>
      <c r="C135" s="31"/>
      <c r="D135" s="31"/>
      <c r="E135" s="31"/>
      <c r="F135" s="31"/>
      <c r="G135" s="31"/>
      <c r="H135" s="31" t="n">
        <v>0.217881944444444</v>
      </c>
      <c r="I135" s="31" t="n">
        <v>0.279490740740741</v>
      </c>
      <c r="J135" s="31"/>
      <c r="K135" s="72" t="n">
        <v>0.371516203703704</v>
      </c>
      <c r="L135" s="72"/>
      <c r="M135" s="31"/>
      <c r="N135" s="31" t="n">
        <v>0.491331018518519</v>
      </c>
      <c r="O135" s="31"/>
      <c r="P135" s="31"/>
      <c r="Q135" s="31" t="n">
        <v>0.61375</v>
      </c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 customHeight="true" ht="18">
      <c r="B136" s="46"/>
      <c r="C136" s="47"/>
      <c r="D136" s="47"/>
      <c r="E136" s="47"/>
      <c r="F136" s="47"/>
      <c r="G136" s="47"/>
      <c r="H136" s="47" t="s">
        <v>206</v>
      </c>
      <c r="I136" s="47" t="s">
        <v>207</v>
      </c>
      <c r="J136" s="47"/>
      <c r="K136" s="47" t="s">
        <v>208</v>
      </c>
      <c r="L136" s="47"/>
      <c r="M136" s="47"/>
      <c r="N136" s="47" t="s">
        <v>209</v>
      </c>
      <c r="O136" s="79"/>
      <c r="P136" s="47"/>
      <c r="Q136" s="89" t="s">
        <v>210</v>
      </c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N137" s="90" t="n">
        <v>0.494340277777778</v>
      </c>
    </row>
    <row r="138">
      <c r="B138" s="45"/>
      <c r="C138" s="31"/>
      <c r="D138" s="31"/>
      <c r="E138" s="31"/>
      <c r="F138" s="31"/>
      <c r="G138" s="31"/>
      <c r="H138" s="31" t="n">
        <v>0.234039351851852</v>
      </c>
      <c r="I138" s="31"/>
      <c r="J138" s="31"/>
      <c r="K138" s="72"/>
      <c r="L138" s="72"/>
      <c r="M138" s="31"/>
      <c r="N138" s="31" t="n">
        <v>0.493263888888889</v>
      </c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B139" s="46"/>
      <c r="C139" s="47"/>
      <c r="D139" s="47"/>
      <c r="E139" s="47"/>
      <c r="F139" s="47"/>
      <c r="G139" s="47"/>
      <c r="H139" s="47" t="s">
        <v>211</v>
      </c>
      <c r="I139" s="47"/>
      <c r="J139" s="47"/>
      <c r="K139" s="47"/>
      <c r="L139" s="47"/>
      <c r="M139" s="47"/>
      <c r="N139" s="47" t="s">
        <v>212</v>
      </c>
      <c r="O139" s="79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1">
      <c r="B141" s="45"/>
      <c r="C141" s="31"/>
      <c r="D141" s="31"/>
      <c r="E141" s="31"/>
      <c r="F141" s="31"/>
      <c r="G141" s="31"/>
      <c r="H141" s="31" t="n">
        <v>0.241180555555556</v>
      </c>
      <c r="I141" s="31" t="n">
        <v>0.28181712962963</v>
      </c>
      <c r="J141" s="31"/>
      <c r="K141" s="72"/>
      <c r="L141" s="72"/>
      <c r="M141" s="31"/>
      <c r="N141" s="31" t="n">
        <v>0.496157407407407</v>
      </c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B142" s="46"/>
      <c r="C142" s="47"/>
      <c r="D142" s="47"/>
      <c r="E142" s="47"/>
      <c r="F142" s="47"/>
      <c r="G142" s="47"/>
      <c r="H142" s="47" t="s">
        <v>213</v>
      </c>
      <c r="I142" s="47" t="s">
        <v>214</v>
      </c>
      <c r="J142" s="47"/>
      <c r="K142" s="47"/>
      <c r="L142" s="47"/>
      <c r="M142" s="47"/>
      <c r="N142" s="47" t="s">
        <v>215</v>
      </c>
      <c r="O142" s="79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4">
      <c r="B144" s="45"/>
      <c r="C144" s="31"/>
      <c r="D144" s="31"/>
      <c r="E144" s="31"/>
      <c r="F144" s="31"/>
      <c r="G144" s="31"/>
      <c r="H144" s="31" t="n">
        <v>0.243645833333333</v>
      </c>
      <c r="I144" s="31" t="n">
        <v>0.284710648148148</v>
      </c>
      <c r="J144" s="31"/>
      <c r="K144" s="72"/>
      <c r="L144" s="72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B145" s="46"/>
      <c r="C145" s="47"/>
      <c r="D145" s="47"/>
      <c r="E145" s="47"/>
      <c r="F145" s="47"/>
      <c r="G145" s="47"/>
      <c r="H145" s="47" t="s">
        <v>213</v>
      </c>
      <c r="I145" s="47" t="s">
        <v>216</v>
      </c>
      <c r="J145" s="47"/>
      <c r="K145" s="47"/>
      <c r="L145" s="47"/>
      <c r="M145" s="47"/>
      <c r="N145" s="47"/>
      <c r="O145" s="79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7">
      <c r="B147" s="45"/>
      <c r="C147" s="31"/>
      <c r="D147" s="31"/>
      <c r="E147" s="31"/>
      <c r="F147" s="31"/>
      <c r="G147" s="31"/>
      <c r="H147" s="31" t="n">
        <v>0.245972222222222</v>
      </c>
      <c r="I147" s="31"/>
      <c r="J147" s="31"/>
      <c r="K147" s="72"/>
      <c r="L147" s="72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B148" s="46"/>
      <c r="C148" s="47"/>
      <c r="D148" s="47"/>
      <c r="E148" s="47"/>
      <c r="F148" s="47"/>
      <c r="G148" s="47"/>
      <c r="H148" s="47" t="s">
        <v>217</v>
      </c>
      <c r="I148" s="47"/>
      <c r="J148" s="47"/>
      <c r="K148" s="47"/>
      <c r="L148" s="47"/>
      <c r="M148" s="47"/>
      <c r="N148" s="47"/>
      <c r="O148" s="79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52" customHeight="true" ht="6"/>
    <row r="155" customHeight="true" ht="5.2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0"/>
      <c r="O156" s="41"/>
      <c r="P156" s="40"/>
      <c r="Q156" s="41"/>
      <c r="R156" s="41"/>
      <c r="S156" s="40"/>
      <c r="T156" s="41"/>
      <c r="U156" s="41"/>
      <c r="V156" s="41"/>
      <c r="W156" s="41"/>
      <c r="X156" s="41"/>
      <c r="Y156" s="41"/>
      <c r="Z156" s="41"/>
      <c r="AA156" s="41"/>
    </row>
    <row r="157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0"/>
      <c r="O157" s="41"/>
      <c r="P157" s="55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41"/>
      <c r="N158" s="40"/>
      <c r="O158" s="41"/>
      <c r="P158" s="40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>
      <c r="C159" s="41"/>
      <c r="D159" s="41"/>
      <c r="E159" s="41"/>
      <c r="F159" s="41"/>
      <c r="G159" s="41"/>
      <c r="H159" s="41" t="str">
        <f>K169-H169</f>
      </c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>
      <c r="C160" s="41"/>
      <c r="D160" s="41"/>
      <c r="E160" s="41"/>
      <c r="F160" s="40"/>
      <c r="G160" s="41"/>
      <c r="H160" s="41" t="str">
        <f>H169+H161</f>
      </c>
      <c r="I160" s="41"/>
      <c r="J160" s="40"/>
      <c r="K160" s="40" t="str">
        <f>O166-K169</f>
      </c>
      <c r="L160" s="40"/>
      <c r="M160" s="40"/>
      <c r="N160" s="40"/>
      <c r="O160" s="40" t="str">
        <f>O175-K169</f>
      </c>
      <c r="P160" s="40"/>
      <c r="Q160" s="41"/>
      <c r="R160" s="41"/>
      <c r="S160" s="40"/>
      <c r="T160" s="40"/>
      <c r="U160" s="40"/>
      <c r="V160" s="41"/>
      <c r="W160" s="40"/>
      <c r="X160" s="41"/>
      <c r="Y160" s="41"/>
      <c r="Z160" s="41"/>
      <c r="AA160" s="41"/>
    </row>
    <row r="161">
      <c r="C161" s="41"/>
      <c r="D161" s="41"/>
      <c r="E161" s="41"/>
      <c r="F161" s="41"/>
      <c r="G161" s="41"/>
      <c r="H161" s="41" t="n">
        <v>0.222916666666667</v>
      </c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>
      <c r="C162" s="41"/>
      <c r="D162" s="41"/>
      <c r="E162" s="40"/>
      <c r="F162" s="40"/>
      <c r="G162" s="41"/>
      <c r="H162" s="40"/>
      <c r="I162" s="40"/>
      <c r="J162" s="40"/>
      <c r="K162" s="40"/>
      <c r="L162" s="40"/>
      <c r="M162" s="40"/>
      <c r="N162" s="40"/>
      <c r="O162" s="40"/>
      <c r="P162" s="40"/>
      <c r="Q162" s="41"/>
      <c r="R162" s="41"/>
      <c r="S162" s="40"/>
      <c r="T162" s="40"/>
      <c r="U162" s="40"/>
      <c r="V162" s="40"/>
      <c r="W162" s="40"/>
      <c r="X162" s="40"/>
      <c r="Y162" s="41"/>
      <c r="Z162" s="40"/>
      <c r="AA162" s="41"/>
    </row>
    <row r="163">
      <c r="B163" s="91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3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>
      <c r="B164" s="29" t="n">
        <v>45288</v>
      </c>
      <c r="C164" s="43" t="n">
        <v>0</v>
      </c>
      <c r="D164" s="44" t="n">
        <v>0.0416666666666667</v>
      </c>
      <c r="E164" s="43" t="n">
        <v>0.0833333333333333</v>
      </c>
      <c r="F164" s="44" t="n">
        <v>0.125</v>
      </c>
      <c r="G164" s="43" t="n">
        <v>0.166666666666667</v>
      </c>
      <c r="H164" s="44" t="n">
        <v>0.208333333333333</v>
      </c>
      <c r="I164" s="43" t="n">
        <v>0.25</v>
      </c>
      <c r="J164" s="44" t="n">
        <v>0.291666666666667</v>
      </c>
      <c r="K164" s="43" t="n">
        <v>0.333333333333333</v>
      </c>
      <c r="L164" s="44" t="n">
        <v>0.375</v>
      </c>
      <c r="M164" s="43" t="n">
        <v>0.416666666666667</v>
      </c>
      <c r="N164" s="44" t="n">
        <v>0.458333333333333</v>
      </c>
      <c r="O164" s="43" t="n">
        <v>0.5</v>
      </c>
      <c r="P164" s="44" t="n">
        <v>0.541666666666667</v>
      </c>
      <c r="Q164" s="43" t="n">
        <v>0.583333333333333</v>
      </c>
      <c r="R164" s="44" t="n">
        <v>0.625</v>
      </c>
      <c r="S164" s="43" t="n">
        <v>0.666666666666667</v>
      </c>
      <c r="T164" s="44" t="n">
        <v>0.708333333333333</v>
      </c>
      <c r="U164" s="43" t="n">
        <v>0.75</v>
      </c>
      <c r="V164" s="44" t="n">
        <v>0.791666666666667</v>
      </c>
      <c r="W164" s="43" t="n">
        <v>0.833333333333333</v>
      </c>
      <c r="X164" s="44" t="n">
        <v>0.875</v>
      </c>
      <c r="Y164" s="43" t="n">
        <v>0.916666666666667</v>
      </c>
      <c r="Z164" s="44" t="n">
        <v>0.958333333333333</v>
      </c>
      <c r="AA164" s="43" t="n">
        <v>1</v>
      </c>
    </row>
    <row r="165">
      <c r="B165" s="81"/>
      <c r="C165" s="82"/>
      <c r="D165" s="82"/>
      <c r="E165" s="82"/>
      <c r="F165" s="82"/>
      <c r="G165" s="82"/>
      <c r="H165" s="82" t="n">
        <v>0.216574074074074</v>
      </c>
      <c r="I165" s="82" t="n">
        <v>0.277847222222222</v>
      </c>
      <c r="J165" s="82"/>
      <c r="K165" s="82"/>
      <c r="L165" s="82"/>
      <c r="M165" s="82"/>
      <c r="N165" s="82"/>
      <c r="O165" s="82"/>
      <c r="P165" s="82"/>
      <c r="Q165" s="82"/>
      <c r="R165" s="82" t="n">
        <v>0.6309375</v>
      </c>
      <c r="S165" s="82"/>
      <c r="T165" s="82"/>
      <c r="U165" s="82"/>
      <c r="V165" s="82"/>
      <c r="X165" s="82"/>
      <c r="Y165" s="82"/>
      <c r="Z165" s="82"/>
      <c r="AA165" s="82"/>
      <c r="AB165" s="81"/>
    </row>
    <row r="166">
      <c r="B166" s="83"/>
      <c r="C166" s="84"/>
      <c r="D166" s="84"/>
      <c r="E166" s="84"/>
      <c r="F166" s="84"/>
      <c r="G166" s="84"/>
      <c r="H166" s="84" t="n">
        <v>0.216574074074074</v>
      </c>
      <c r="I166" s="84" t="n">
        <v>49.75</v>
      </c>
      <c r="J166" s="84" t="n">
        <v>0.313020833333333</v>
      </c>
      <c r="K166" s="84" t="n">
        <v>0.3384375</v>
      </c>
      <c r="L166" s="84"/>
      <c r="M166" s="84" t="n">
        <v>0.423136574074074</v>
      </c>
      <c r="N166" s="85" t="n">
        <v>0.459224537037037</v>
      </c>
      <c r="O166" s="72" t="n">
        <v>0.517962962962963</v>
      </c>
      <c r="P166" s="84" t="n">
        <v>0.570891203703704</v>
      </c>
      <c r="Q166" s="85" t="n">
        <v>0.601134259259259</v>
      </c>
      <c r="R166" s="85"/>
      <c r="S166" s="84" t="n">
        <v>0.682627314814815</v>
      </c>
      <c r="T166" s="85"/>
      <c r="U166" s="85"/>
      <c r="V166" s="85"/>
      <c r="W166" s="86"/>
      <c r="X166" s="84"/>
      <c r="Y166" s="84"/>
      <c r="Z166" s="84"/>
      <c r="AA166" s="84"/>
    </row>
    <row r="167">
      <c r="B167" s="46"/>
      <c r="C167" s="47"/>
      <c r="D167" s="74"/>
      <c r="E167" s="47"/>
      <c r="F167" s="47"/>
      <c r="G167" s="47"/>
      <c r="H167" s="47" t="s">
        <v>218</v>
      </c>
      <c r="I167" s="73"/>
      <c r="J167" s="47" t="s">
        <v>219</v>
      </c>
      <c r="K167" s="47" t="s">
        <v>220</v>
      </c>
      <c r="L167" s="47"/>
      <c r="M167" s="47" t="s">
        <v>221</v>
      </c>
      <c r="N167" s="47" t="s">
        <v>222</v>
      </c>
      <c r="O167" s="47" t="s">
        <v>223</v>
      </c>
      <c r="P167" s="47" t="s">
        <v>224</v>
      </c>
      <c r="Q167" s="75" t="n">
        <v>70.62</v>
      </c>
      <c r="R167" s="47"/>
      <c r="S167" s="47" t="s">
        <v>225</v>
      </c>
      <c r="T167" s="47"/>
      <c r="U167" s="47"/>
      <c r="V167" s="47"/>
      <c r="W167" s="87"/>
      <c r="X167" s="34"/>
      <c r="Y167" s="47"/>
      <c r="Z167" s="47"/>
      <c r="AA167" s="47"/>
    </row>
    <row r="168">
      <c r="B168" s="46"/>
      <c r="C168" s="47"/>
      <c r="D168" s="47"/>
      <c r="E168" s="47"/>
      <c r="F168" s="47"/>
      <c r="G168" s="47"/>
      <c r="H168" s="47"/>
      <c r="I168" s="47"/>
      <c r="J168" s="47"/>
      <c r="K168" s="47" t="s">
        <v>226</v>
      </c>
      <c r="L168" s="47"/>
      <c r="M168" s="47"/>
      <c r="N168" s="47"/>
      <c r="O168" s="47"/>
      <c r="P168" s="47"/>
      <c r="Q168" s="88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B169" s="45"/>
      <c r="C169" s="31"/>
      <c r="D169" s="72"/>
      <c r="E169" s="72"/>
      <c r="F169" s="72"/>
      <c r="G169" s="72"/>
      <c r="H169" s="31" t="n">
        <v>0.225833333333333</v>
      </c>
      <c r="I169" s="72" t="n">
        <v>0.281122685185185</v>
      </c>
      <c r="J169" s="72"/>
      <c r="K169" s="94" t="n">
        <v>0.349537037037037</v>
      </c>
      <c r="L169" s="72"/>
      <c r="M169" s="84" t="n">
        <v>0.436956018518519</v>
      </c>
      <c r="N169" s="72"/>
      <c r="O169" s="84" t="n">
        <v>0.521516203703704</v>
      </c>
      <c r="P169" s="72" t="n">
        <v>0.469224537037037</v>
      </c>
      <c r="Q169" s="85" t="n">
        <v>0.606724537037037</v>
      </c>
      <c r="R169" s="72" t="n">
        <v>0.632094907407407</v>
      </c>
      <c r="S169" s="72" t="n">
        <v>0.683414351851852</v>
      </c>
      <c r="T169" s="72"/>
      <c r="U169" s="72"/>
      <c r="V169" s="72"/>
      <c r="W169" s="72"/>
      <c r="X169" s="72"/>
      <c r="Y169" s="31"/>
      <c r="Z169" s="31"/>
      <c r="AA169" s="31"/>
    </row>
    <row r="170">
      <c r="B170" s="46"/>
      <c r="C170" s="47"/>
      <c r="D170" s="47"/>
      <c r="E170" s="47"/>
      <c r="F170" s="47"/>
      <c r="G170" s="47"/>
      <c r="H170" s="47" t="s">
        <v>227</v>
      </c>
      <c r="I170" s="47" t="s">
        <v>228</v>
      </c>
      <c r="J170" s="47"/>
      <c r="K170" s="95" t="s">
        <v>229</v>
      </c>
      <c r="L170" s="47"/>
      <c r="M170" s="47" t="s">
        <v>230</v>
      </c>
      <c r="N170" s="47"/>
      <c r="O170" s="47" t="s">
        <v>231</v>
      </c>
      <c r="P170" s="47" t="s">
        <v>232</v>
      </c>
      <c r="Q170" s="75" t="n">
        <v>135.07</v>
      </c>
      <c r="R170" s="47" t="s">
        <v>233</v>
      </c>
      <c r="S170" s="47" t="s">
        <v>234</v>
      </c>
      <c r="T170" s="47"/>
      <c r="U170" s="47"/>
      <c r="V170" s="47"/>
      <c r="W170" s="47"/>
      <c r="X170" s="47"/>
      <c r="Y170" s="47"/>
      <c r="Z170" s="47"/>
      <c r="AA170" s="47"/>
    </row>
    <row r="171">
      <c r="B171" s="46"/>
      <c r="C171" s="47"/>
      <c r="D171" s="47"/>
      <c r="E171" s="47"/>
      <c r="F171" s="47"/>
      <c r="G171" s="47"/>
      <c r="H171" s="47"/>
      <c r="I171" s="47"/>
      <c r="J171" s="47"/>
      <c r="K171" s="36"/>
      <c r="L171" s="47"/>
      <c r="M171" s="47"/>
      <c r="N171" s="47"/>
      <c r="O171" s="47"/>
      <c r="P171" s="47"/>
      <c r="Q171" s="88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B172" s="45"/>
      <c r="C172" s="31"/>
      <c r="D172" s="31"/>
      <c r="E172" s="31"/>
      <c r="F172" s="31"/>
      <c r="G172" s="31"/>
      <c r="H172" s="31" t="n">
        <v>0.235173611111111</v>
      </c>
      <c r="I172" s="72"/>
      <c r="J172" s="72"/>
      <c r="K172" s="76" t="n">
        <v>0.364363425925926</v>
      </c>
      <c r="L172" s="72"/>
      <c r="M172" s="72" t="n">
        <v>0.444398148148148</v>
      </c>
      <c r="N172" s="72"/>
      <c r="O172" s="72" t="n">
        <v>0.522997685185185</v>
      </c>
      <c r="P172" s="72"/>
      <c r="Q172" s="72" t="n">
        <v>0.615891203703704</v>
      </c>
      <c r="R172" s="72"/>
      <c r="S172" s="72" t="s">
        <v>235</v>
      </c>
      <c r="T172" s="72"/>
      <c r="U172" s="72"/>
      <c r="V172" s="72"/>
      <c r="W172" s="72"/>
      <c r="X172" s="31"/>
      <c r="Y172" s="31"/>
      <c r="Z172" s="31"/>
      <c r="AA172" s="31"/>
    </row>
    <row r="173">
      <c r="B173" s="46"/>
      <c r="C173" s="47"/>
      <c r="D173" s="47"/>
      <c r="E173" s="47"/>
      <c r="F173" s="47"/>
      <c r="G173" s="47"/>
      <c r="H173" s="47" t="s">
        <v>236</v>
      </c>
      <c r="I173" s="47"/>
      <c r="J173" s="47"/>
      <c r="K173" s="36" t="n">
        <v>149.5</v>
      </c>
      <c r="L173" s="47"/>
      <c r="M173" s="47" t="s">
        <v>237</v>
      </c>
      <c r="N173" s="47"/>
      <c r="O173" s="47" t="s">
        <v>238</v>
      </c>
      <c r="P173" s="47"/>
      <c r="Q173" s="75" t="n">
        <v>127.72</v>
      </c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K174" s="47"/>
      <c r="O174" s="47"/>
    </row>
    <row r="175">
      <c r="B175" s="45"/>
      <c r="C175" s="31"/>
      <c r="D175" s="31"/>
      <c r="E175" s="31"/>
      <c r="F175" s="31"/>
      <c r="G175" s="31"/>
      <c r="H175" s="31"/>
      <c r="I175" s="31"/>
      <c r="J175" s="31"/>
      <c r="K175" s="31"/>
      <c r="L175" s="72"/>
      <c r="M175" s="31"/>
      <c r="N175" s="31"/>
      <c r="O175" s="84" t="n">
        <v>0.532037037037037</v>
      </c>
      <c r="P175" s="31"/>
      <c r="Q175" s="77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B176" s="46"/>
      <c r="C176" s="47"/>
      <c r="D176" s="47"/>
      <c r="E176" s="47"/>
      <c r="F176" s="47"/>
      <c r="G176" s="47"/>
      <c r="H176" s="34"/>
      <c r="I176" s="47"/>
      <c r="J176" s="47"/>
      <c r="K176" s="47"/>
      <c r="L176" s="47"/>
      <c r="M176" s="47"/>
      <c r="N176" s="47"/>
      <c r="O176" s="49" t="s">
        <v>239</v>
      </c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H177" s="42"/>
      <c r="O177" s="47"/>
      <c r="P177" s="42"/>
      <c r="Q177" s="58"/>
      <c r="U177" s="42"/>
    </row>
    <row r="178">
      <c r="B178" s="45"/>
      <c r="C178" s="31"/>
      <c r="D178" s="31"/>
      <c r="E178" s="31"/>
      <c r="F178" s="31"/>
      <c r="G178" s="31"/>
      <c r="H178" s="31"/>
      <c r="I178" s="31"/>
      <c r="J178" s="31"/>
      <c r="K178" s="72"/>
      <c r="L178" s="84"/>
      <c r="M178" s="31"/>
      <c r="N178" s="31"/>
      <c r="O178" s="84" t="n">
        <v>0.532858796296296</v>
      </c>
      <c r="P178" s="31"/>
      <c r="Q178" s="72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B179" s="46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 t="s">
        <v>240</v>
      </c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L180" s="47"/>
      <c r="N180" s="90"/>
      <c r="Q180" s="47"/>
    </row>
    <row r="181">
      <c r="B181" s="45"/>
      <c r="C181" s="31"/>
      <c r="D181" s="31"/>
      <c r="E181" s="31"/>
      <c r="F181" s="31"/>
      <c r="G181" s="31"/>
      <c r="H181" s="31"/>
      <c r="I181" s="31"/>
      <c r="J181" s="31"/>
      <c r="K181" s="72"/>
      <c r="L181" s="72"/>
      <c r="M181" s="31"/>
      <c r="N181" s="31"/>
      <c r="O181" s="72" t="n">
        <v>0.539594907407407</v>
      </c>
      <c r="P181" s="31"/>
      <c r="Q181" s="84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B182" s="46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8" t="s">
        <v>241</v>
      </c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L183" s="47"/>
      <c r="Q183" s="47"/>
    </row>
    <row r="184">
      <c r="B184" s="45"/>
      <c r="C184" s="31"/>
      <c r="D184" s="31"/>
      <c r="E184" s="31"/>
      <c r="F184" s="31"/>
      <c r="G184" s="31"/>
      <c r="H184" s="31"/>
      <c r="I184" s="31"/>
      <c r="J184" s="31"/>
      <c r="K184" s="72"/>
      <c r="L184" s="84"/>
      <c r="M184" s="31"/>
      <c r="N184" s="31"/>
      <c r="O184" s="31"/>
      <c r="P184" s="31"/>
      <c r="Q184" s="72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B185" s="46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79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L186" s="47"/>
      <c r="Q186" s="47"/>
    </row>
    <row r="187">
      <c r="B187" s="45"/>
      <c r="C187" s="31"/>
      <c r="D187" s="31"/>
      <c r="E187" s="31"/>
      <c r="F187" s="31"/>
      <c r="G187" s="31"/>
      <c r="H187" s="31"/>
      <c r="I187" s="31"/>
      <c r="J187" s="31"/>
      <c r="K187" s="72"/>
      <c r="L187" s="72"/>
      <c r="M187" s="31"/>
      <c r="N187" s="31"/>
      <c r="O187" s="31"/>
      <c r="P187" s="31"/>
      <c r="Q187" s="72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B188" s="46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79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L189" s="47"/>
    </row>
    <row r="190">
      <c r="B190" s="45"/>
      <c r="C190" s="31"/>
      <c r="D190" s="31"/>
      <c r="E190" s="31"/>
      <c r="F190" s="31"/>
      <c r="G190" s="31"/>
      <c r="H190" s="31"/>
      <c r="I190" s="31"/>
      <c r="J190" s="31"/>
      <c r="K190" s="72"/>
      <c r="L190" s="72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B191" s="46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79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0"/>
      <c r="O196" s="41"/>
      <c r="P196" s="40"/>
      <c r="Q196" s="41"/>
      <c r="R196" s="41"/>
      <c r="S196" s="40"/>
      <c r="T196" s="41"/>
      <c r="U196" s="41"/>
      <c r="V196" s="41"/>
      <c r="W196" s="41"/>
      <c r="X196" s="41"/>
      <c r="Y196" s="41"/>
      <c r="Z196" s="41"/>
      <c r="AA196" s="41"/>
    </row>
    <row r="197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0"/>
      <c r="O197" s="41"/>
      <c r="P197" s="55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>
      <c r="C198" s="41"/>
      <c r="D198" s="41"/>
      <c r="E198" s="41"/>
      <c r="F198" s="41"/>
      <c r="G198" s="41"/>
      <c r="H198" s="41"/>
      <c r="I198" s="41"/>
      <c r="J198" s="41"/>
      <c r="K198" s="41"/>
      <c r="L198" s="40"/>
      <c r="M198" s="41"/>
      <c r="N198" s="40"/>
      <c r="O198" s="41"/>
      <c r="P198" s="40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>
      <c r="C200" s="41"/>
      <c r="D200" s="41"/>
      <c r="E200" s="41"/>
      <c r="F200" s="40"/>
      <c r="G200" s="41"/>
      <c r="H200" s="41"/>
      <c r="I200" s="41"/>
      <c r="J200" s="40"/>
      <c r="K200" s="40"/>
      <c r="L200" s="40"/>
      <c r="M200" s="40"/>
      <c r="N200" s="40"/>
      <c r="O200" s="40"/>
      <c r="P200" s="40"/>
      <c r="Q200" s="41"/>
      <c r="R200" s="41"/>
      <c r="S200" s="40"/>
      <c r="T200" s="40"/>
      <c r="U200" s="40"/>
      <c r="V200" s="41"/>
      <c r="W200" s="40"/>
      <c r="X200" s="41"/>
      <c r="Y200" s="41"/>
      <c r="Z200" s="41"/>
      <c r="AA200" s="41"/>
    </row>
    <row r="201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>
      <c r="C202" s="41"/>
      <c r="D202" s="41"/>
      <c r="E202" s="40"/>
      <c r="F202" s="40"/>
      <c r="G202" s="41"/>
      <c r="H202" s="40"/>
      <c r="I202" s="40"/>
      <c r="J202" s="40"/>
      <c r="K202" s="40"/>
      <c r="L202" s="40"/>
      <c r="M202" s="40"/>
      <c r="N202" s="40"/>
      <c r="O202" s="40"/>
      <c r="P202" s="40"/>
      <c r="Q202" s="41"/>
      <c r="R202" s="41"/>
      <c r="S202" s="40"/>
      <c r="T202" s="40"/>
      <c r="U202" s="40"/>
      <c r="V202" s="40"/>
      <c r="W202" s="40"/>
      <c r="X202" s="40"/>
      <c r="Y202" s="41"/>
      <c r="Z202" s="40"/>
      <c r="AA202" s="41"/>
    </row>
    <row r="203"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3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>
      <c r="B204" s="29" t="n">
        <v>45289</v>
      </c>
      <c r="C204" s="43" t="n">
        <v>0</v>
      </c>
      <c r="D204" s="44" t="n">
        <v>0.0416666666666667</v>
      </c>
      <c r="E204" s="43" t="n">
        <v>0.0833333333333333</v>
      </c>
      <c r="F204" s="44" t="n">
        <v>0.125</v>
      </c>
      <c r="G204" s="43" t="n">
        <v>0.166666666666667</v>
      </c>
      <c r="H204" s="44" t="n">
        <v>0.208333333333333</v>
      </c>
      <c r="I204" s="43" t="n">
        <v>0.25</v>
      </c>
      <c r="J204" s="44" t="n">
        <v>0.291666666666667</v>
      </c>
      <c r="K204" s="43" t="n">
        <v>0.333333333333333</v>
      </c>
      <c r="L204" s="44" t="n">
        <v>0.375</v>
      </c>
      <c r="M204" s="43" t="n">
        <v>0.416666666666667</v>
      </c>
      <c r="N204" s="44" t="n">
        <v>0.458333333333333</v>
      </c>
      <c r="O204" s="43" t="n">
        <v>0.5</v>
      </c>
      <c r="P204" s="44" t="n">
        <v>0.541666666666667</v>
      </c>
      <c r="Q204" s="43" t="n">
        <v>0.583333333333333</v>
      </c>
      <c r="R204" s="44" t="n">
        <v>0.625</v>
      </c>
      <c r="S204" s="43" t="n">
        <v>0.666666666666667</v>
      </c>
      <c r="T204" s="44" t="n">
        <v>0.708333333333333</v>
      </c>
      <c r="U204" s="43" t="n">
        <v>0.75</v>
      </c>
      <c r="V204" s="44" t="n">
        <v>0.791666666666667</v>
      </c>
      <c r="W204" s="43" t="n">
        <v>0.833333333333333</v>
      </c>
      <c r="X204" s="44" t="n">
        <v>0.875</v>
      </c>
      <c r="Y204" s="43" t="n">
        <v>0.916666666666667</v>
      </c>
      <c r="Z204" s="44" t="n">
        <v>0.958333333333333</v>
      </c>
      <c r="AA204" s="43" t="n">
        <v>1</v>
      </c>
    </row>
    <row r="205">
      <c r="B205" s="81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X205" s="82"/>
      <c r="Y205" s="82"/>
      <c r="Z205" s="82"/>
      <c r="AA205" s="82"/>
      <c r="AB205" s="81"/>
    </row>
    <row r="206">
      <c r="B206" s="83"/>
      <c r="C206" s="84"/>
      <c r="D206" s="84"/>
      <c r="E206" s="84"/>
      <c r="F206" s="84"/>
      <c r="G206" s="84"/>
      <c r="H206" s="84" t="n">
        <v>0.213414351851852</v>
      </c>
      <c r="I206" s="84" t="n">
        <v>0.260231481481482</v>
      </c>
      <c r="J206" s="72" t="n">
        <v>0.294143518518518</v>
      </c>
      <c r="K206" s="84" t="n">
        <v>0.351689814814815</v>
      </c>
      <c r="L206" s="84" t="n">
        <v>0.377314814814815</v>
      </c>
      <c r="M206" s="84"/>
      <c r="N206" s="85"/>
      <c r="O206" s="72"/>
      <c r="P206" s="84" t="n">
        <v>0.565972222222222</v>
      </c>
      <c r="Q206" s="85"/>
      <c r="R206" s="85"/>
      <c r="S206" s="84"/>
      <c r="T206" s="85" t="n">
        <v>0.712430555555556</v>
      </c>
      <c r="U206" s="85" t="n">
        <v>0.765046296296296</v>
      </c>
      <c r="V206" s="85"/>
      <c r="W206" s="86"/>
      <c r="X206" s="84"/>
      <c r="Y206" s="84"/>
      <c r="Z206" s="84"/>
      <c r="AA206" s="84"/>
    </row>
    <row r="207">
      <c r="B207" s="46"/>
      <c r="C207" s="47"/>
      <c r="D207" s="74"/>
      <c r="E207" s="47"/>
      <c r="F207" s="47"/>
      <c r="G207" s="47"/>
      <c r="H207" s="47" t="s">
        <v>242</v>
      </c>
      <c r="I207" s="73" t="s">
        <v>243</v>
      </c>
      <c r="J207" s="47" t="s">
        <v>244</v>
      </c>
      <c r="K207" s="47" t="s">
        <v>245</v>
      </c>
      <c r="L207" s="47" t="s">
        <v>246</v>
      </c>
      <c r="M207" s="47"/>
      <c r="N207" s="47"/>
      <c r="O207" s="47"/>
      <c r="P207" s="49" t="s">
        <v>247</v>
      </c>
      <c r="Q207" s="75"/>
      <c r="R207" s="47"/>
      <c r="S207" s="47"/>
      <c r="T207" s="47" t="s">
        <v>248</v>
      </c>
      <c r="U207" s="47" t="s">
        <v>249</v>
      </c>
      <c r="V207" s="47"/>
      <c r="W207" s="87"/>
      <c r="X207" s="34"/>
      <c r="Y207" s="47"/>
      <c r="Z207" s="47"/>
      <c r="AA207" s="47"/>
    </row>
    <row r="208">
      <c r="B208" s="46"/>
      <c r="C208" s="47"/>
      <c r="D208" s="47"/>
      <c r="E208" s="47"/>
      <c r="F208" s="47"/>
      <c r="G208" s="47"/>
      <c r="H208" s="47"/>
      <c r="I208" s="47"/>
      <c r="K208" s="47"/>
      <c r="L208" s="47"/>
      <c r="M208" s="47"/>
      <c r="N208" s="47"/>
      <c r="O208" s="47"/>
      <c r="P208" s="47"/>
      <c r="Q208" s="88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B209" s="45"/>
      <c r="C209" s="31"/>
      <c r="D209" s="72"/>
      <c r="E209" s="72"/>
      <c r="F209" s="72"/>
      <c r="G209" s="72"/>
      <c r="H209" s="31" t="n">
        <v>0.224363425925926</v>
      </c>
      <c r="I209" s="31" t="n">
        <v>0.270497685185185</v>
      </c>
      <c r="J209" s="31" t="n">
        <v>0.295381944444444</v>
      </c>
      <c r="K209" s="94" t="n">
        <v>0.363715277777778</v>
      </c>
      <c r="L209" s="72"/>
      <c r="M209" s="84"/>
      <c r="N209" s="72"/>
      <c r="O209" s="84"/>
      <c r="P209" s="72"/>
      <c r="Q209" s="85"/>
      <c r="R209" s="72"/>
      <c r="S209" s="72"/>
      <c r="T209" s="72" t="n">
        <v>0.727604166666667</v>
      </c>
      <c r="U209" s="72" t="n">
        <v>0.773564814814815</v>
      </c>
      <c r="V209" s="72"/>
      <c r="W209" s="72"/>
      <c r="X209" s="72"/>
      <c r="Y209" s="31"/>
      <c r="Z209" s="31"/>
      <c r="AA209" s="31"/>
    </row>
    <row r="210">
      <c r="B210" s="46"/>
      <c r="C210" s="47"/>
      <c r="D210" s="47"/>
      <c r="E210" s="47"/>
      <c r="F210" s="47"/>
      <c r="G210" s="47"/>
      <c r="H210" s="34" t="s">
        <v>250</v>
      </c>
      <c r="I210" s="47" t="s">
        <v>251</v>
      </c>
      <c r="J210" s="47" t="s">
        <v>252</v>
      </c>
      <c r="K210" s="96" t="s">
        <v>253</v>
      </c>
      <c r="L210" s="47"/>
      <c r="M210" s="47"/>
      <c r="N210" s="47"/>
      <c r="O210" s="47"/>
      <c r="P210" s="47"/>
      <c r="Q210" s="75"/>
      <c r="R210" s="47"/>
      <c r="S210" s="47"/>
      <c r="T210" s="47" t="s">
        <v>254</v>
      </c>
      <c r="U210" s="47" t="s">
        <v>255</v>
      </c>
      <c r="V210" s="47"/>
      <c r="W210" s="47"/>
      <c r="X210" s="47"/>
      <c r="Y210" s="47"/>
      <c r="Z210" s="47"/>
      <c r="AA210" s="47"/>
    </row>
    <row r="211">
      <c r="B211" s="46"/>
      <c r="C211" s="47"/>
      <c r="D211" s="47"/>
      <c r="E211" s="47"/>
      <c r="F211" s="47"/>
      <c r="G211" s="47"/>
      <c r="H211" s="42"/>
      <c r="K211" s="36"/>
      <c r="L211" s="47"/>
      <c r="M211" s="47"/>
      <c r="N211" s="47"/>
      <c r="O211" s="47"/>
      <c r="P211" s="47"/>
      <c r="Q211" s="88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B212" s="45"/>
      <c r="C212" s="31"/>
      <c r="D212" s="31"/>
      <c r="E212" s="31"/>
      <c r="F212" s="31"/>
      <c r="G212" s="31"/>
      <c r="H212" s="31" t="n">
        <v>0.237083333333333</v>
      </c>
      <c r="I212" s="31" t="n">
        <v>0.274039351851852</v>
      </c>
      <c r="J212" s="31" t="n">
        <v>0.299895833333333</v>
      </c>
      <c r="K212" s="76" t="n">
        <v>0.37287037037037</v>
      </c>
      <c r="L212" s="72"/>
      <c r="M212" s="72"/>
      <c r="N212" s="72"/>
      <c r="O212" s="72"/>
      <c r="P212" s="72"/>
      <c r="Q212" s="72"/>
      <c r="R212" s="72"/>
      <c r="S212" s="72"/>
      <c r="T212" s="72"/>
      <c r="U212" s="72" t="n">
        <v>0.776469907407407</v>
      </c>
      <c r="V212" s="72"/>
      <c r="W212" s="72"/>
      <c r="X212" s="31"/>
      <c r="Y212" s="31"/>
      <c r="Z212" s="31"/>
      <c r="AA212" s="31"/>
    </row>
    <row r="213">
      <c r="B213" s="46"/>
      <c r="C213" s="47"/>
      <c r="D213" s="47"/>
      <c r="E213" s="47"/>
      <c r="F213" s="47"/>
      <c r="G213" s="47"/>
      <c r="H213" s="47" t="s">
        <v>256</v>
      </c>
      <c r="I213" s="47" t="s">
        <v>257</v>
      </c>
      <c r="J213" s="47" t="s">
        <v>258</v>
      </c>
      <c r="K213" s="36" t="s">
        <v>259</v>
      </c>
      <c r="L213" s="47"/>
      <c r="M213" s="47"/>
      <c r="N213" s="47"/>
      <c r="O213" s="47"/>
      <c r="P213" s="47"/>
      <c r="Q213" s="75"/>
      <c r="R213" s="47"/>
      <c r="S213" s="47"/>
      <c r="T213" s="47"/>
      <c r="U213" s="47" t="s">
        <v>260</v>
      </c>
      <c r="V213" s="47"/>
      <c r="W213" s="47"/>
      <c r="X213" s="47"/>
      <c r="Y213" s="47"/>
      <c r="Z213" s="47"/>
      <c r="AA213" s="47"/>
    </row>
    <row r="214">
      <c r="K214" s="47"/>
      <c r="O214" s="47"/>
    </row>
    <row r="215">
      <c r="B215" s="45"/>
      <c r="C215" s="31"/>
      <c r="D215" s="31"/>
      <c r="E215" s="31"/>
      <c r="F215" s="31"/>
      <c r="G215" s="31"/>
      <c r="H215" s="31"/>
      <c r="I215" s="72" t="n">
        <v>0.285011574074074</v>
      </c>
      <c r="J215" s="31" t="n">
        <v>0.304027777777778</v>
      </c>
      <c r="K215" s="31"/>
      <c r="L215" s="72"/>
      <c r="M215" s="31"/>
      <c r="N215" s="31"/>
      <c r="O215" s="84"/>
      <c r="P215" s="31"/>
      <c r="Q215" s="77"/>
      <c r="R215" s="31"/>
      <c r="S215" s="31"/>
      <c r="T215" s="31"/>
      <c r="U215" s="31" t="n">
        <v>0.78255787037037</v>
      </c>
      <c r="V215" s="31"/>
      <c r="W215" s="31"/>
      <c r="X215" s="31"/>
      <c r="Y215" s="31"/>
      <c r="Z215" s="31"/>
      <c r="AA215" s="31"/>
    </row>
    <row r="216">
      <c r="B216" s="46"/>
      <c r="C216" s="47"/>
      <c r="D216" s="47"/>
      <c r="E216" s="47"/>
      <c r="F216" s="47"/>
      <c r="G216" s="47"/>
      <c r="H216" s="34"/>
      <c r="I216" s="47" t="s">
        <v>261</v>
      </c>
      <c r="J216" s="47" t="s">
        <v>262</v>
      </c>
      <c r="K216" s="47"/>
      <c r="L216" s="47"/>
      <c r="M216" s="47"/>
      <c r="N216" s="47"/>
      <c r="O216" s="34"/>
      <c r="P216" s="47"/>
      <c r="Q216" s="47"/>
      <c r="R216" s="47"/>
      <c r="S216" s="47"/>
      <c r="T216" s="47"/>
      <c r="U216" s="47" t="s">
        <v>263</v>
      </c>
      <c r="V216" s="47"/>
      <c r="W216" s="47"/>
      <c r="X216" s="47"/>
      <c r="Y216" s="47"/>
      <c r="Z216" s="47"/>
      <c r="AA216" s="47"/>
    </row>
    <row r="217">
      <c r="H217" s="42"/>
      <c r="O217" s="47"/>
      <c r="P217" s="42"/>
      <c r="Q217" s="58"/>
      <c r="U217" s="42"/>
    </row>
    <row r="218">
      <c r="B218" s="45"/>
      <c r="C218" s="31"/>
      <c r="D218" s="31"/>
      <c r="E218" s="31"/>
      <c r="F218" s="31"/>
      <c r="G218" s="31"/>
      <c r="H218" s="31"/>
      <c r="I218" s="31"/>
      <c r="J218" s="84" t="n">
        <v>0.332847222222222</v>
      </c>
      <c r="K218" s="72"/>
      <c r="L218" s="84"/>
      <c r="M218" s="31"/>
      <c r="N218" s="31"/>
      <c r="O218" s="84"/>
      <c r="P218" s="31"/>
      <c r="Q218" s="72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B219" s="46"/>
      <c r="C219" s="47"/>
      <c r="D219" s="47"/>
      <c r="E219" s="47"/>
      <c r="F219" s="47"/>
      <c r="G219" s="47"/>
      <c r="H219" s="47"/>
      <c r="I219" s="47"/>
      <c r="J219" s="49" t="s">
        <v>264</v>
      </c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L220" s="47"/>
      <c r="N220" s="90"/>
      <c r="Q220" s="47"/>
    </row>
    <row r="221">
      <c r="B221" s="45"/>
      <c r="C221" s="31"/>
      <c r="D221" s="31"/>
      <c r="E221" s="31"/>
      <c r="F221" s="31"/>
      <c r="G221" s="31"/>
      <c r="H221" s="31"/>
      <c r="I221" s="31"/>
      <c r="J221" s="31"/>
      <c r="K221" s="72"/>
      <c r="L221" s="72"/>
      <c r="M221" s="31"/>
      <c r="N221" s="31"/>
      <c r="O221" s="72"/>
      <c r="P221" s="31"/>
      <c r="Q221" s="84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B222" s="46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8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L223" s="47"/>
      <c r="Q223" s="47"/>
    </row>
    <row r="224">
      <c r="B224" s="45"/>
      <c r="C224" s="31"/>
      <c r="D224" s="31"/>
      <c r="E224" s="31"/>
      <c r="F224" s="31"/>
      <c r="G224" s="31"/>
      <c r="H224" s="31"/>
      <c r="I224" s="72"/>
      <c r="J224" s="84"/>
      <c r="K224" s="72"/>
      <c r="L224" s="84"/>
      <c r="M224" s="31"/>
      <c r="N224" s="31"/>
      <c r="O224" s="31"/>
      <c r="P224" s="31"/>
      <c r="Q224" s="72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B225" s="46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79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L226" s="47"/>
      <c r="Q226" s="47"/>
    </row>
    <row r="227">
      <c r="B227" s="45"/>
      <c r="C227" s="31"/>
      <c r="D227" s="31"/>
      <c r="E227" s="31"/>
      <c r="F227" s="31"/>
      <c r="G227" s="31"/>
      <c r="H227" s="31"/>
      <c r="I227" s="31"/>
      <c r="J227" s="31"/>
      <c r="K227" s="72"/>
      <c r="L227" s="72"/>
      <c r="M227" s="31"/>
      <c r="N227" s="31"/>
      <c r="O227" s="31"/>
      <c r="P227" s="31"/>
      <c r="Q227" s="72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B228" s="46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79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L229" s="47"/>
    </row>
    <row r="230">
      <c r="B230" s="45"/>
      <c r="C230" s="31"/>
      <c r="D230" s="31"/>
      <c r="E230" s="31"/>
      <c r="F230" s="31"/>
      <c r="G230" s="31"/>
      <c r="H230" s="31"/>
      <c r="I230" s="31"/>
      <c r="J230" s="31"/>
      <c r="K230" s="72"/>
      <c r="L230" s="72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B231" s="46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79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7" customHeight="true" ht="4.5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0"/>
      <c r="O238" s="41"/>
      <c r="P238" s="40"/>
      <c r="Q238" s="41"/>
      <c r="R238" s="41"/>
      <c r="S238" s="40"/>
      <c r="T238" s="41"/>
      <c r="U238" s="41"/>
      <c r="V238" s="41"/>
      <c r="W238" s="41"/>
      <c r="X238" s="41"/>
      <c r="Y238" s="41"/>
      <c r="Z238" s="41"/>
      <c r="AA238" s="41"/>
    </row>
    <row r="239"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0"/>
      <c r="O239" s="41"/>
      <c r="P239" s="55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>
      <c r="C240" s="41"/>
      <c r="D240" s="41"/>
      <c r="E240" s="41"/>
      <c r="F240" s="41"/>
      <c r="G240" s="41"/>
      <c r="H240" s="41"/>
      <c r="I240" s="41"/>
      <c r="J240" s="41"/>
      <c r="K240" s="41"/>
      <c r="L240" s="40"/>
      <c r="M240" s="41"/>
      <c r="N240" s="40"/>
      <c r="O240" s="41"/>
      <c r="P240" s="40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>
      <c r="C242" s="41"/>
      <c r="D242" s="41"/>
      <c r="E242" s="41"/>
      <c r="F242" s="40"/>
      <c r="G242" s="41"/>
      <c r="H242" s="41"/>
      <c r="I242" s="41"/>
      <c r="J242" s="40"/>
      <c r="K242" s="40"/>
      <c r="L242" s="40"/>
      <c r="M242" s="40"/>
      <c r="N242" s="40"/>
      <c r="O242" s="40"/>
      <c r="P242" s="40"/>
      <c r="Q242" s="41"/>
      <c r="R242" s="41"/>
      <c r="S242" s="40"/>
      <c r="T242" s="40"/>
      <c r="U242" s="40"/>
      <c r="V242" s="41"/>
      <c r="W242" s="40"/>
      <c r="X242" s="41"/>
      <c r="Y242" s="41"/>
      <c r="Z242" s="41"/>
      <c r="AA242" s="41"/>
    </row>
    <row r="243">
      <c r="C243" s="41"/>
      <c r="D243" s="41"/>
      <c r="E243" s="41"/>
      <c r="F243" s="41"/>
      <c r="G243" s="41"/>
      <c r="H243" s="41" t="str">
        <f>H248+H260</f>
      </c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>
      <c r="C244" s="41"/>
      <c r="D244" s="41"/>
      <c r="E244" s="40"/>
      <c r="F244" s="40"/>
      <c r="G244" s="41"/>
      <c r="H244" s="40" t="n">
        <v>0.222916666666667</v>
      </c>
      <c r="I244" s="40"/>
      <c r="J244" s="40"/>
      <c r="K244" s="40"/>
      <c r="L244" s="40"/>
      <c r="M244" s="40"/>
      <c r="N244" s="40"/>
      <c r="O244" s="40"/>
      <c r="P244" s="40"/>
      <c r="Q244" s="41"/>
      <c r="R244" s="41"/>
      <c r="S244" s="40"/>
      <c r="T244" s="40"/>
      <c r="U244" s="40"/>
      <c r="V244" s="40"/>
      <c r="W244" s="40"/>
      <c r="X244" s="40"/>
      <c r="Y244" s="41"/>
      <c r="Z244" s="40"/>
      <c r="AA244" s="41"/>
    </row>
    <row r="245"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3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>
      <c r="B246" s="29" t="n">
        <v>45290</v>
      </c>
      <c r="C246" s="43" t="n">
        <v>0</v>
      </c>
      <c r="D246" s="44" t="n">
        <v>0.0416666666666667</v>
      </c>
      <c r="E246" s="43" t="n">
        <v>0.0833333333333333</v>
      </c>
      <c r="F246" s="44" t="n">
        <v>0.125</v>
      </c>
      <c r="G246" s="43" t="n">
        <v>0.166666666666667</v>
      </c>
      <c r="H246" s="44" t="n">
        <v>0.208333333333333</v>
      </c>
      <c r="I246" s="43" t="n">
        <v>0.25</v>
      </c>
      <c r="J246" s="44" t="n">
        <v>0.291666666666667</v>
      </c>
      <c r="K246" s="43" t="n">
        <v>0.333333333333333</v>
      </c>
      <c r="L246" s="44" t="n">
        <v>0.375</v>
      </c>
      <c r="M246" s="43" t="n">
        <v>0.416666666666667</v>
      </c>
      <c r="N246" s="44" t="n">
        <v>0.458333333333333</v>
      </c>
      <c r="O246" s="43" t="n">
        <v>0.5</v>
      </c>
      <c r="P246" s="44" t="n">
        <v>0.541666666666667</v>
      </c>
      <c r="Q246" s="43" t="n">
        <v>0.583333333333333</v>
      </c>
      <c r="R246" s="44" t="n">
        <v>0.625</v>
      </c>
      <c r="S246" s="43" t="n">
        <v>0.666666666666667</v>
      </c>
      <c r="T246" s="44" t="n">
        <v>0.708333333333333</v>
      </c>
      <c r="U246" s="43" t="n">
        <v>0.75</v>
      </c>
      <c r="V246" s="44" t="n">
        <v>0.791666666666667</v>
      </c>
      <c r="W246" s="43" t="n">
        <v>0.833333333333333</v>
      </c>
      <c r="X246" s="44" t="n">
        <v>0.875</v>
      </c>
      <c r="Y246" s="43" t="n">
        <v>0.916666666666667</v>
      </c>
      <c r="Z246" s="44" t="n">
        <v>0.958333333333333</v>
      </c>
      <c r="AA246" s="43" t="n">
        <v>1</v>
      </c>
    </row>
    <row r="247">
      <c r="B247" s="81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X247" s="82"/>
      <c r="Y247" s="82"/>
      <c r="Z247" s="82"/>
      <c r="AA247" s="82"/>
      <c r="AB247" s="81"/>
    </row>
    <row r="248">
      <c r="B248" s="83"/>
      <c r="C248" s="84"/>
      <c r="D248" s="84"/>
      <c r="E248" s="84"/>
      <c r="F248" s="84"/>
      <c r="G248" s="84"/>
      <c r="H248" s="31" t="n">
        <v>0.220960648148148</v>
      </c>
      <c r="I248" s="84"/>
      <c r="J248" s="72" t="n">
        <v>0.298819444444444</v>
      </c>
      <c r="K248" s="84" t="n">
        <v>0.35556712962963</v>
      </c>
      <c r="L248" s="84" t="n">
        <v>0.40037037037037</v>
      </c>
      <c r="M248" s="84" t="n">
        <v>0.425023148148148</v>
      </c>
      <c r="N248" s="85" t="n">
        <v>0.459722222222222</v>
      </c>
      <c r="O248" s="72" t="n">
        <v>0.533958333333333</v>
      </c>
      <c r="P248" s="84" t="n">
        <v>0.572731481481481</v>
      </c>
      <c r="Q248" s="85" t="n">
        <v>0.603935185185185</v>
      </c>
      <c r="R248" s="85"/>
      <c r="S248" s="84" t="n">
        <v>0.696643518518518</v>
      </c>
      <c r="T248" s="85" t="n">
        <v>0.712430555555556</v>
      </c>
      <c r="U248" s="85"/>
      <c r="V248" s="85"/>
      <c r="W248" s="86"/>
      <c r="X248" s="84"/>
      <c r="Y248" s="84"/>
      <c r="Z248" s="84"/>
      <c r="AA248" s="84"/>
    </row>
    <row r="249">
      <c r="B249" s="46"/>
      <c r="C249" s="47"/>
      <c r="D249" s="74"/>
      <c r="E249" s="47"/>
      <c r="F249" s="47"/>
      <c r="G249" s="47"/>
      <c r="H249" s="34" t="s">
        <v>265</v>
      </c>
      <c r="I249" s="73"/>
      <c r="J249" s="47" t="s">
        <v>266</v>
      </c>
      <c r="K249" s="47" t="s">
        <v>267</v>
      </c>
      <c r="L249" s="47" t="s">
        <v>268</v>
      </c>
      <c r="M249" s="47" t="s">
        <v>269</v>
      </c>
      <c r="N249" s="47" t="s">
        <v>270</v>
      </c>
      <c r="O249" s="47" t="s">
        <v>271</v>
      </c>
      <c r="P249" s="34" t="s">
        <v>272</v>
      </c>
      <c r="Q249" s="75" t="s">
        <v>273</v>
      </c>
      <c r="R249" s="47"/>
      <c r="S249" s="47" t="s">
        <v>274</v>
      </c>
      <c r="T249" s="47" t="s">
        <v>248</v>
      </c>
      <c r="U249" s="47"/>
      <c r="V249" s="47"/>
      <c r="W249" s="87"/>
      <c r="X249" s="34"/>
      <c r="Y249" s="47"/>
      <c r="Z249" s="47"/>
      <c r="AA249" s="47"/>
    </row>
    <row r="250">
      <c r="B250" s="46"/>
      <c r="C250" s="47"/>
      <c r="D250" s="47"/>
      <c r="E250" s="47"/>
      <c r="F250" s="47"/>
      <c r="G250" s="47"/>
      <c r="H250" s="47"/>
      <c r="I250" s="47"/>
      <c r="K250" s="47"/>
      <c r="L250" s="47"/>
      <c r="M250" s="47"/>
      <c r="N250" s="47"/>
      <c r="O250" s="47"/>
      <c r="P250" s="47"/>
      <c r="Q250" s="88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B251" s="45"/>
      <c r="C251" s="31"/>
      <c r="D251" s="72"/>
      <c r="E251" s="72"/>
      <c r="F251" s="72"/>
      <c r="G251" s="72"/>
      <c r="H251" s="31" t="n">
        <v>0.228842592592593</v>
      </c>
      <c r="I251" s="31"/>
      <c r="J251" s="31" t="n">
        <v>0.303657407407407</v>
      </c>
      <c r="K251" s="94" t="n">
        <v>0.368599537037037</v>
      </c>
      <c r="L251" s="72"/>
      <c r="M251" s="72" t="n">
        <v>0.43005787037037</v>
      </c>
      <c r="N251" s="72" t="n">
        <v>0.481574074074074</v>
      </c>
      <c r="O251" s="84"/>
      <c r="P251" s="72" t="n">
        <v>0.564861111111111</v>
      </c>
      <c r="Q251" s="85"/>
      <c r="R251" s="72"/>
      <c r="S251" s="72"/>
      <c r="T251" s="72"/>
      <c r="U251" s="72"/>
      <c r="V251" s="72"/>
      <c r="W251" s="72"/>
      <c r="X251" s="72"/>
      <c r="Y251" s="31"/>
      <c r="Z251" s="31"/>
      <c r="AA251" s="31"/>
    </row>
    <row r="252">
      <c r="B252" s="46"/>
      <c r="C252" s="47"/>
      <c r="D252" s="47"/>
      <c r="E252" s="47"/>
      <c r="F252" s="47"/>
      <c r="G252" s="47"/>
      <c r="H252" s="47" t="s">
        <v>275</v>
      </c>
      <c r="I252" s="47"/>
      <c r="J252" s="47" t="s">
        <v>276</v>
      </c>
      <c r="K252" s="97" t="s">
        <v>277</v>
      </c>
      <c r="L252" s="47"/>
      <c r="M252" s="47" t="s">
        <v>278</v>
      </c>
      <c r="N252" s="47" t="s">
        <v>279</v>
      </c>
      <c r="O252" s="47"/>
      <c r="P252" s="47" t="s">
        <v>280</v>
      </c>
      <c r="Q252" s="75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B253" s="46"/>
      <c r="C253" s="47"/>
      <c r="D253" s="47"/>
      <c r="E253" s="47"/>
      <c r="F253" s="47"/>
      <c r="G253" s="47"/>
      <c r="H253" s="42"/>
      <c r="K253" s="36"/>
      <c r="L253" s="47"/>
      <c r="M253" s="47"/>
      <c r="N253" s="47"/>
      <c r="O253" s="47"/>
      <c r="P253" s="47"/>
      <c r="Q253" s="88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B254" s="45"/>
      <c r="C254" s="31"/>
      <c r="D254" s="31"/>
      <c r="E254" s="31"/>
      <c r="F254" s="31"/>
      <c r="G254" s="31"/>
      <c r="H254" s="31" t="n">
        <v>0.231793981481481</v>
      </c>
      <c r="I254" s="31"/>
      <c r="J254" s="31"/>
      <c r="K254" s="76"/>
      <c r="L254" s="72"/>
      <c r="M254" s="72" t="n">
        <v>0.44349537037037</v>
      </c>
      <c r="N254" s="72" t="n">
        <v>0.482615740740741</v>
      </c>
      <c r="O254" s="72"/>
      <c r="P254" s="72" t="n">
        <v>0.561979166666667</v>
      </c>
      <c r="Q254" s="72"/>
      <c r="R254" s="72"/>
      <c r="S254" s="72"/>
      <c r="T254" s="72" t="n">
        <v>0.722650462962963</v>
      </c>
      <c r="U254" s="72"/>
      <c r="V254" s="72"/>
      <c r="W254" s="72"/>
      <c r="X254" s="31"/>
      <c r="Y254" s="31"/>
      <c r="Z254" s="31"/>
      <c r="AA254" s="31"/>
    </row>
    <row r="255" ht="27.75">
      <c r="B255" s="46"/>
      <c r="C255" s="47"/>
      <c r="D255" s="47"/>
      <c r="E255" s="47"/>
      <c r="F255" s="47"/>
      <c r="G255" s="47"/>
      <c r="H255" s="34" t="s">
        <v>281</v>
      </c>
      <c r="I255" s="47"/>
      <c r="J255" s="47"/>
      <c r="K255" s="36"/>
      <c r="L255" s="47"/>
      <c r="M255" s="47" t="s">
        <v>282</v>
      </c>
      <c r="N255" s="47" t="s">
        <v>283</v>
      </c>
      <c r="O255" s="47"/>
      <c r="P255" s="47" t="s">
        <v>284</v>
      </c>
      <c r="Q255" s="75"/>
      <c r="R255" s="47"/>
      <c r="S255" s="47"/>
      <c r="T255" s="47" t="s">
        <v>285</v>
      </c>
      <c r="U255" s="47"/>
      <c r="V255" s="47"/>
      <c r="W255" s="47"/>
      <c r="X255" s="47"/>
      <c r="Y255" s="47"/>
      <c r="Z255" s="47"/>
      <c r="AA255" s="47"/>
    </row>
    <row r="256">
      <c r="K256" s="47"/>
      <c r="O256" s="47"/>
    </row>
    <row r="257">
      <c r="B257" s="45"/>
      <c r="C257" s="31"/>
      <c r="D257" s="31"/>
      <c r="E257" s="31"/>
      <c r="F257" s="31"/>
      <c r="G257" s="31"/>
      <c r="H257" s="31" t="n">
        <v>0.239050925925926</v>
      </c>
      <c r="I257" s="72"/>
      <c r="J257" s="31"/>
      <c r="K257" s="31"/>
      <c r="L257" s="72"/>
      <c r="M257" s="31" t="n">
        <v>0.44869212962963</v>
      </c>
      <c r="N257" s="31"/>
      <c r="O257" s="84"/>
      <c r="P257" s="72" t="n">
        <v>0.553877314814815</v>
      </c>
      <c r="Q257" s="77"/>
      <c r="R257" s="31"/>
      <c r="S257" s="31"/>
      <c r="T257" s="31" t="n">
        <v>0.727604166666667</v>
      </c>
      <c r="U257" s="31"/>
      <c r="V257" s="31"/>
      <c r="W257" s="31"/>
      <c r="X257" s="31"/>
      <c r="Y257" s="31"/>
      <c r="Z257" s="31"/>
      <c r="AA257" s="31"/>
    </row>
    <row r="258">
      <c r="B258" s="46"/>
      <c r="C258" s="47"/>
      <c r="D258" s="47"/>
      <c r="E258" s="47"/>
      <c r="F258" s="47"/>
      <c r="G258" s="47"/>
      <c r="H258" s="47" t="s">
        <v>286</v>
      </c>
      <c r="I258" s="47"/>
      <c r="J258" s="47"/>
      <c r="K258" s="47"/>
      <c r="L258" s="47"/>
      <c r="M258" s="47" t="s">
        <v>287</v>
      </c>
      <c r="N258" s="47"/>
      <c r="O258" s="34"/>
      <c r="P258" s="47" t="s">
        <v>288</v>
      </c>
      <c r="Q258" s="47"/>
      <c r="R258" s="47"/>
      <c r="S258" s="47"/>
      <c r="T258" s="47" t="s">
        <v>254</v>
      </c>
      <c r="U258" s="47"/>
      <c r="V258" s="47"/>
      <c r="W258" s="47"/>
      <c r="X258" s="47"/>
      <c r="Y258" s="47"/>
      <c r="Z258" s="47"/>
      <c r="AA258" s="47"/>
    </row>
    <row r="259">
      <c r="H259" s="42"/>
      <c r="O259" s="47"/>
      <c r="P259" s="42"/>
      <c r="Q259" s="58"/>
      <c r="U259" s="42"/>
    </row>
    <row r="260">
      <c r="B260" s="45"/>
      <c r="C260" s="31"/>
      <c r="D260" s="31"/>
      <c r="E260" s="31"/>
      <c r="F260" s="31"/>
      <c r="G260" s="31"/>
      <c r="H260" s="84" t="n">
        <v>0.244039351851852</v>
      </c>
      <c r="I260" s="31"/>
      <c r="J260" s="84"/>
      <c r="K260" s="72"/>
      <c r="L260" s="84"/>
      <c r="M260" s="31"/>
      <c r="N260" s="31"/>
      <c r="O260" s="84"/>
      <c r="P260" s="31"/>
      <c r="Q260" s="72"/>
      <c r="R260" s="31"/>
      <c r="S260" s="31"/>
      <c r="T260" s="31" t="n">
        <v>0.742303240740741</v>
      </c>
      <c r="U260" s="31"/>
      <c r="V260" s="31"/>
      <c r="W260" s="31"/>
      <c r="X260" s="31"/>
      <c r="Y260" s="31"/>
      <c r="Z260" s="31"/>
      <c r="AA260" s="31"/>
    </row>
    <row r="261">
      <c r="B261" s="46"/>
      <c r="C261" s="47"/>
      <c r="D261" s="47"/>
      <c r="E261" s="47"/>
      <c r="F261" s="47"/>
      <c r="G261" s="47"/>
      <c r="H261" s="49" t="s">
        <v>289</v>
      </c>
      <c r="I261" s="47"/>
      <c r="J261" s="34"/>
      <c r="K261" s="47"/>
      <c r="L261" s="47"/>
      <c r="M261" s="47"/>
      <c r="N261" s="47"/>
      <c r="O261" s="47"/>
      <c r="P261" s="47"/>
      <c r="Q261" s="47"/>
      <c r="R261" s="47"/>
      <c r="S261" s="47"/>
      <c r="T261" s="47" t="s">
        <v>290</v>
      </c>
      <c r="U261" s="47"/>
      <c r="V261" s="47"/>
      <c r="W261" s="47"/>
      <c r="X261" s="47"/>
      <c r="Y261" s="47"/>
      <c r="Z261" s="47"/>
      <c r="AA261" s="47"/>
    </row>
    <row r="262">
      <c r="L262" s="47"/>
      <c r="N262" s="90"/>
      <c r="Q262" s="47"/>
    </row>
    <row r="263">
      <c r="B263" s="45"/>
      <c r="C263" s="31"/>
      <c r="D263" s="31"/>
      <c r="E263" s="31"/>
      <c r="F263" s="31"/>
      <c r="G263" s="31"/>
      <c r="H263" s="84"/>
      <c r="I263" s="31"/>
      <c r="J263" s="31"/>
      <c r="K263" s="72"/>
      <c r="L263" s="72"/>
      <c r="M263" s="31"/>
      <c r="N263" s="31"/>
      <c r="O263" s="72"/>
      <c r="P263" s="31"/>
      <c r="Q263" s="84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B264" s="46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8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L265" s="47"/>
      <c r="Q265" s="47"/>
    </row>
    <row r="266">
      <c r="B266" s="45"/>
      <c r="C266" s="31"/>
      <c r="D266" s="31"/>
      <c r="E266" s="31"/>
      <c r="F266" s="31"/>
      <c r="G266" s="31"/>
      <c r="H266" s="31"/>
      <c r="I266" s="72"/>
      <c r="J266" s="84"/>
      <c r="K266" s="72"/>
      <c r="L266" s="84"/>
      <c r="M266" s="31"/>
      <c r="N266" s="31"/>
      <c r="O266" s="31"/>
      <c r="P266" s="31"/>
      <c r="Q266" s="72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B267" s="46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79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L268" s="47"/>
      <c r="Q268" s="47"/>
    </row>
    <row r="269">
      <c r="B269" s="45"/>
      <c r="C269" s="31"/>
      <c r="D269" s="31"/>
      <c r="E269" s="31"/>
      <c r="F269" s="31"/>
      <c r="G269" s="31"/>
      <c r="H269" s="31"/>
      <c r="I269" s="31"/>
      <c r="J269" s="31"/>
      <c r="K269" s="72"/>
      <c r="L269" s="72"/>
      <c r="M269" s="31"/>
      <c r="N269" s="31"/>
      <c r="O269" s="31"/>
      <c r="P269" s="31"/>
      <c r="Q269" s="72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B270" s="46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79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L271" s="47"/>
    </row>
    <row r="272">
      <c r="B272" s="45"/>
      <c r="C272" s="31"/>
      <c r="D272" s="31"/>
      <c r="E272" s="31"/>
      <c r="F272" s="31"/>
      <c r="G272" s="31"/>
      <c r="H272" s="31"/>
      <c r="I272" s="31"/>
      <c r="J272" s="31"/>
      <c r="K272" s="72"/>
      <c r="L272" s="72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B273" s="46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79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6" customHeight="true" ht="6.75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C276" s="1"/>
    </row>
    <row r="277"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0"/>
      <c r="O277" s="41"/>
      <c r="P277" s="40"/>
      <c r="Q277" s="41"/>
      <c r="R277" s="41"/>
      <c r="S277" s="40"/>
      <c r="T277" s="41"/>
      <c r="U277" s="41"/>
      <c r="V277" s="41"/>
      <c r="W277" s="41"/>
      <c r="X277" s="41"/>
      <c r="Y277" s="41"/>
      <c r="Z277" s="41"/>
      <c r="AA277" s="41"/>
    </row>
    <row r="278"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0"/>
      <c r="O278" s="41"/>
      <c r="P278" s="55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>
      <c r="C279" s="41"/>
      <c r="D279" s="41"/>
      <c r="E279" s="41"/>
      <c r="F279" s="41"/>
      <c r="G279" s="41"/>
      <c r="H279" s="41"/>
      <c r="I279" s="41"/>
      <c r="J279" s="41"/>
      <c r="K279" s="41"/>
      <c r="L279" s="40"/>
      <c r="M279" s="41"/>
      <c r="N279" s="40"/>
      <c r="O279" s="41"/>
      <c r="P279" s="40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>
      <c r="C281" s="41"/>
      <c r="D281" s="41"/>
      <c r="E281" s="41"/>
      <c r="F281" s="40"/>
      <c r="G281" s="41"/>
      <c r="H281" s="41"/>
      <c r="I281" s="41"/>
      <c r="J281" s="40"/>
      <c r="K281" s="40"/>
      <c r="L281" s="40"/>
      <c r="M281" s="40"/>
      <c r="N281" s="40"/>
      <c r="O281" s="40"/>
      <c r="P281" s="40"/>
      <c r="Q281" s="41"/>
      <c r="R281" s="41"/>
      <c r="S281" s="40"/>
      <c r="T281" s="40"/>
      <c r="U281" s="40"/>
      <c r="V281" s="41"/>
      <c r="W281" s="40"/>
      <c r="X281" s="41"/>
      <c r="Y281" s="41"/>
      <c r="Z281" s="41"/>
      <c r="AA281" s="41"/>
    </row>
    <row r="282">
      <c r="C282" s="41"/>
      <c r="D282" s="41"/>
      <c r="E282" s="41"/>
      <c r="F282" s="41"/>
      <c r="G282" s="41"/>
      <c r="H282" s="41"/>
      <c r="I282" s="41"/>
      <c r="J282" s="41" t="str">
        <f>J286+J283</f>
      </c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>
      <c r="C283" s="41"/>
      <c r="D283" s="41"/>
      <c r="E283" s="40"/>
      <c r="F283" s="40"/>
      <c r="G283" s="41"/>
      <c r="H283" s="40"/>
      <c r="I283" s="40"/>
      <c r="J283" s="40" t="n">
        <v>0.208333333333333</v>
      </c>
      <c r="K283" s="40"/>
      <c r="L283" s="40"/>
      <c r="M283" s="40"/>
      <c r="N283" s="40"/>
      <c r="O283" s="40"/>
      <c r="P283" s="40"/>
      <c r="Q283" s="41"/>
      <c r="R283" s="41"/>
      <c r="S283" s="40"/>
      <c r="T283" s="40"/>
      <c r="U283" s="40"/>
      <c r="V283" s="40"/>
      <c r="W283" s="40"/>
      <c r="X283" s="40"/>
      <c r="Y283" s="41"/>
      <c r="Z283" s="40"/>
      <c r="AA283" s="41"/>
    </row>
    <row r="284"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3"/>
      <c r="Q284" s="92"/>
      <c r="R284" s="92"/>
      <c r="S284" s="92"/>
      <c r="T284" s="92"/>
      <c r="U284" s="92"/>
      <c r="V284" s="92"/>
      <c r="W284" s="92"/>
      <c r="X284" s="92"/>
      <c r="Y284" s="92"/>
      <c r="Z284" s="92" t="str">
        <f>Z287-X287</f>
      </c>
      <c r="AA284" s="92"/>
    </row>
    <row r="285">
      <c r="B285" s="29" t="n">
        <v>45291</v>
      </c>
      <c r="C285" s="43" t="n">
        <v>0</v>
      </c>
      <c r="D285" s="44" t="n">
        <v>0.0416666666666667</v>
      </c>
      <c r="E285" s="43" t="n">
        <v>0.0833333333333333</v>
      </c>
      <c r="F285" s="44" t="n">
        <v>0.125</v>
      </c>
      <c r="G285" s="43" t="n">
        <v>0.166666666666667</v>
      </c>
      <c r="H285" s="44" t="n">
        <v>0.208333333333333</v>
      </c>
      <c r="I285" s="43" t="n">
        <v>0.25</v>
      </c>
      <c r="J285" s="44" t="n">
        <v>0.291666666666667</v>
      </c>
      <c r="K285" s="43" t="n">
        <v>0.333333333333333</v>
      </c>
      <c r="L285" s="44" t="n">
        <v>0.375</v>
      </c>
      <c r="M285" s="43" t="n">
        <v>0.416666666666667</v>
      </c>
      <c r="N285" s="44" t="n">
        <v>0.458333333333333</v>
      </c>
      <c r="O285" s="43" t="n">
        <v>0.5</v>
      </c>
      <c r="P285" s="44" t="n">
        <v>0.541666666666667</v>
      </c>
      <c r="Q285" s="43" t="n">
        <v>0.583333333333333</v>
      </c>
      <c r="R285" s="44" t="n">
        <v>0.625</v>
      </c>
      <c r="S285" s="43" t="n">
        <v>0.666666666666667</v>
      </c>
      <c r="T285" s="44" t="n">
        <v>0.708333333333333</v>
      </c>
      <c r="U285" s="43" t="n">
        <v>0.75</v>
      </c>
      <c r="V285" s="44" t="n">
        <v>0.791666666666667</v>
      </c>
      <c r="W285" s="43" t="n">
        <v>0.833333333333333</v>
      </c>
      <c r="X285" s="44" t="n">
        <v>0.875</v>
      </c>
      <c r="Y285" s="43" t="n">
        <v>0.916666666666667</v>
      </c>
      <c r="Z285" s="44" t="n">
        <v>0.958333333333333</v>
      </c>
      <c r="AA285" s="43" t="n">
        <v>1</v>
      </c>
    </row>
    <row r="286">
      <c r="B286" s="81"/>
      <c r="C286" s="82"/>
      <c r="D286" s="82"/>
      <c r="E286" s="82"/>
      <c r="F286" s="82"/>
      <c r="G286" s="82"/>
      <c r="H286" s="82"/>
      <c r="I286" s="82"/>
      <c r="J286" s="82" t="n">
        <v>0.29193287037037</v>
      </c>
      <c r="K286" s="82"/>
      <c r="L286" s="82" t="n">
        <v>0.3909375</v>
      </c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X286" s="82"/>
      <c r="Y286" s="82"/>
      <c r="Z286" s="82"/>
      <c r="AA286" s="82"/>
      <c r="AB286" s="81"/>
    </row>
    <row r="287" ht="15">
      <c r="B287" s="83"/>
      <c r="C287" s="84"/>
      <c r="D287" s="84"/>
      <c r="E287" s="84"/>
      <c r="F287" s="84"/>
      <c r="G287" s="84"/>
      <c r="H287" s="31" t="n">
        <v>0.235659722222222</v>
      </c>
      <c r="I287" s="84" t="n">
        <v>0.290243055555556</v>
      </c>
      <c r="J287" s="98" t="s">
        <v>291</v>
      </c>
      <c r="K287" s="84" t="n">
        <v>0.35806712962963</v>
      </c>
      <c r="L287" s="84" t="s">
        <v>292</v>
      </c>
      <c r="M287" s="84" t="n">
        <v>0.447060185185185</v>
      </c>
      <c r="N287" s="85" t="n">
        <v>0.459756944444444</v>
      </c>
      <c r="O287" s="72" t="n">
        <v>0.498981481481481</v>
      </c>
      <c r="P287" s="84"/>
      <c r="Q287" s="85" t="n">
        <v>0.587164351851852</v>
      </c>
      <c r="R287" s="85" t="n">
        <v>0.655381944444444</v>
      </c>
      <c r="S287" s="84" t="n">
        <v>0.699108796296296</v>
      </c>
      <c r="T287" s="85" t="n">
        <v>0.739074074074074</v>
      </c>
      <c r="U287" s="85" t="n">
        <v>0.758078703703704</v>
      </c>
      <c r="V287" s="85"/>
      <c r="W287" s="86"/>
      <c r="X287" s="84" t="n">
        <v>0.906944444444444</v>
      </c>
      <c r="Y287" s="84"/>
      <c r="Z287" s="84" t="n">
        <v>0.976377314814815</v>
      </c>
      <c r="AA287" s="84"/>
    </row>
    <row r="288" ht="15">
      <c r="B288" s="46"/>
      <c r="C288" s="47"/>
      <c r="D288" s="74"/>
      <c r="E288" s="47"/>
      <c r="F288" s="47"/>
      <c r="G288" s="47"/>
      <c r="H288" s="34" t="s">
        <v>293</v>
      </c>
      <c r="I288" s="73" t="s">
        <v>294</v>
      </c>
      <c r="J288" s="47"/>
      <c r="K288" s="47" t="s">
        <v>295</v>
      </c>
      <c r="L288" s="47"/>
      <c r="M288" s="47" t="s">
        <v>296</v>
      </c>
      <c r="N288" s="47" t="s">
        <v>297</v>
      </c>
      <c r="O288" s="47" t="s">
        <v>298</v>
      </c>
      <c r="P288" s="34"/>
      <c r="Q288" s="75" t="s">
        <v>299</v>
      </c>
      <c r="R288" s="47" t="s">
        <v>249</v>
      </c>
      <c r="S288" s="47" t="s">
        <v>300</v>
      </c>
      <c r="T288" s="47" t="s">
        <v>301</v>
      </c>
      <c r="U288" s="47" t="s">
        <v>302</v>
      </c>
      <c r="V288" s="47"/>
      <c r="W288" s="87"/>
      <c r="X288" s="34" t="s">
        <v>303</v>
      </c>
      <c r="Y288" s="47"/>
      <c r="Z288" s="47" t="s">
        <v>304</v>
      </c>
      <c r="AA288" s="47"/>
    </row>
    <row r="289">
      <c r="B289" s="46"/>
      <c r="C289" s="47"/>
      <c r="D289" s="47"/>
      <c r="E289" s="47"/>
      <c r="F289" s="47"/>
      <c r="G289" s="47"/>
      <c r="H289" s="47"/>
      <c r="I289" s="47"/>
      <c r="K289" s="47"/>
      <c r="L289" s="47"/>
      <c r="M289" s="47"/>
      <c r="N289" s="47"/>
      <c r="O289" s="47"/>
      <c r="P289" s="47"/>
      <c r="Q289" s="88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B290" s="45"/>
      <c r="C290" s="31"/>
      <c r="D290" s="72"/>
      <c r="E290" s="72"/>
      <c r="F290" s="72"/>
      <c r="G290" s="72"/>
      <c r="H290" s="31"/>
      <c r="I290" s="31" t="n">
        <v>0.285219907407407</v>
      </c>
      <c r="J290" s="31" t="n">
        <v>0.306574074074074</v>
      </c>
      <c r="K290" s="94"/>
      <c r="L290" s="72" t="n">
        <v>0.391875</v>
      </c>
      <c r="M290" s="72"/>
      <c r="N290" s="72" t="n">
        <v>0.468668981481482</v>
      </c>
      <c r="O290" s="84" t="n">
        <v>0.568101851851852</v>
      </c>
      <c r="P290" s="72"/>
      <c r="Q290" s="85" t="n">
        <v>0.610810185185185</v>
      </c>
      <c r="R290" s="72" t="n">
        <v>0.653449074074074</v>
      </c>
      <c r="S290" s="72"/>
      <c r="T290" s="72" t="n">
        <v>0.740115740740741</v>
      </c>
      <c r="U290" s="72"/>
      <c r="V290" s="72"/>
      <c r="W290" s="72"/>
      <c r="X290" s="72"/>
      <c r="Y290" s="31"/>
      <c r="Z290" s="31"/>
      <c r="AA290" s="31"/>
    </row>
    <row r="291">
      <c r="B291" s="46"/>
      <c r="C291" s="47"/>
      <c r="D291" s="47"/>
      <c r="E291" s="47"/>
      <c r="F291" s="47"/>
      <c r="G291" s="47"/>
      <c r="H291" s="47"/>
      <c r="I291" s="47" t="s">
        <v>305</v>
      </c>
      <c r="J291" s="47" t="s">
        <v>306</v>
      </c>
      <c r="K291" s="97"/>
      <c r="L291" s="47" t="s">
        <v>307</v>
      </c>
      <c r="M291" s="47"/>
      <c r="N291" s="47" t="s">
        <v>308</v>
      </c>
      <c r="O291" s="47" t="s">
        <v>309</v>
      </c>
      <c r="P291" s="47"/>
      <c r="Q291" s="75" t="s">
        <v>310</v>
      </c>
      <c r="R291" s="47" t="s">
        <v>311</v>
      </c>
      <c r="S291" s="47"/>
      <c r="T291" s="47" t="s">
        <v>312</v>
      </c>
      <c r="U291" s="47"/>
      <c r="V291" s="47"/>
      <c r="W291" s="47"/>
      <c r="X291" s="47"/>
      <c r="Y291" s="47"/>
      <c r="Z291" s="47"/>
      <c r="AA291" s="47"/>
    </row>
    <row r="292">
      <c r="B292" s="46"/>
      <c r="C292" s="47"/>
      <c r="D292" s="47"/>
      <c r="E292" s="47"/>
      <c r="F292" s="47"/>
      <c r="G292" s="47"/>
      <c r="H292" s="42"/>
      <c r="K292" s="36"/>
      <c r="L292" s="47"/>
      <c r="M292" s="47"/>
      <c r="N292" s="47"/>
      <c r="O292" s="47"/>
      <c r="P292" s="47"/>
      <c r="Q292" s="88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B293" s="45"/>
      <c r="C293" s="31"/>
      <c r="D293" s="31"/>
      <c r="E293" s="31"/>
      <c r="F293" s="31"/>
      <c r="G293" s="31"/>
      <c r="H293" s="31"/>
      <c r="I293" s="31" t="n">
        <v>0.27650462962963</v>
      </c>
      <c r="J293" s="31" t="n">
        <v>0.330833333333333</v>
      </c>
      <c r="K293" s="76"/>
      <c r="L293" s="72" t="n">
        <v>0.379664351851852</v>
      </c>
      <c r="M293" s="72"/>
      <c r="N293" s="72" t="n">
        <v>0.486111111111111</v>
      </c>
      <c r="O293" s="72"/>
      <c r="P293" s="72"/>
      <c r="Q293" s="72" t="n">
        <v>0.617615740740741</v>
      </c>
      <c r="R293" s="72"/>
      <c r="S293" s="72"/>
      <c r="T293" s="72" t="n">
        <v>0.743391203703704</v>
      </c>
      <c r="U293" s="72"/>
      <c r="V293" s="72"/>
      <c r="W293" s="72"/>
      <c r="X293" s="31"/>
      <c r="Y293" s="31"/>
      <c r="Z293" s="31"/>
      <c r="AA293" s="31"/>
    </row>
    <row r="294">
      <c r="B294" s="46"/>
      <c r="C294" s="47"/>
      <c r="D294" s="47"/>
      <c r="E294" s="47"/>
      <c r="F294" s="47"/>
      <c r="G294" s="47"/>
      <c r="H294" s="34"/>
      <c r="I294" s="47" t="s">
        <v>313</v>
      </c>
      <c r="J294" s="47" t="s">
        <v>314</v>
      </c>
      <c r="K294" s="36"/>
      <c r="L294" s="47" t="s">
        <v>315</v>
      </c>
      <c r="M294" s="47"/>
      <c r="N294" s="47" t="s">
        <v>316</v>
      </c>
      <c r="O294" s="47"/>
      <c r="P294" s="47"/>
      <c r="Q294" s="75" t="s">
        <v>317</v>
      </c>
      <c r="R294" s="47"/>
      <c r="S294" s="47"/>
      <c r="T294" s="47" t="s">
        <v>318</v>
      </c>
      <c r="U294" s="47"/>
      <c r="V294" s="47"/>
      <c r="W294" s="47"/>
      <c r="X294" s="47"/>
      <c r="Y294" s="47"/>
      <c r="Z294" s="47"/>
      <c r="AA294" s="47"/>
    </row>
    <row r="295">
      <c r="K295" s="47"/>
      <c r="O295" s="47"/>
    </row>
    <row r="296">
      <c r="B296" s="45"/>
      <c r="C296" s="31"/>
      <c r="D296" s="31"/>
      <c r="E296" s="31"/>
      <c r="F296" s="31"/>
      <c r="G296" s="31"/>
      <c r="H296" s="31"/>
      <c r="I296" s="72" t="n">
        <v>0.2590625</v>
      </c>
      <c r="J296" s="31" t="n">
        <v>0.293356481481481</v>
      </c>
      <c r="K296" s="31"/>
      <c r="L296" s="72"/>
      <c r="M296" s="31"/>
      <c r="N296" s="31"/>
      <c r="O296" s="84"/>
      <c r="P296" s="72"/>
      <c r="Q296" s="77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B297" s="46"/>
      <c r="C297" s="47"/>
      <c r="D297" s="47"/>
      <c r="E297" s="47"/>
      <c r="F297" s="47"/>
      <c r="G297" s="47"/>
      <c r="H297" s="47"/>
      <c r="I297" s="47" t="s">
        <v>319</v>
      </c>
      <c r="J297" s="47" t="s">
        <v>320</v>
      </c>
      <c r="K297" s="47"/>
      <c r="L297" s="47"/>
      <c r="M297" s="47"/>
      <c r="N297" s="47"/>
      <c r="O297" s="34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H298" s="42"/>
      <c r="O298" s="47"/>
      <c r="P298" s="42"/>
      <c r="Q298" s="58"/>
      <c r="U298" s="42"/>
    </row>
    <row r="299">
      <c r="B299" s="45"/>
      <c r="C299" s="31"/>
      <c r="D299" s="31"/>
      <c r="E299" s="31"/>
      <c r="F299" s="31"/>
      <c r="G299" s="31"/>
      <c r="H299" s="84"/>
      <c r="I299" s="31"/>
      <c r="J299" s="84"/>
      <c r="K299" s="72"/>
      <c r="L299" s="84"/>
      <c r="M299" s="31"/>
      <c r="N299" s="31"/>
      <c r="O299" s="84"/>
      <c r="P299" s="31"/>
      <c r="Q299" s="72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B300" s="46"/>
      <c r="C300" s="47"/>
      <c r="D300" s="47"/>
      <c r="E300" s="47"/>
      <c r="F300" s="47"/>
      <c r="G300" s="47"/>
      <c r="H300" s="47"/>
      <c r="I300" s="47"/>
      <c r="J300" s="34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L301" s="47"/>
      <c r="N301" s="90"/>
      <c r="Q301" s="47"/>
    </row>
    <row r="302">
      <c r="B302" s="45"/>
      <c r="C302" s="31"/>
      <c r="D302" s="31"/>
      <c r="E302" s="31"/>
      <c r="F302" s="31"/>
      <c r="G302" s="31"/>
      <c r="H302" s="84"/>
      <c r="I302" s="31"/>
      <c r="J302" s="31"/>
      <c r="K302" s="72"/>
      <c r="L302" s="72"/>
      <c r="M302" s="31"/>
      <c r="N302" s="31"/>
      <c r="O302" s="72"/>
      <c r="P302" s="31"/>
      <c r="Q302" s="84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B303" s="46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8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L304" s="47"/>
      <c r="Q304" s="47"/>
    </row>
    <row r="305">
      <c r="B305" s="45"/>
      <c r="C305" s="31"/>
      <c r="D305" s="31"/>
      <c r="E305" s="31"/>
      <c r="F305" s="31"/>
      <c r="G305" s="31"/>
      <c r="H305" s="31"/>
      <c r="I305" s="72"/>
      <c r="J305" s="84"/>
      <c r="K305" s="72"/>
      <c r="L305" s="84"/>
      <c r="M305" s="31"/>
      <c r="N305" s="31"/>
      <c r="O305" s="31"/>
      <c r="P305" s="31"/>
      <c r="Q305" s="72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B306" s="46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79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L307" s="47"/>
      <c r="Q307" s="47"/>
    </row>
    <row r="308">
      <c r="B308" s="45"/>
      <c r="C308" s="31"/>
      <c r="D308" s="31"/>
      <c r="E308" s="31"/>
      <c r="F308" s="31"/>
      <c r="G308" s="31"/>
      <c r="H308" s="31"/>
      <c r="I308" s="31"/>
      <c r="J308" s="31"/>
      <c r="K308" s="72"/>
      <c r="L308" s="72"/>
      <c r="M308" s="31"/>
      <c r="N308" s="31"/>
      <c r="O308" s="31"/>
      <c r="P308" s="31"/>
      <c r="Q308" s="72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B309" s="46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79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I309" s="1"/>
    </row>
    <row r="310">
      <c r="L310" s="47"/>
    </row>
    <row r="311">
      <c r="B311" s="45"/>
      <c r="C311" s="31"/>
      <c r="D311" s="31"/>
      <c r="E311" s="31"/>
      <c r="F311" s="31"/>
      <c r="G311" s="31"/>
      <c r="H311" s="31"/>
      <c r="I311" s="31"/>
      <c r="J311" s="31"/>
      <c r="K311" s="72"/>
      <c r="L311" s="72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B312" s="46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79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</sheetData>
  <pageMargins left="0.699999988079071" top="0.75" right="0.699999988079071" bottom="0.75" header="0.300000011920929" footer="0.300000011920929"/>
  <pageSetup orientation="portrait" fitToHeight="1" fitToWidth="1" paperSize="9" cellComments="none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false"/>
  </sheetPr>
  <dimension ref="A1:AL37"/>
  <sheetViews>
    <sheetView workbookViewId="0" zoomScale="115" zoomScaleNormal="115" showZeros="true" showFormulas="false" showGridLines="true" showRowColHeaders="true">
      <selection sqref="AG18" activeCell="AG18"/>
    </sheetView>
  </sheetViews>
  <sheetFormatPr defaultColWidth="9.140625" customHeight="true" defaultRowHeight="15"/>
  <cols>
    <col max="2" min="1" style="1" width="9.140625" customWidth="true"/>
    <col max="4" min="3" style="1" width="13.28515625" customWidth="true"/>
    <col max="5" min="5" style="1" width="15.85546875" customWidth="true"/>
    <col max="8" min="6" style="1" width="13.28515625" customWidth="true"/>
    <col max="9" min="9" style="1" width="13" customWidth="true"/>
    <col max="10" min="10" style="1" width="12.140625" customWidth="true"/>
    <col max="11" min="11" style="1" width="13.28515625" customWidth="true"/>
    <col max="12" min="12" style="1" width="12.140625" customWidth="true"/>
    <col max="15" min="13" style="1" width="9.140625" customWidth="true"/>
    <col max="16" min="16" style="1" width="13.28515625" customWidth="true"/>
    <col max="20" min="17" style="1" width="9.140625" customWidth="true"/>
    <col max="21" min="21" style="1" width="13.28515625" customWidth="true"/>
    <col max="22" min="22" style="1" width="16.28515625" customWidth="true"/>
    <col max="23" min="23" style="1" width="13.28515625" customWidth="true"/>
    <col max="24" min="24" style="1" width="16" customWidth="true"/>
    <col max="25" min="25" style="1" width="9.85546875" customWidth="true"/>
    <col max="26" min="26" style="1" width="9.140625" customWidth="true"/>
    <col max="27" min="27" style="1" width="14" customWidth="true"/>
    <col max="28" min="28" style="1" width="14.5703125" customWidth="true"/>
    <col max="33" min="29" style="1" width="15.28515625" customWidth="true"/>
    <col max="34" min="34" style="0" width="20.140625" customWidth="true"/>
    <col max="38" min="36" style="1" width="9.140625" customWidth="true"/>
  </cols>
  <sheetData>
    <row r="1" customHeight="true" ht="15">
      <c r="A1" s="70" t="n">
        <v>0.222916666666667</v>
      </c>
      <c r="B1" s="1" t="n">
        <v>1.5</v>
      </c>
      <c r="C1" s="70" t="str">
        <f>A1*B1</f>
      </c>
      <c r="AJ1" s="70" t="n">
        <v>0.222916666666667</v>
      </c>
      <c r="AK1" s="1" t="n">
        <v>0.75</v>
      </c>
      <c r="AL1" s="70" t="str">
        <f>AJ1*AK1</f>
      </c>
    </row>
    <row r="2" customHeight="true" ht="15">
      <c r="A2" s="70" t="n">
        <v>0.222916666666667</v>
      </c>
      <c r="B2" s="1" t="n">
        <v>2</v>
      </c>
      <c r="C2" s="70" t="str">
        <f>A2*B2</f>
      </c>
      <c r="AJ2" s="70" t="n">
        <v>0.222916666666667</v>
      </c>
      <c r="AK2" s="1" t="n">
        <v>2.5</v>
      </c>
      <c r="AL2" s="70" t="str">
        <f>AJ2*AK2</f>
      </c>
    </row>
    <row r="3" customHeight="true" ht="15">
      <c r="A3" s="70" t="n">
        <v>0.222916666666667</v>
      </c>
      <c r="B3" s="1" t="n">
        <v>3</v>
      </c>
      <c r="C3" s="70" t="str">
        <f>A3*B3</f>
      </c>
      <c r="AJ3" s="70" t="n">
        <v>0.222916666666667</v>
      </c>
      <c r="AK3" s="1" t="n">
        <v>3</v>
      </c>
      <c r="AL3" s="70" t="str">
        <f>AJ3*AK3</f>
      </c>
    </row>
    <row r="4" customHeight="true" ht="15">
      <c r="A4" s="70" t="n">
        <v>0.222916666666667</v>
      </c>
      <c r="B4" s="1" t="n">
        <v>4</v>
      </c>
      <c r="C4" s="70" t="str">
        <f>A4*B4</f>
      </c>
      <c r="AC4" s="99" t="str">
        <f>AC5+AC6</f>
      </c>
      <c r="AJ4" s="70" t="n">
        <v>0.222916666666667</v>
      </c>
      <c r="AK4" s="1" t="n">
        <v>4</v>
      </c>
      <c r="AL4" s="70" t="str">
        <f>AJ4*AK4</f>
      </c>
    </row>
    <row r="5">
      <c r="AC5" s="70" t="n">
        <v>0.222916666666667</v>
      </c>
    </row>
    <row r="6" customHeight="true" ht="15">
      <c r="AA6" s="1" t="str">
        <f>AA8/AA7</f>
      </c>
      <c r="AC6" s="100" t="n">
        <v>45287.2131944444</v>
      </c>
      <c r="AE6" s="99" t="str">
        <f>AE8+AE7</f>
      </c>
    </row>
    <row r="7" customHeight="true" ht="15">
      <c r="AA7" s="70" t="n">
        <v>0.222916666666667</v>
      </c>
      <c r="AE7" s="70" t="n">
        <v>0.222916666666667</v>
      </c>
    </row>
    <row r="8" customHeight="true" ht="15">
      <c r="E8" s="99" t="str">
        <f>E10+E9</f>
      </c>
      <c r="G8" s="101" t="str">
        <f>G10+G9</f>
      </c>
      <c r="U8" s="101" t="str">
        <f>U10+U9</f>
      </c>
      <c r="Y8" s="102" t="str">
        <f>AA8/Z8</f>
      </c>
      <c r="Z8" s="70" t="n">
        <v>0.222222222222222</v>
      </c>
      <c r="AA8" s="101" t="str">
        <f>AA21-X21</f>
      </c>
      <c r="AD8" s="103" t="str">
        <f>AD10+AD9</f>
      </c>
      <c r="AE8" s="103" t="str">
        <f>AE10+AE9</f>
      </c>
      <c r="AG8" s="99" t="str">
        <f>AG10+AG9</f>
      </c>
      <c r="AH8" s="104" t="str">
        <f>AH10+AH9</f>
      </c>
    </row>
    <row r="9" customHeight="true" ht="15">
      <c r="E9" s="70" t="n">
        <v>0.334027777777778</v>
      </c>
      <c r="G9" s="70" t="n">
        <v>0.445833333333333</v>
      </c>
      <c r="U9" s="70" t="n">
        <v>0.445833333333333</v>
      </c>
      <c r="AD9" s="70" t="n">
        <v>0.222916666666667</v>
      </c>
      <c r="AE9" s="70" t="n">
        <v>0.445833333333333</v>
      </c>
      <c r="AF9" s="1" t="n">
        <v>3</v>
      </c>
      <c r="AG9" s="70" t="n">
        <v>0.222916666666667</v>
      </c>
      <c r="AH9" s="105" t="n">
        <v>0.666666666666667</v>
      </c>
    </row>
    <row r="10" customHeight="true" ht="15" customFormat="true" s="101">
      <c r="D10" s="101" t="str">
        <f>D12+D11</f>
      </c>
      <c r="E10" s="106" t="str">
        <f>E12+E11</f>
      </c>
      <c r="F10" s="101" t="str">
        <f>F12+F11</f>
      </c>
      <c r="G10" s="101" t="str">
        <f>G12+G11</f>
      </c>
      <c r="I10" s="101" t="str">
        <f>I12+I11</f>
      </c>
      <c r="U10" s="101" t="str">
        <f>U12+U11</f>
      </c>
      <c r="V10" s="101" t="str">
        <f>V12+V11</f>
      </c>
      <c r="W10" s="101" t="str">
        <f>W12+W11</f>
      </c>
      <c r="AB10" s="101" t="str">
        <f>AB12+AB11</f>
      </c>
      <c r="AC10" s="101" t="str">
        <f>AC12+AC11</f>
      </c>
      <c r="AD10" s="107" t="str">
        <f>AD12+AD11</f>
      </c>
      <c r="AE10" s="106" t="str">
        <f>AE12+AE11</f>
      </c>
      <c r="AG10" s="108" t="str">
        <f>AG12+AG11</f>
      </c>
      <c r="AH10" s="109" t="str">
        <f>AH12+AH11</f>
      </c>
    </row>
    <row r="11" customHeight="true" ht="15">
      <c r="D11" s="70" t="n">
        <v>0.222916666666667</v>
      </c>
      <c r="E11" s="70" t="n">
        <v>0.445833333333333</v>
      </c>
      <c r="F11" s="70" t="n">
        <v>0.445833333333333</v>
      </c>
      <c r="G11" s="70" t="n">
        <v>0.891666666666667</v>
      </c>
      <c r="I11" s="70" t="n">
        <v>0.888888888888889</v>
      </c>
      <c r="U11" s="70" t="n">
        <v>0.891666666666667</v>
      </c>
      <c r="V11" s="70" t="n">
        <v>0.666666666666667</v>
      </c>
      <c r="W11" s="70" t="n">
        <v>0.666666666666667</v>
      </c>
      <c r="X11" s="1" t="n">
        <v>4</v>
      </c>
      <c r="Y11" s="70" t="str">
        <f>W11/X11</f>
      </c>
      <c r="AB11" s="70" t="n">
        <v>0.222916666666667</v>
      </c>
      <c r="AC11" s="70" t="n">
        <v>0.445833333333333</v>
      </c>
      <c r="AD11" s="70" t="n">
        <v>0.891666666666667</v>
      </c>
      <c r="AE11" s="70" t="n">
        <v>0.891666666666667</v>
      </c>
      <c r="AG11" s="70" t="n">
        <v>0.445833333333333</v>
      </c>
      <c r="AH11" s="105" t="n">
        <v>0.999988425925926</v>
      </c>
    </row>
    <row r="12" customHeight="true" ht="15" customFormat="true" s="110">
      <c r="D12" s="110" t="n">
        <v>45262.6486111111</v>
      </c>
      <c r="E12" s="110" t="n">
        <v>45262.88125</v>
      </c>
      <c r="F12" s="110" t="n">
        <v>45263.6631944444</v>
      </c>
      <c r="G12" s="110" t="n">
        <v>45264.1020833333</v>
      </c>
      <c r="I12" s="110" t="n">
        <v>45268.05</v>
      </c>
      <c r="K12" s="110" t="n">
        <v>0.0416666666666667</v>
      </c>
      <c r="U12" s="111" t="n">
        <v>45279.4110532407</v>
      </c>
      <c r="V12" s="110" t="n">
        <v>45280.4104166667</v>
      </c>
      <c r="W12" s="112" t="n">
        <v>45282.1555555556</v>
      </c>
      <c r="AB12" s="110" t="n">
        <v>45286.5402777778</v>
      </c>
      <c r="AC12" s="110" t="n">
        <v>45286.7631944444</v>
      </c>
      <c r="AD12" s="110" t="n">
        <v>45287.2131944444</v>
      </c>
      <c r="AE12" s="113" t="n">
        <v>45288.3473958333</v>
      </c>
      <c r="AF12" s="114"/>
      <c r="AG12" s="115" t="n">
        <v>45291.2440393519</v>
      </c>
      <c r="AH12" s="116" t="n">
        <v>45291.9763773148</v>
      </c>
    </row>
    <row r="13" customHeight="true" ht="15">
      <c r="W13" s="70"/>
      <c r="AB13" s="70"/>
      <c r="AC13" s="70"/>
    </row>
    <row r="14" customHeight="true" ht="15">
      <c r="W14" s="70"/>
      <c r="AB14" s="70"/>
      <c r="AC14" s="70"/>
    </row>
    <row r="15" customHeight="true" ht="15">
      <c r="C15" s="117"/>
      <c r="W15" s="70"/>
      <c r="X15" s="99" t="str">
        <f>X17+X16</f>
      </c>
      <c r="AB15" s="70"/>
      <c r="AC15" s="70"/>
    </row>
    <row r="16">
      <c r="E16" s="101" t="str">
        <f>E23-E21</f>
      </c>
      <c r="G16" s="99"/>
      <c r="X16" s="70" t="n">
        <v>0.891666666666667</v>
      </c>
      <c r="AB16" s="101"/>
    </row>
    <row r="17" customFormat="true" s="59">
      <c r="D17" s="59" t="str">
        <f>D18+D21</f>
      </c>
      <c r="E17" s="59" t="str">
        <f>E18+E21</f>
      </c>
      <c r="G17" s="59" t="str">
        <f>G18+G21</f>
      </c>
      <c r="U17" s="59" t="str">
        <f>U23-U25</f>
      </c>
      <c r="W17" s="59" t="str">
        <f>W21+W18</f>
      </c>
      <c r="X17" s="59" t="str">
        <f>X21</f>
      </c>
      <c r="AA17" s="59" t="str">
        <f>AA18+AA21</f>
      </c>
      <c r="AB17" s="59" t="str">
        <f>AB18+AB21</f>
      </c>
      <c r="AG17" s="118" t="str">
        <f>AG21+AG18</f>
      </c>
    </row>
    <row r="18" customFormat="true" s="59">
      <c r="D18" s="59" t="str">
        <f>D21-C21</f>
      </c>
      <c r="E18" s="59" t="str">
        <f>E21-D21</f>
      </c>
      <c r="F18" s="59" t="str">
        <f>F21-E21</f>
      </c>
      <c r="G18" s="59" t="str">
        <f>G21-F21</f>
      </c>
      <c r="H18" s="59" t="str">
        <f>H21-G21</f>
      </c>
      <c r="K18" s="59" t="str">
        <f>K21-J21</f>
      </c>
      <c r="L18" s="59" t="str">
        <f>L21-K21</f>
      </c>
      <c r="U18" s="59" t="str">
        <f>U25-U21</f>
      </c>
      <c r="W18" s="59" t="str">
        <f>W21-U21</f>
      </c>
      <c r="X18" s="59" t="str">
        <f>X21-W21</f>
      </c>
      <c r="AA18" s="59" t="str">
        <f>AA21-X21</f>
      </c>
      <c r="AB18" s="59" t="str">
        <f>AB21-AA21</f>
      </c>
      <c r="AC18" s="59" t="str">
        <f>AC21-AB21</f>
      </c>
      <c r="AD18" s="59" t="str">
        <f>AD21-AC21</f>
      </c>
      <c r="AG18" s="118" t="n">
        <v>0.666666666666667</v>
      </c>
    </row>
    <row r="20" customHeight="true" ht="24.75" customFormat="true" s="2">
      <c r="B20" s="29" t="s">
        <v>34</v>
      </c>
      <c r="C20" s="30" t="n">
        <v>45261</v>
      </c>
      <c r="D20" s="30" t="n">
        <v>45262</v>
      </c>
      <c r="E20" s="30" t="n">
        <v>45263</v>
      </c>
      <c r="F20" s="30" t="n">
        <v>45264</v>
      </c>
      <c r="G20" s="30" t="n">
        <v>45265</v>
      </c>
      <c r="H20" s="30" t="n">
        <v>45266</v>
      </c>
      <c r="I20" s="30" t="n">
        <v>45267</v>
      </c>
      <c r="J20" s="30" t="n">
        <v>45268</v>
      </c>
      <c r="K20" s="30" t="n">
        <v>45269</v>
      </c>
      <c r="L20" s="30" t="n">
        <v>45270</v>
      </c>
      <c r="M20" s="30" t="n">
        <v>45271</v>
      </c>
      <c r="N20" s="30" t="n">
        <v>45272</v>
      </c>
      <c r="O20" s="30" t="n">
        <v>45273</v>
      </c>
      <c r="P20" s="30" t="n">
        <v>45274</v>
      </c>
      <c r="Q20" s="30" t="n">
        <v>45275</v>
      </c>
      <c r="R20" s="30" t="n">
        <v>45276</v>
      </c>
      <c r="S20" s="30" t="n">
        <v>45277</v>
      </c>
      <c r="T20" s="30" t="s">
        <v>321</v>
      </c>
      <c r="U20" s="30" t="n">
        <v>45279</v>
      </c>
      <c r="V20" s="30" t="n">
        <v>45280</v>
      </c>
      <c r="W20" s="30" t="n">
        <v>45281</v>
      </c>
      <c r="X20" s="30" t="n">
        <v>45282</v>
      </c>
      <c r="Y20" s="30" t="n">
        <v>45283</v>
      </c>
      <c r="Z20" s="30" t="n">
        <v>45284</v>
      </c>
      <c r="AA20" s="30" t="n">
        <v>45285</v>
      </c>
      <c r="AB20" s="30" t="n">
        <v>45286</v>
      </c>
      <c r="AC20" s="30" t="n">
        <v>45287</v>
      </c>
      <c r="AD20" s="30" t="n">
        <v>45288</v>
      </c>
      <c r="AE20" s="30" t="n">
        <v>45289</v>
      </c>
      <c r="AF20" s="30" t="n">
        <v>45290</v>
      </c>
      <c r="AG20" s="30" t="n">
        <v>45291</v>
      </c>
    </row>
    <row r="21" customHeight="true" ht="21.75" customFormat="true" s="59">
      <c r="B21" s="119"/>
      <c r="C21" s="120" t="n">
        <v>45261.6489930556</v>
      </c>
      <c r="D21" s="120" t="n">
        <v>45262.8816666667</v>
      </c>
      <c r="E21" s="120" t="n">
        <v>45263.3352893519</v>
      </c>
      <c r="F21" s="120" t="n">
        <v>45264.1023958333</v>
      </c>
      <c r="G21" s="120" t="n">
        <v>45265.5721875</v>
      </c>
      <c r="H21" s="120" t="n">
        <v>45266.0503472222</v>
      </c>
      <c r="I21" s="120"/>
      <c r="J21" s="120" t="n">
        <v>45268.0721875</v>
      </c>
      <c r="K21" s="120" t="n">
        <v>45269.0090393519</v>
      </c>
      <c r="L21" s="120" t="n">
        <v>45270.0340162037</v>
      </c>
      <c r="M21" s="120"/>
      <c r="N21" s="120"/>
      <c r="O21" s="120"/>
      <c r="P21" s="120" t="n">
        <v>45274.8584375</v>
      </c>
      <c r="Q21" s="120"/>
      <c r="R21" s="120"/>
      <c r="S21" s="120"/>
      <c r="T21" s="120"/>
      <c r="U21" s="120" t="n">
        <v>45279.4110532407</v>
      </c>
      <c r="V21" s="120"/>
      <c r="W21" s="120" t="n">
        <v>45281.1561574074</v>
      </c>
      <c r="X21" s="120" t="n">
        <v>45282.0116782407</v>
      </c>
      <c r="Y21" s="120" t="s">
        <v>322</v>
      </c>
      <c r="Z21" s="120"/>
      <c r="AA21" s="32" t="n">
        <v>45285.5402777778</v>
      </c>
      <c r="AB21" s="32" t="n">
        <v>45286.7635763889</v>
      </c>
      <c r="AC21" s="32" t="n">
        <v>45287.2137037037</v>
      </c>
      <c r="AD21" s="121" t="n">
        <v>45288.3473958333</v>
      </c>
      <c r="AE21" s="113"/>
      <c r="AF21" s="84" t="n">
        <v>0.244039351851852</v>
      </c>
      <c r="AG21" s="122" t="n">
        <v>45291.9069444444</v>
      </c>
    </row>
    <row r="22" customFormat="true" s="33">
      <c r="C22" s="34" t="s">
        <v>36</v>
      </c>
      <c r="D22" s="34" t="s">
        <v>37</v>
      </c>
      <c r="E22" s="34" t="s">
        <v>38</v>
      </c>
      <c r="F22" s="34" t="s">
        <v>323</v>
      </c>
      <c r="G22" s="34" t="s">
        <v>39</v>
      </c>
      <c r="H22" s="34" t="s">
        <v>40</v>
      </c>
      <c r="I22" s="34"/>
      <c r="J22" s="34" t="s">
        <v>41</v>
      </c>
      <c r="K22" s="34" t="s">
        <v>42</v>
      </c>
      <c r="L22" s="34" t="s">
        <v>43</v>
      </c>
      <c r="M22" s="34"/>
      <c r="N22" s="34"/>
      <c r="O22" s="34"/>
      <c r="P22" s="34" t="s">
        <v>44</v>
      </c>
      <c r="Q22" s="34"/>
      <c r="R22" s="34"/>
      <c r="S22" s="34"/>
      <c r="T22" s="34"/>
      <c r="U22" s="34" t="s">
        <v>45</v>
      </c>
      <c r="V22" s="34"/>
      <c r="W22" s="34" t="n">
        <v>108858.76</v>
      </c>
      <c r="X22" s="34" t="s">
        <v>46</v>
      </c>
      <c r="Y22" s="34"/>
      <c r="Z22" s="34"/>
      <c r="AA22" s="123" t="s">
        <v>47</v>
      </c>
      <c r="AB22" s="124" t="s">
        <v>152</v>
      </c>
      <c r="AC22" s="78" t="s">
        <v>200</v>
      </c>
      <c r="AD22" s="125" t="s">
        <v>324</v>
      </c>
      <c r="AF22" s="49" t="s">
        <v>289</v>
      </c>
      <c r="AG22" s="34" t="s">
        <v>303</v>
      </c>
    </row>
    <row r="23" customFormat="true" s="59">
      <c r="B23" s="119"/>
      <c r="C23" s="120"/>
      <c r="D23" s="120"/>
      <c r="E23" s="120" t="n">
        <v>45263.6634606481</v>
      </c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 t="n">
        <v>45279.7805439815</v>
      </c>
      <c r="V23" s="120"/>
      <c r="W23" s="120"/>
      <c r="X23" s="120"/>
      <c r="Y23" s="120"/>
      <c r="Z23" s="120"/>
      <c r="AA23" s="126"/>
      <c r="AB23" s="113"/>
      <c r="AC23" s="113"/>
      <c r="AD23" s="121" t="n">
        <v>45288.532037037</v>
      </c>
      <c r="AE23" s="113"/>
      <c r="AF23" s="113"/>
      <c r="AG23" s="122" t="n">
        <v>45291.9763773148</v>
      </c>
    </row>
    <row r="24" customHeight="true" ht="15">
      <c r="E24" s="1" t="n">
        <v>16073.06</v>
      </c>
      <c r="K24" s="127"/>
      <c r="U24" s="1" t="n">
        <v>13481.48</v>
      </c>
      <c r="X24" s="23" t="n">
        <v>0.0291666666666667</v>
      </c>
      <c r="Y24" s="23" t="n">
        <v>0.0527777777777778</v>
      </c>
      <c r="AD24" s="128" t="n">
        <v>2821.16</v>
      </c>
      <c r="AG24" s="47" t="s">
        <v>304</v>
      </c>
    </row>
    <row r="25" customFormat="true" s="59">
      <c r="B25" s="119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 t="n">
        <v>45279.6696643519</v>
      </c>
      <c r="V25" s="120"/>
      <c r="W25" s="120"/>
      <c r="X25" s="120"/>
      <c r="Y25" s="120"/>
      <c r="Z25" s="120"/>
      <c r="AA25" s="126"/>
      <c r="AB25" s="113"/>
      <c r="AC25" s="113"/>
      <c r="AD25" s="84" t="n">
        <v>0.876111111111111</v>
      </c>
      <c r="AE25" s="113"/>
      <c r="AF25" s="113" t="n">
        <v>1</v>
      </c>
      <c r="AG25" s="113"/>
    </row>
    <row r="26" customHeight="true" ht="15">
      <c r="U26" s="1" t="n">
        <v>5656.03</v>
      </c>
      <c r="X26" s="23" t="n">
        <v>0.0291666666666667</v>
      </c>
      <c r="Y26" s="23" t="n">
        <v>0.0527777777777778</v>
      </c>
      <c r="AD26" s="49" t="s">
        <v>183</v>
      </c>
      <c r="AE26" s="59"/>
      <c r="AF26" s="1" t="n">
        <v>2</v>
      </c>
    </row>
    <row r="27" customHeight="true" ht="15">
      <c r="X27" s="23"/>
      <c r="Y27" s="23"/>
      <c r="AE27" s="59"/>
    </row>
    <row r="28" customHeight="true" ht="15">
      <c r="AE28" s="59"/>
    </row>
    <row r="29">
      <c r="AE29" s="59"/>
    </row>
    <row r="30">
      <c r="AC30" s="59" t="str">
        <f>AC18-AB18</f>
      </c>
      <c r="AE30" s="59"/>
    </row>
    <row r="32" customHeight="true" ht="15">
      <c r="AD32" s="101" t="str">
        <f>AD21-AD8</f>
      </c>
    </row>
    <row r="33" customHeight="true" ht="15">
      <c r="X33" s="70" t="n">
        <v>0.222222222222222</v>
      </c>
      <c r="Y33" s="1" t="n">
        <v>1</v>
      </c>
      <c r="Z33" s="70" t="str">
        <f>Y33*X33</f>
      </c>
    </row>
    <row r="34" customHeight="true" ht="15">
      <c r="X34" s="70" t="n">
        <v>0.222222222222222</v>
      </c>
      <c r="Y34" s="1" t="n">
        <v>2</v>
      </c>
      <c r="Z34" s="70" t="str">
        <f>Y34*X34</f>
      </c>
      <c r="AA34" s="1" t="n">
        <v>2000</v>
      </c>
      <c r="AB34" s="1" t="n">
        <v>2000</v>
      </c>
      <c r="AC34" s="1" t="n">
        <v>2000</v>
      </c>
      <c r="AD34" s="1" t="n">
        <v>2000</v>
      </c>
    </row>
    <row r="35" customHeight="true" ht="15">
      <c r="X35" s="70" t="n">
        <v>0.222222222222222</v>
      </c>
      <c r="Y35" s="1" t="n">
        <v>3</v>
      </c>
      <c r="Z35" s="70" t="str">
        <f>Y35*X35</f>
      </c>
      <c r="AA35" s="129" t="str">
        <f>AA34*AA22</f>
      </c>
      <c r="AB35" s="129" t="str">
        <f>AB34*AB22</f>
      </c>
      <c r="AC35" s="129" t="str">
        <f>AC34*AC22</f>
      </c>
      <c r="AD35" s="129" t="str">
        <f>AD34*AD22</f>
      </c>
    </row>
    <row r="36" customHeight="true" ht="15">
      <c r="X36" s="70" t="n">
        <v>0.222222222222222</v>
      </c>
      <c r="Y36" s="1" t="n">
        <v>4</v>
      </c>
      <c r="Z36" s="70" t="str">
        <f>Y36*X36</f>
      </c>
    </row>
    <row r="37" customHeight="true" ht="15">
      <c r="X37" s="70" t="n">
        <v>0.222222222222222</v>
      </c>
      <c r="Y37" s="117" t="n">
        <v>5</v>
      </c>
      <c r="Z37" s="70" t="str">
        <f>Y37*X37</f>
      </c>
    </row>
  </sheetData>
  <pageMargins left="0.699999988079071" top="0.75" right="0.699999988079071" bottom="0.75" header="0.300000011920929" footer="0.300000011920929"/>
  <pageSetup orientation="portrait" fitToHeight="1" fitToWidth="1" paperSize="9" cellComments="none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AL40"/>
  <sheetViews>
    <sheetView workbookViewId="0" showZeros="true" showFormulas="false" showGridLines="true" showRowColHeaders="true">
      <selection sqref="D33" activeCell="D33"/>
    </sheetView>
  </sheetViews>
  <sheetFormatPr defaultColWidth="12.140625" customHeight="true" defaultRowHeight="15"/>
  <cols>
    <col max="2" min="1" style="0" width="9.140625" customWidth="true"/>
    <col max="3" min="3" style="0" width="17.7109375" customWidth="true" bestFit="true"/>
    <col max="4" min="4" style="0" width="13.28515625" customWidth="true"/>
    <col max="5" min="5" style="0" width="15.85546875" customWidth="true"/>
    <col max="8" min="6" style="0" width="13.28515625" customWidth="true"/>
    <col max="9" min="9" style="0" width="13" customWidth="true"/>
    <col max="10" min="10" style="0" width="12.140625"/>
    <col max="11" min="11" style="0" width="13.28515625" customWidth="true"/>
    <col max="12" min="12" style="0" width="12.140625"/>
    <col max="15" min="13" style="0" width="9.140625" customWidth="true"/>
    <col max="16" min="16" style="0" width="13.28515625" customWidth="true"/>
    <col max="20" min="17" style="0" width="9.140625" customWidth="true"/>
    <col max="21" min="21" style="0" width="13.28515625" customWidth="true"/>
    <col max="22" min="22" style="0" width="16.28515625" customWidth="true"/>
    <col max="23" min="23" style="0" width="13.28515625" customWidth="true"/>
    <col max="24" min="24" style="0" width="16" customWidth="true"/>
    <col max="25" min="25" style="0" width="9.85546875" customWidth="true"/>
    <col max="26" min="26" style="0" width="9.140625" customWidth="true"/>
    <col max="27" min="27" style="0" width="14" customWidth="true"/>
    <col max="28" min="28" style="0" width="14.5703125" customWidth="true"/>
    <col max="33" min="29" style="0" width="15.28515625" customWidth="true"/>
    <col max="38" min="34" style="0" width="9.140625" customWidth="true"/>
  </cols>
  <sheetData>
    <row r="1" customHeight="true" ht="39">
      <c r="B1" s="130" t="n">
        <v>2024</v>
      </c>
    </row>
    <row r="2" customHeight="true" ht="10.5">
      <c r="B2" s="131"/>
    </row>
    <row r="3" customHeight="true" ht="6" customFormat="true" s="132">
      <c r="B3" s="130"/>
    </row>
    <row r="4">
      <c r="A4" s="70" t="n">
        <v>0.222916666666667</v>
      </c>
      <c r="B4" s="1" t="n">
        <v>1</v>
      </c>
      <c r="C4" s="70" t="str">
        <f>A4*B4</f>
      </c>
      <c r="AJ4" s="70"/>
      <c r="AK4" s="1"/>
      <c r="AL4" s="70"/>
    </row>
    <row r="5">
      <c r="A5" s="70" t="n">
        <v>0.222916666666667</v>
      </c>
      <c r="B5" s="1" t="n">
        <v>2</v>
      </c>
      <c r="C5" s="70" t="str">
        <f>A5*B5</f>
      </c>
      <c r="AJ5" s="70"/>
      <c r="AK5" s="1"/>
      <c r="AL5" s="70"/>
    </row>
    <row r="6">
      <c r="A6" s="70" t="n">
        <v>0.222916666666667</v>
      </c>
      <c r="B6" s="1" t="n">
        <v>3</v>
      </c>
      <c r="C6" s="70" t="str">
        <f>A6*B6</f>
      </c>
      <c r="AJ6" s="70"/>
      <c r="AK6" s="1"/>
      <c r="AL6" s="70"/>
    </row>
    <row r="7">
      <c r="A7" s="70" t="n">
        <v>0.222916666666667</v>
      </c>
      <c r="B7" s="1" t="n">
        <v>4</v>
      </c>
      <c r="C7" s="70" t="str">
        <f>A7*B7</f>
      </c>
      <c r="AC7" s="99"/>
      <c r="AJ7" s="70"/>
      <c r="AK7" s="1"/>
      <c r="AL7" s="70"/>
    </row>
    <row r="8">
      <c r="A8" s="133" t="s">
        <v>325</v>
      </c>
      <c r="AC8" s="70"/>
    </row>
    <row r="9">
      <c r="AA9" s="1"/>
      <c r="AC9" s="100"/>
      <c r="AE9" s="99"/>
    </row>
    <row r="10">
      <c r="AA10" s="70"/>
      <c r="AE10" s="70"/>
    </row>
    <row r="11">
      <c r="E11" s="99"/>
      <c r="G11" s="101"/>
      <c r="U11" s="101"/>
      <c r="Y11" s="102"/>
      <c r="Z11" s="70"/>
      <c r="AA11" s="101"/>
      <c r="AD11" s="103"/>
      <c r="AE11" s="103"/>
      <c r="AG11" s="99"/>
    </row>
    <row r="12">
      <c r="E12" s="70"/>
      <c r="G12" s="70"/>
      <c r="U12" s="70"/>
      <c r="AD12" s="70"/>
      <c r="AE12" s="70"/>
      <c r="AF12" s="1"/>
      <c r="AG12" s="70"/>
    </row>
    <row r="13">
      <c r="D13" s="101"/>
      <c r="E13" s="106"/>
      <c r="F13" s="101"/>
      <c r="G13" s="101"/>
      <c r="I13" s="101"/>
      <c r="U13" s="101"/>
      <c r="V13" s="101"/>
      <c r="W13" s="101"/>
      <c r="AB13" s="101"/>
      <c r="AC13" s="101"/>
      <c r="AD13" s="107"/>
      <c r="AE13" s="106"/>
      <c r="AG13" s="108"/>
    </row>
    <row r="14">
      <c r="D14" s="70"/>
      <c r="E14" s="70"/>
      <c r="F14" s="70"/>
      <c r="G14" s="70"/>
      <c r="I14" s="70"/>
      <c r="U14" s="70"/>
      <c r="V14" s="70"/>
      <c r="W14" s="70"/>
      <c r="X14" s="1"/>
      <c r="Y14" s="70"/>
      <c r="AB14" s="70"/>
      <c r="AC14" s="70"/>
      <c r="AD14" s="70"/>
      <c r="AE14" s="70"/>
      <c r="AG14" s="70"/>
    </row>
    <row r="15" ht="15" customFormat="true" s="134">
      <c r="C15" s="134" t="str">
        <f>C17+C16</f>
      </c>
      <c r="D15" s="135"/>
      <c r="E15" s="135"/>
      <c r="F15" s="135"/>
      <c r="G15" s="135"/>
      <c r="I15" s="135"/>
      <c r="K15" s="135"/>
      <c r="U15" s="136"/>
      <c r="V15" s="135"/>
      <c r="W15" s="135"/>
      <c r="AB15" s="135"/>
      <c r="AC15" s="135"/>
      <c r="AD15" s="135"/>
      <c r="AE15" s="137"/>
      <c r="AG15" s="138"/>
    </row>
    <row r="16">
      <c r="C16" s="105" t="n">
        <v>0.222916666666667</v>
      </c>
      <c r="W16" s="70"/>
      <c r="AB16" s="70"/>
      <c r="AC16" s="70"/>
    </row>
    <row r="17">
      <c r="C17" s="134" t="n">
        <v>45324.6939467593</v>
      </c>
      <c r="W17" s="70"/>
      <c r="AB17" s="70"/>
      <c r="AC17" s="70"/>
    </row>
    <row r="18">
      <c r="C18" s="117"/>
      <c r="W18" s="70"/>
      <c r="X18" s="99"/>
      <c r="AB18" s="70"/>
      <c r="AC18" s="70"/>
    </row>
    <row r="19">
      <c r="C19" s="104" t="str">
        <f>C26-C24</f>
      </c>
      <c r="E19" s="101"/>
      <c r="G19" s="99"/>
      <c r="X19" s="70"/>
      <c r="AB19" s="101"/>
    </row>
    <row r="20">
      <c r="C20" s="104"/>
      <c r="D20" s="59"/>
      <c r="E20" s="59"/>
      <c r="G20" s="59"/>
      <c r="U20" s="59"/>
      <c r="W20" s="59"/>
      <c r="X20" s="59"/>
      <c r="AA20" s="59"/>
      <c r="AB20" s="59"/>
    </row>
    <row r="21">
      <c r="C21" s="104" t="str">
        <f>C28-C26</f>
      </c>
      <c r="D21" s="59"/>
      <c r="E21" s="59"/>
      <c r="F21" s="59"/>
      <c r="G21" s="59"/>
      <c r="H21" s="59"/>
      <c r="K21" s="59"/>
      <c r="L21" s="59"/>
      <c r="U21" s="59"/>
      <c r="W21" s="59"/>
      <c r="X21" s="59"/>
      <c r="AA21" s="59"/>
      <c r="AB21" s="59"/>
      <c r="AC21" s="59"/>
      <c r="AD21" s="59"/>
    </row>
    <row r="23">
      <c r="B23" s="29" t="s">
        <v>326</v>
      </c>
      <c r="C23" s="30" t="n">
        <v>45261</v>
      </c>
      <c r="D23" s="30" t="n">
        <v>45262</v>
      </c>
      <c r="E23" s="30" t="n">
        <v>45263</v>
      </c>
      <c r="F23" s="30" t="n">
        <v>45264</v>
      </c>
      <c r="G23" s="30" t="n">
        <v>45265</v>
      </c>
      <c r="H23" s="30" t="n">
        <v>45266</v>
      </c>
      <c r="I23" s="30" t="n">
        <v>45267</v>
      </c>
      <c r="J23" s="30" t="n">
        <v>45268</v>
      </c>
      <c r="K23" s="30" t="n">
        <v>45269</v>
      </c>
      <c r="L23" s="30" t="n">
        <v>45270</v>
      </c>
      <c r="M23" s="30" t="n">
        <v>45271</v>
      </c>
      <c r="N23" s="30" t="n">
        <v>45272</v>
      </c>
      <c r="O23" s="30" t="n">
        <v>45273</v>
      </c>
      <c r="P23" s="30" t="n">
        <v>45274</v>
      </c>
      <c r="Q23" s="30" t="n">
        <v>45275</v>
      </c>
      <c r="R23" s="30" t="n">
        <v>45276</v>
      </c>
      <c r="S23" s="30" t="n">
        <v>45277</v>
      </c>
      <c r="T23" s="30" t="s">
        <v>321</v>
      </c>
      <c r="U23" s="30" t="n">
        <v>45279</v>
      </c>
      <c r="V23" s="30" t="n">
        <v>45280</v>
      </c>
      <c r="W23" s="30" t="n">
        <v>45281</v>
      </c>
      <c r="X23" s="30" t="n">
        <v>45282</v>
      </c>
      <c r="Y23" s="30" t="n">
        <v>45283</v>
      </c>
      <c r="Z23" s="30" t="n">
        <v>45284</v>
      </c>
      <c r="AA23" s="30" t="n">
        <v>45285</v>
      </c>
      <c r="AB23" s="30" t="n">
        <v>45286</v>
      </c>
      <c r="AC23" s="30" t="n">
        <v>45287</v>
      </c>
      <c r="AD23" s="30" t="n">
        <v>45288</v>
      </c>
      <c r="AE23" s="30" t="n">
        <v>45289</v>
      </c>
      <c r="AF23" s="30" t="n">
        <v>45290</v>
      </c>
      <c r="AG23" s="30" t="n">
        <v>45291</v>
      </c>
    </row>
    <row r="24" customFormat="true" s="134">
      <c r="B24" s="139"/>
      <c r="C24" s="140" t="n">
        <v>45292.6137268519</v>
      </c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1"/>
      <c r="AB24" s="141"/>
      <c r="AC24" s="141"/>
      <c r="AD24" s="142"/>
      <c r="AE24" s="143"/>
      <c r="AF24" s="140"/>
      <c r="AG24" s="143"/>
    </row>
    <row r="25">
      <c r="C25" s="34" t="s">
        <v>327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44"/>
      <c r="AA25" s="145"/>
      <c r="AB25" s="146"/>
      <c r="AC25" s="147"/>
      <c r="AD25" s="148"/>
      <c r="AF25" s="149"/>
    </row>
    <row r="26" customFormat="true" s="134">
      <c r="B26" s="139"/>
      <c r="C26" s="140" t="n">
        <v>45292.6599305556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50"/>
      <c r="AB26" s="143"/>
      <c r="AC26" s="143"/>
      <c r="AD26" s="142"/>
      <c r="AE26" s="143"/>
      <c r="AF26" s="143"/>
      <c r="AG26" s="143"/>
    </row>
    <row r="27">
      <c r="C27" s="151" t="s">
        <v>328</v>
      </c>
      <c r="E27" s="1"/>
      <c r="K27" s="127"/>
      <c r="U27" s="1"/>
      <c r="X27" s="23"/>
      <c r="Y27" s="23"/>
      <c r="AD27" s="152"/>
    </row>
    <row r="28">
      <c r="B28" s="119"/>
      <c r="C28" s="120" t="n">
        <v>45292.6939467593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6"/>
      <c r="AB28" s="113"/>
      <c r="AC28" s="113"/>
      <c r="AD28" s="84"/>
      <c r="AE28" s="113"/>
      <c r="AF28" s="113"/>
      <c r="AG28" s="113"/>
    </row>
    <row r="29">
      <c r="C29" s="1" t="s">
        <v>329</v>
      </c>
      <c r="U29" s="1"/>
      <c r="X29" s="23"/>
      <c r="Y29" s="23"/>
      <c r="AD29" s="149"/>
      <c r="AE29" s="59"/>
      <c r="AF29" s="1"/>
    </row>
    <row r="30">
      <c r="X30" s="23"/>
      <c r="Y30" s="23"/>
      <c r="AE30" s="59"/>
    </row>
    <row r="31">
      <c r="AE31" s="59"/>
    </row>
    <row r="32">
      <c r="AE32" s="59"/>
    </row>
    <row r="33">
      <c r="AC33" s="59"/>
      <c r="AE33" s="59"/>
    </row>
    <row r="35">
      <c r="AD35" s="101"/>
    </row>
    <row r="36">
      <c r="X36" s="70"/>
      <c r="Y36" s="1"/>
      <c r="Z36" s="70"/>
    </row>
    <row r="37">
      <c r="X37" s="70"/>
      <c r="Y37" s="1"/>
      <c r="Z37" s="70"/>
      <c r="AA37" s="1"/>
      <c r="AB37" s="1"/>
      <c r="AC37" s="1"/>
      <c r="AD37" s="1"/>
    </row>
    <row r="38">
      <c r="X38" s="70"/>
      <c r="Y38" s="1"/>
      <c r="Z38" s="70"/>
      <c r="AA38" s="129"/>
      <c r="AB38" s="129"/>
      <c r="AC38" s="129"/>
      <c r="AD38" s="129"/>
    </row>
    <row r="39">
      <c r="X39" s="70"/>
      <c r="Y39" s="1"/>
      <c r="Z39" s="70"/>
    </row>
    <row r="40">
      <c r="X40" s="70"/>
      <c r="Y40" s="117"/>
      <c r="Z40" s="70"/>
    </row>
  </sheetData>
  <pageSetup orientation="default" fitToHeight="0" fitToWidth="0" cellComments="none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true" summaryRight="true"/>
  </sheetPr>
  <dimension ref="A1:AG37"/>
  <sheetViews>
    <sheetView workbookViewId="0" tabSelected="true" showZeros="true" showFormulas="false" showGridLines="true" showRowColHeaders="true">
      <selection sqref="E40" activeCell="E40"/>
    </sheetView>
  </sheetViews>
  <sheetFormatPr defaultColWidth="12.140625" customHeight="true" defaultRowHeight="15"/>
  <cols>
    <col max="2" min="1" style="0" width="12.140625"/>
    <col max="26" min="3" style="0" width="13" customWidth="true"/>
    <col max="33" min="27" style="0" width="12.140625"/>
  </cols>
  <sheetData>
    <row r="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customHeight="true" ht="5.25" customFormat="true" s="153"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0"/>
      <c r="O7" s="41"/>
      <c r="P7" s="40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C9" s="41"/>
      <c r="D9" s="41"/>
      <c r="E9" s="41"/>
      <c r="F9" s="41"/>
      <c r="G9" s="41"/>
      <c r="H9" s="41"/>
      <c r="I9" s="41"/>
      <c r="J9" s="41"/>
      <c r="K9" s="40"/>
      <c r="L9" s="40"/>
      <c r="M9" s="40"/>
      <c r="N9" s="40"/>
      <c r="O9" s="40"/>
      <c r="P9" s="40"/>
      <c r="Q9" s="41"/>
      <c r="R9" s="41"/>
      <c r="S9" s="41"/>
      <c r="T9" s="41"/>
      <c r="U9" s="40"/>
      <c r="V9" s="41"/>
      <c r="W9" s="40"/>
      <c r="X9" s="41"/>
      <c r="Y9" s="41"/>
      <c r="Z9" s="40"/>
      <c r="AA9" s="41"/>
    </row>
    <row r="10"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C11" s="41"/>
      <c r="D11" s="41"/>
      <c r="E11" s="41"/>
      <c r="F11" s="41"/>
      <c r="G11" s="41"/>
      <c r="H11" s="41"/>
      <c r="I11" s="41"/>
      <c r="J11" s="41"/>
      <c r="K11" s="40"/>
      <c r="L11" s="40"/>
      <c r="M11" s="40"/>
      <c r="N11" s="40"/>
      <c r="O11" s="40"/>
      <c r="P11" s="40"/>
      <c r="Q11" s="41"/>
      <c r="R11" s="41"/>
      <c r="S11" s="41"/>
      <c r="T11" s="41"/>
      <c r="U11" s="40"/>
      <c r="V11" s="40"/>
      <c r="W11" s="40"/>
      <c r="X11" s="40"/>
      <c r="Y11" s="41"/>
      <c r="Z11" s="40"/>
      <c r="AA11" s="41"/>
    </row>
    <row r="12"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3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41"/>
    </row>
    <row r="13">
      <c r="A13" s="133" t="s">
        <v>330</v>
      </c>
      <c r="B13" s="29" t="n">
        <v>45292</v>
      </c>
      <c r="C13" s="43" t="n">
        <v>0</v>
      </c>
      <c r="D13" s="44" t="n">
        <v>0.0416666666666667</v>
      </c>
      <c r="E13" s="43" t="n">
        <v>0.0833333333333333</v>
      </c>
      <c r="F13" s="44" t="n">
        <v>0.125</v>
      </c>
      <c r="G13" s="43" t="n">
        <v>0.166666666666667</v>
      </c>
      <c r="H13" s="44" t="n">
        <v>0.208333333333333</v>
      </c>
      <c r="I13" s="43" t="n">
        <v>0.25</v>
      </c>
      <c r="J13" s="44" t="n">
        <v>0.291666666666667</v>
      </c>
      <c r="K13" s="43" t="n">
        <v>0.333333333333333</v>
      </c>
      <c r="L13" s="44" t="n">
        <v>0.375</v>
      </c>
      <c r="M13" s="43" t="n">
        <v>0.416666666666667</v>
      </c>
      <c r="N13" s="44" t="n">
        <v>0.458333333333333</v>
      </c>
      <c r="O13" s="43" t="n">
        <v>0.5</v>
      </c>
      <c r="P13" s="44" t="n">
        <v>0.541666666666667</v>
      </c>
      <c r="Q13" s="43" t="n">
        <v>0.583333333333333</v>
      </c>
      <c r="R13" s="44" t="n">
        <v>0.625</v>
      </c>
      <c r="S13" s="43" t="n">
        <v>0.666666666666667</v>
      </c>
      <c r="T13" s="44" t="n">
        <v>0.708333333333333</v>
      </c>
      <c r="U13" s="43" t="n">
        <v>0.75</v>
      </c>
      <c r="V13" s="44" t="n">
        <v>0.791666666666667</v>
      </c>
      <c r="W13" s="43" t="n">
        <v>0.833333333333333</v>
      </c>
      <c r="X13" s="44" t="n">
        <v>0.875</v>
      </c>
      <c r="Y13" s="43" t="n">
        <v>0.916666666666667</v>
      </c>
      <c r="Z13" s="44" t="n">
        <v>0.958333333333333</v>
      </c>
      <c r="AA13" s="156"/>
    </row>
    <row r="14" ht="15" customFormat="true" s="157">
      <c r="B14" s="83"/>
      <c r="C14" s="84"/>
      <c r="D14" s="84"/>
      <c r="E14" s="84"/>
      <c r="F14" s="84"/>
      <c r="G14" s="84"/>
      <c r="H14" s="84"/>
      <c r="I14" s="84" t="n">
        <v>0.259953703703704</v>
      </c>
      <c r="J14" s="84" t="n">
        <v>0.292569444444444</v>
      </c>
      <c r="K14" s="84" t="n">
        <v>0.351793981481481</v>
      </c>
      <c r="L14" s="84" t="n">
        <v>0.380023148148148</v>
      </c>
      <c r="M14" s="84" t="n">
        <v>0.420694444444444</v>
      </c>
      <c r="N14" s="84" t="n">
        <v>0.494108796296296</v>
      </c>
      <c r="O14" s="84"/>
      <c r="P14" s="84" t="n">
        <v>0.542430555555556</v>
      </c>
      <c r="Q14" s="84" t="n">
        <v>0.605983796296296</v>
      </c>
      <c r="R14" s="84" t="n">
        <v>0.642939814814815</v>
      </c>
      <c r="S14" s="84" t="n">
        <v>0.693946759259259</v>
      </c>
      <c r="T14" s="84" t="n">
        <v>0.727002314814815</v>
      </c>
      <c r="U14" s="84"/>
      <c r="V14" s="84" t="n">
        <v>0.795335648148148</v>
      </c>
      <c r="W14" s="84"/>
      <c r="X14" s="84"/>
      <c r="Y14" s="84"/>
      <c r="Z14" s="84"/>
      <c r="AA14" s="158"/>
      <c r="AB14" s="158"/>
      <c r="AC14" s="158"/>
      <c r="AD14" s="159"/>
      <c r="AE14" s="160"/>
      <c r="AF14" s="161"/>
      <c r="AG14" s="160"/>
    </row>
    <row r="15">
      <c r="B15" s="46"/>
      <c r="C15" s="47"/>
      <c r="D15" s="162"/>
      <c r="E15" s="47"/>
      <c r="F15" s="47"/>
      <c r="G15" s="47"/>
      <c r="H15" s="47"/>
      <c r="I15" s="47" t="s">
        <v>331</v>
      </c>
      <c r="J15" s="47" t="s">
        <v>332</v>
      </c>
      <c r="K15" s="163" t="s">
        <v>333</v>
      </c>
      <c r="L15" s="47" t="s">
        <v>334</v>
      </c>
      <c r="M15" s="149" t="s">
        <v>335</v>
      </c>
      <c r="N15" s="47" t="s">
        <v>336</v>
      </c>
      <c r="O15" s="47"/>
      <c r="P15" s="47" t="s">
        <v>337</v>
      </c>
      <c r="Q15" s="164" t="s">
        <v>338</v>
      </c>
      <c r="R15" s="47" t="s">
        <v>339</v>
      </c>
      <c r="S15" s="165" t="s">
        <v>329</v>
      </c>
      <c r="T15" s="47" t="s">
        <v>340</v>
      </c>
      <c r="U15" s="47"/>
      <c r="V15" s="47" t="s">
        <v>341</v>
      </c>
      <c r="W15" s="47"/>
      <c r="X15" s="47"/>
      <c r="Y15" s="47"/>
      <c r="Z15" s="149"/>
      <c r="AA15" s="47"/>
    </row>
    <row r="16"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B17" s="83"/>
      <c r="C17" s="84"/>
      <c r="D17" s="84"/>
      <c r="E17" s="84"/>
      <c r="F17" s="84"/>
      <c r="G17" s="84"/>
      <c r="H17" s="84"/>
      <c r="I17" s="84" t="n">
        <v>0.274282407407407</v>
      </c>
      <c r="J17" s="84" t="n">
        <v>0.297685185185185</v>
      </c>
      <c r="K17" s="84" t="n">
        <v>0.35349537037037</v>
      </c>
      <c r="L17" s="84" t="n">
        <v>0.387118055555556</v>
      </c>
      <c r="M17" s="84" t="n">
        <v>0.441805555555556</v>
      </c>
      <c r="N17" s="84" t="n">
        <v>0.496331018518519</v>
      </c>
      <c r="O17" s="84"/>
      <c r="P17" s="84"/>
      <c r="Q17" s="84" t="n">
        <v>0.613726851851852</v>
      </c>
      <c r="R17" s="84" t="n">
        <v>0.659930555555556</v>
      </c>
      <c r="S17" s="84"/>
      <c r="T17" s="84" t="n">
        <v>0.728819444444444</v>
      </c>
      <c r="U17" s="84"/>
      <c r="V17" s="84"/>
      <c r="W17" s="84"/>
      <c r="X17" s="84"/>
      <c r="Y17" s="84"/>
      <c r="Z17" s="84"/>
      <c r="AA17" s="158"/>
      <c r="AB17" s="158"/>
      <c r="AC17" s="158"/>
      <c r="AD17" s="159"/>
      <c r="AE17" s="160"/>
      <c r="AF17" s="161"/>
      <c r="AG17" s="160"/>
    </row>
    <row r="18">
      <c r="B18" s="46"/>
      <c r="C18" s="47"/>
      <c r="D18" s="162"/>
      <c r="E18" s="47"/>
      <c r="F18" s="47"/>
      <c r="G18" s="47"/>
      <c r="H18" s="47"/>
      <c r="I18" s="47" t="s">
        <v>342</v>
      </c>
      <c r="J18" s="47" t="s">
        <v>343</v>
      </c>
      <c r="K18" s="47" t="s">
        <v>344</v>
      </c>
      <c r="L18" s="166" t="s">
        <v>345</v>
      </c>
      <c r="M18" s="149" t="s">
        <v>346</v>
      </c>
      <c r="N18" s="47" t="s">
        <v>347</v>
      </c>
      <c r="O18" s="47"/>
      <c r="P18" s="47"/>
      <c r="Q18" s="167" t="s">
        <v>327</v>
      </c>
      <c r="R18" s="168" t="s">
        <v>328</v>
      </c>
      <c r="S18" s="47"/>
      <c r="T18" s="47" t="s">
        <v>348</v>
      </c>
      <c r="U18" s="47"/>
      <c r="V18" s="47"/>
      <c r="W18" s="47"/>
      <c r="X18" s="47"/>
      <c r="Y18" s="47"/>
      <c r="Z18" s="149"/>
      <c r="AA18" s="47"/>
    </row>
    <row r="19"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B20" s="83"/>
      <c r="C20" s="84"/>
      <c r="D20" s="84"/>
      <c r="E20" s="84"/>
      <c r="F20" s="84"/>
      <c r="G20" s="84"/>
      <c r="H20" s="84"/>
      <c r="I20" s="84" t="n">
        <v>0.275787037037037</v>
      </c>
      <c r="J20" s="84" t="n">
        <v>0.308865740740741</v>
      </c>
      <c r="K20" s="84"/>
      <c r="L20" s="84" t="n">
        <v>0.388136574074074</v>
      </c>
      <c r="M20" s="84" t="n">
        <v>0.444560185185185</v>
      </c>
      <c r="N20" s="84" t="n">
        <v>0.499212962962963</v>
      </c>
      <c r="O20" s="84"/>
      <c r="P20" s="84"/>
      <c r="Q20" s="84"/>
      <c r="R20" s="84" t="n">
        <v>0.662175925925926</v>
      </c>
      <c r="S20" s="84"/>
      <c r="T20" s="84" t="n">
        <v>0.746377314814815</v>
      </c>
      <c r="U20" s="84"/>
      <c r="V20" s="84"/>
      <c r="W20" s="84"/>
      <c r="X20" s="84"/>
      <c r="Y20" s="84"/>
      <c r="Z20" s="84"/>
      <c r="AA20" s="158"/>
      <c r="AB20" s="158"/>
      <c r="AC20" s="158"/>
      <c r="AD20" s="159"/>
      <c r="AE20" s="160"/>
      <c r="AF20" s="161"/>
      <c r="AG20" s="160"/>
    </row>
    <row r="21">
      <c r="B21" s="46"/>
      <c r="C21" s="47"/>
      <c r="D21" s="162"/>
      <c r="E21" s="47"/>
      <c r="F21" s="47"/>
      <c r="G21" s="47"/>
      <c r="H21" s="47"/>
      <c r="I21" s="47" t="s">
        <v>349</v>
      </c>
      <c r="J21" s="47" t="s">
        <v>350</v>
      </c>
      <c r="K21" s="47"/>
      <c r="L21" s="47" t="s">
        <v>351</v>
      </c>
      <c r="M21" s="149" t="s">
        <v>352</v>
      </c>
      <c r="N21" s="47" t="s">
        <v>353</v>
      </c>
      <c r="O21" s="47"/>
      <c r="P21" s="47"/>
      <c r="Q21" s="169"/>
      <c r="R21" s="47" t="s">
        <v>354</v>
      </c>
      <c r="S21" s="47"/>
      <c r="T21" s="47" t="s">
        <v>355</v>
      </c>
      <c r="U21" s="47"/>
      <c r="V21" s="47"/>
      <c r="W21" s="47"/>
      <c r="X21" s="47"/>
      <c r="Y21" s="47"/>
      <c r="Z21" s="149"/>
      <c r="AA21" s="47"/>
    </row>
    <row r="22"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B23" s="83"/>
      <c r="C23" s="84"/>
      <c r="D23" s="84"/>
      <c r="E23" s="84"/>
      <c r="F23" s="84"/>
      <c r="G23" s="84"/>
      <c r="H23" s="84"/>
      <c r="I23" s="84" t="n">
        <v>0.281469907407407</v>
      </c>
      <c r="J23" s="84" t="n">
        <v>0.329502314814815</v>
      </c>
      <c r="K23" s="84"/>
      <c r="L23" s="84" t="n">
        <v>0.402465277777778</v>
      </c>
      <c r="M23" s="84" t="n">
        <v>0.4540625</v>
      </c>
      <c r="N23" s="84"/>
      <c r="O23" s="84"/>
      <c r="P23" s="84"/>
      <c r="Q23" s="84"/>
      <c r="R23" s="84"/>
      <c r="S23" s="84"/>
      <c r="T23" s="84" t="n">
        <v>0.747615740740741</v>
      </c>
      <c r="U23" s="84"/>
      <c r="V23" s="84"/>
      <c r="W23" s="84"/>
      <c r="X23" s="84"/>
      <c r="Y23" s="84"/>
      <c r="Z23" s="84"/>
      <c r="AA23" s="158"/>
      <c r="AB23" s="158"/>
      <c r="AC23" s="158"/>
      <c r="AD23" s="159"/>
      <c r="AE23" s="160"/>
      <c r="AF23" s="161"/>
      <c r="AG23" s="160"/>
    </row>
    <row r="24">
      <c r="B24" s="46"/>
      <c r="C24" s="47"/>
      <c r="D24" s="162"/>
      <c r="E24" s="47"/>
      <c r="F24" s="47"/>
      <c r="G24" s="47"/>
      <c r="H24" s="47"/>
      <c r="I24" s="47" t="s">
        <v>356</v>
      </c>
      <c r="J24" s="163" t="s">
        <v>357</v>
      </c>
      <c r="K24" s="47"/>
      <c r="L24" s="47" t="s">
        <v>358</v>
      </c>
      <c r="M24" s="149" t="s">
        <v>359</v>
      </c>
      <c r="N24" s="47"/>
      <c r="O24" s="47"/>
      <c r="P24" s="47"/>
      <c r="Q24" s="169"/>
      <c r="R24" s="47"/>
      <c r="S24" s="47"/>
      <c r="T24" s="47" t="s">
        <v>360</v>
      </c>
      <c r="U24" s="47"/>
      <c r="V24" s="47"/>
      <c r="W24" s="47"/>
      <c r="X24" s="47"/>
      <c r="Y24" s="47"/>
      <c r="Z24" s="149"/>
    </row>
    <row r="25" customHeight="true" ht="15.75"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 t="n">
        <v>0.411516203703704</v>
      </c>
      <c r="M26" s="84"/>
      <c r="N26" s="84"/>
      <c r="O26" s="84"/>
      <c r="P26" s="84"/>
      <c r="Q26" s="84"/>
      <c r="R26" s="84"/>
      <c r="S26" s="84"/>
      <c r="T26" s="84" t="n">
        <v>0.748344907407407</v>
      </c>
      <c r="U26" s="84"/>
      <c r="V26" s="84"/>
      <c r="W26" s="84"/>
      <c r="X26" s="84"/>
      <c r="Y26" s="84"/>
      <c r="Z26" s="84"/>
      <c r="AA26" s="158"/>
      <c r="AB26" s="158"/>
      <c r="AC26" s="158"/>
      <c r="AD26" s="159"/>
      <c r="AE26" s="160"/>
      <c r="AF26" s="161"/>
      <c r="AG26" s="160"/>
    </row>
    <row r="27">
      <c r="B27" s="46"/>
      <c r="C27" s="47"/>
      <c r="D27" s="162"/>
      <c r="E27" s="47"/>
      <c r="F27" s="47"/>
      <c r="G27" s="47"/>
      <c r="H27" s="47"/>
      <c r="I27" s="47"/>
      <c r="J27" s="47"/>
      <c r="K27" s="47"/>
      <c r="L27" s="47" t="s">
        <v>361</v>
      </c>
      <c r="M27" s="149"/>
      <c r="N27" s="47"/>
      <c r="O27" s="47"/>
      <c r="P27" s="47"/>
      <c r="Q27" s="169"/>
      <c r="R27" s="47"/>
      <c r="S27" s="47"/>
      <c r="T27" s="47" t="s">
        <v>320</v>
      </c>
      <c r="U27" s="47"/>
      <c r="V27" s="47"/>
      <c r="W27" s="47"/>
      <c r="X27" s="47"/>
      <c r="Y27" s="47"/>
      <c r="Z27" s="149"/>
    </row>
    <row r="28">
      <c r="B28" s="46"/>
      <c r="C28" s="47"/>
      <c r="D28" s="47"/>
      <c r="E28" s="47"/>
      <c r="F28" s="47"/>
      <c r="G28" s="47"/>
      <c r="H28" s="47"/>
      <c r="I28" s="47"/>
      <c r="J28" s="47"/>
      <c r="K28" s="47" t="s">
        <v>362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158"/>
      <c r="AB29" s="158"/>
      <c r="AC29" s="158"/>
      <c r="AD29" s="159"/>
      <c r="AE29" s="160"/>
      <c r="AF29" s="161"/>
      <c r="AG29" s="160"/>
    </row>
    <row r="30">
      <c r="B30" s="46"/>
      <c r="C30" s="47"/>
      <c r="D30" s="162"/>
      <c r="E30" s="47"/>
      <c r="F30" s="47"/>
      <c r="G30" s="47"/>
      <c r="H30" s="47"/>
      <c r="I30" s="47"/>
      <c r="J30" s="47"/>
      <c r="K30" s="47"/>
      <c r="L30" s="47"/>
      <c r="M30" s="149"/>
      <c r="N30" s="47"/>
      <c r="O30" s="47"/>
      <c r="P30" s="47"/>
      <c r="Q30" s="169"/>
      <c r="R30" s="47"/>
      <c r="S30" s="47"/>
      <c r="T30" s="47"/>
      <c r="U30" s="47"/>
      <c r="V30" s="47"/>
      <c r="W30" s="47"/>
      <c r="X30" s="47"/>
      <c r="Y30" s="47"/>
      <c r="Z30" s="149"/>
    </row>
    <row r="31"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158"/>
      <c r="AB32" s="158"/>
      <c r="AC32" s="158"/>
      <c r="AD32" s="159"/>
      <c r="AE32" s="160"/>
      <c r="AF32" s="161"/>
      <c r="AG32" s="160"/>
    </row>
    <row r="33">
      <c r="B33" s="46"/>
      <c r="C33" s="47"/>
      <c r="D33" s="162"/>
      <c r="E33" s="47"/>
      <c r="F33" s="47"/>
      <c r="G33" s="47"/>
      <c r="H33" s="47"/>
      <c r="I33" s="47"/>
      <c r="J33" s="47"/>
      <c r="K33" s="47"/>
      <c r="L33" s="47"/>
      <c r="M33" s="149"/>
      <c r="N33" s="47"/>
      <c r="O33" s="47"/>
      <c r="P33" s="47"/>
      <c r="Q33" s="169"/>
      <c r="R33" s="47"/>
      <c r="S33" s="47"/>
      <c r="T33" s="47"/>
      <c r="U33" s="47"/>
      <c r="V33" s="47"/>
      <c r="W33" s="47"/>
      <c r="X33" s="47"/>
      <c r="Y33" s="47"/>
      <c r="Z33" s="149"/>
    </row>
    <row r="34">
      <c r="B34" s="46"/>
      <c r="C34" s="47"/>
      <c r="D34" s="47"/>
      <c r="E34" s="47"/>
      <c r="F34" s="47"/>
      <c r="G34" s="47"/>
      <c r="H34" s="47"/>
      <c r="I34" s="47"/>
      <c r="J34" s="47" t="s">
        <v>362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B35" s="83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158"/>
      <c r="AB35" s="158"/>
      <c r="AC35" s="158"/>
      <c r="AD35" s="159"/>
      <c r="AE35" s="160"/>
      <c r="AF35" s="161"/>
      <c r="AG35" s="160"/>
    </row>
    <row r="36">
      <c r="B36" s="46"/>
      <c r="C36" s="47"/>
      <c r="D36" s="162"/>
      <c r="E36" s="47"/>
      <c r="F36" s="47"/>
      <c r="G36" s="47"/>
      <c r="H36" s="47"/>
      <c r="I36" s="47"/>
      <c r="J36" s="47"/>
      <c r="K36" s="47"/>
      <c r="L36" s="47"/>
      <c r="M36" s="149"/>
      <c r="N36" s="47"/>
      <c r="O36" s="47"/>
      <c r="P36" s="47"/>
      <c r="Q36" s="169"/>
      <c r="R36" s="47"/>
      <c r="S36" s="47"/>
      <c r="T36" s="47"/>
      <c r="U36" s="47"/>
      <c r="V36" s="47"/>
      <c r="W36" s="47"/>
      <c r="X36" s="47"/>
      <c r="Y36" s="47"/>
      <c r="Z36" s="149"/>
    </row>
    <row r="37"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</sheetData>
  <pageSetup orientation="default" fitToHeight="0" fitToWidth="0" cellComments="none"/>
</worksheet>
</file>