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1" showHorizontalScroll="1" showVerticalScroll="1" showSheetTabs="1"/>
  </bookViews>
  <sheets>
    <sheet name="Лист1" sheetId="1" r:id="rId1"/>
    <sheet name="Лист2" sheetId="2" r:id="rId2"/>
    <sheet name="Лист3" sheetId="3" r:id="rId3"/>
  </sheets>
  <calcPr refMode="A1"/>
</workbook>
</file>

<file path=xl/sharedStrings.xml><?xml version="1.0" encoding="utf-8"?>
<sst xmlns="http://schemas.openxmlformats.org/spreadsheetml/2006/main" count="214" uniqueCount="214">
  <si>
    <t>W</t>
  </si>
  <si>
    <t>L</t>
  </si>
  <si>
    <t>V1 Y LOSS</t>
  </si>
  <si>
    <t>V2 Y LOSS</t>
  </si>
  <si>
    <t>V3 Y LOSS</t>
  </si>
  <si>
    <t>V1</t>
  </si>
  <si>
    <t>V2</t>
  </si>
  <si>
    <t>V3</t>
  </si>
  <si>
    <t>V1P</t>
  </si>
  <si>
    <t>V2P</t>
  </si>
  <si>
    <t>V3P</t>
  </si>
  <si>
    <t>V1P OR L?</t>
  </si>
  <si>
    <t>V2P OR L?</t>
  </si>
  <si>
    <t>V3P OR L?</t>
  </si>
  <si>
    <t>V1P OR L? 11H</t>
  </si>
  <si>
    <t>V2P OR L? 11H</t>
  </si>
  <si>
    <t>V3P OR L? 11H</t>
  </si>
  <si>
    <t>X</t>
  </si>
  <si>
    <t>Y</t>
  </si>
  <si>
    <t>INVEST60</t>
  </si>
  <si>
    <t>(X*2-X)*26</t>
  </si>
  <si>
    <t>LOSS X*34</t>
  </si>
  <si>
    <t>57*Y</t>
  </si>
  <si>
    <t>56*Y</t>
  </si>
  <si>
    <t>55*Y</t>
  </si>
  <si>
    <t>3*10*Y-Y</t>
  </si>
  <si>
    <t>4*10*Y-Y</t>
  </si>
  <si>
    <t>5*10*Y-Y</t>
  </si>
  <si>
    <t>X*26+V1</t>
  </si>
  <si>
    <t>X*26+V2</t>
  </si>
  <si>
    <t>X*26+V3</t>
  </si>
  <si>
    <t>TIME, H</t>
  </si>
  <si>
    <t>risk 5</t>
  </si>
  <si>
    <t>ДЕКАБР</t>
  </si>
  <si>
    <t xml:space="preserve"> 12:58:00</t>
  </si>
  <si>
    <t>5882,01</t>
  </si>
  <si>
    <t>11221,50</t>
  </si>
  <si>
    <t>15994,94</t>
  </si>
  <si>
    <t>15021,94</t>
  </si>
  <si>
    <t>7260,06</t>
  </si>
  <si>
    <t>5165,28</t>
  </si>
  <si>
    <t>7243,57</t>
  </si>
  <si>
    <t>5099,36</t>
  </si>
  <si>
    <t>5376,82</t>
  </si>
  <si>
    <t>16576,03</t>
  </si>
  <si>
    <t>57540,07</t>
  </si>
  <si>
    <t>841125,63</t>
  </si>
  <si>
    <t>324,29</t>
  </si>
  <si>
    <t>580,53</t>
  </si>
  <si>
    <t>148,1</t>
  </si>
  <si>
    <t>69:92</t>
  </si>
  <si>
    <t>129,77</t>
  </si>
  <si>
    <t>112,08</t>
  </si>
  <si>
    <t>113:64</t>
  </si>
  <si>
    <t>71,50</t>
  </si>
  <si>
    <t>81,57</t>
  </si>
  <si>
    <t>93,71</t>
  </si>
  <si>
    <t>84,67</t>
  </si>
  <si>
    <t>113,89</t>
  </si>
  <si>
    <t>555.74</t>
  </si>
  <si>
    <t>99,42</t>
  </si>
  <si>
    <t>112,54</t>
  </si>
  <si>
    <t>110,46</t>
  </si>
  <si>
    <t>137,34</t>
  </si>
  <si>
    <t>68,17</t>
  </si>
  <si>
    <t>401,35</t>
  </si>
  <si>
    <t>245,38</t>
  </si>
  <si>
    <t>51,86</t>
  </si>
  <si>
    <t>108,85</t>
  </si>
  <si>
    <t>197,33</t>
  </si>
  <si>
    <t>86,26</t>
  </si>
  <si>
    <t>213,94</t>
  </si>
  <si>
    <t>107,46</t>
  </si>
  <si>
    <t>123,69</t>
  </si>
  <si>
    <t>43,48</t>
  </si>
  <si>
    <t>241,41</t>
  </si>
  <si>
    <t>\</t>
  </si>
  <si>
    <t>87,34</t>
  </si>
  <si>
    <t>589,78</t>
  </si>
  <si>
    <t>60,20</t>
  </si>
  <si>
    <t>60,44</t>
  </si>
  <si>
    <t>57,52</t>
  </si>
  <si>
    <t>825,92</t>
  </si>
  <si>
    <t>62,71</t>
  </si>
  <si>
    <t>56,09</t>
  </si>
  <si>
    <t>94,14</t>
  </si>
  <si>
    <t>79,92</t>
  </si>
  <si>
    <t>51,57</t>
  </si>
  <si>
    <t>44,59</t>
  </si>
  <si>
    <t>93,70</t>
  </si>
  <si>
    <t>420,04</t>
  </si>
  <si>
    <t>130,70</t>
  </si>
  <si>
    <t>43,34</t>
  </si>
  <si>
    <t>66,65</t>
  </si>
  <si>
    <t>70,83</t>
  </si>
  <si>
    <t>120,07</t>
  </si>
  <si>
    <t>195,12</t>
  </si>
  <si>
    <t>раз</t>
  </si>
  <si>
    <t xml:space="preserve">                                             </t>
  </si>
  <si>
    <t>175,46</t>
  </si>
  <si>
    <t>165,29</t>
  </si>
  <si>
    <t>156,52</t>
  </si>
  <si>
    <t>410:35</t>
  </si>
  <si>
    <t>120.88</t>
  </si>
  <si>
    <t>71:32</t>
  </si>
  <si>
    <t>185,85</t>
  </si>
  <si>
    <t>199,91</t>
  </si>
  <si>
    <t>152,90</t>
  </si>
  <si>
    <t>227,34</t>
  </si>
  <si>
    <t>142,63</t>
  </si>
  <si>
    <t>804,93</t>
  </si>
  <si>
    <t>505,20</t>
  </si>
  <si>
    <t>54,48</t>
  </si>
  <si>
    <t>14:56:24</t>
  </si>
  <si>
    <t>121,09</t>
  </si>
  <si>
    <t>139,97</t>
  </si>
  <si>
    <t>146.63</t>
  </si>
  <si>
    <t>174.97</t>
  </si>
  <si>
    <t>67,72</t>
  </si>
  <si>
    <t>72,89</t>
  </si>
  <si>
    <t>70,40</t>
  </si>
  <si>
    <t>121,60</t>
  </si>
  <si>
    <t>352,70</t>
  </si>
  <si>
    <t>189,35</t>
  </si>
  <si>
    <t>85,24</t>
  </si>
  <si>
    <t>124.77</t>
  </si>
  <si>
    <t>62,93</t>
  </si>
  <si>
    <t>89,69</t>
  </si>
  <si>
    <t>98,89</t>
  </si>
  <si>
    <t>96:61</t>
  </si>
  <si>
    <t>263,94</t>
  </si>
  <si>
    <t>169,73</t>
  </si>
  <si>
    <t>626,83</t>
  </si>
  <si>
    <t>733,20</t>
  </si>
  <si>
    <t>373,18</t>
  </si>
  <si>
    <t>316,54</t>
  </si>
  <si>
    <t>75,40</t>
  </si>
  <si>
    <t>111,23</t>
  </si>
  <si>
    <t>73,72</t>
  </si>
  <si>
    <t>28,08</t>
  </si>
  <si>
    <t>61,99</t>
  </si>
  <si>
    <t>37,91</t>
  </si>
  <si>
    <t>98,17</t>
  </si>
  <si>
    <t>14:26:46</t>
  </si>
  <si>
    <t>69,08</t>
  </si>
  <si>
    <t>150,78</t>
  </si>
  <si>
    <t>178,71</t>
  </si>
  <si>
    <t>250,34</t>
  </si>
  <si>
    <t>109,84</t>
  </si>
  <si>
    <t>25,63</t>
  </si>
  <si>
    <t>38,81</t>
  </si>
  <si>
    <t>19120,83</t>
  </si>
  <si>
    <t>136,50</t>
  </si>
  <si>
    <t>176,25</t>
  </si>
  <si>
    <t>134,35</t>
  </si>
  <si>
    <t>76,33</t>
  </si>
  <si>
    <t>67,91</t>
  </si>
  <si>
    <t>480,76</t>
  </si>
  <si>
    <t>114,25</t>
  </si>
  <si>
    <t>181,79</t>
  </si>
  <si>
    <t>64,43</t>
  </si>
  <si>
    <t>40,38</t>
  </si>
  <si>
    <t>111,25</t>
  </si>
  <si>
    <t>38,69</t>
  </si>
  <si>
    <t>215,58</t>
  </si>
  <si>
    <t>19,01</t>
  </si>
  <si>
    <t>47,02</t>
  </si>
  <si>
    <t>142,39</t>
  </si>
  <si>
    <t>39,71</t>
  </si>
  <si>
    <t>100,95</t>
  </si>
  <si>
    <t>10:28:79</t>
  </si>
  <si>
    <t>31,79</t>
  </si>
  <si>
    <t>225,73</t>
  </si>
  <si>
    <t>49,52</t>
  </si>
  <si>
    <t>45,46</t>
  </si>
  <si>
    <t>97,53</t>
  </si>
  <si>
    <t>223,77</t>
  </si>
  <si>
    <t>44,89</t>
  </si>
  <si>
    <t>69,38</t>
  </si>
  <si>
    <t>374,07x</t>
  </si>
  <si>
    <t>91,86</t>
  </si>
  <si>
    <t>72.27x</t>
  </si>
  <si>
    <t>11:15:52</t>
  </si>
  <si>
    <t>19,19</t>
  </si>
  <si>
    <t>81,22</t>
  </si>
  <si>
    <t>63,27</t>
  </si>
  <si>
    <t>49,19</t>
  </si>
  <si>
    <t>51,49</t>
  </si>
  <si>
    <t>201,86</t>
  </si>
  <si>
    <t>11:17:03</t>
  </si>
  <si>
    <t>14:14:35</t>
  </si>
  <si>
    <t>35,16</t>
  </si>
  <si>
    <t>24,55</t>
  </si>
  <si>
    <t>203,05</t>
  </si>
  <si>
    <t>44,39</t>
  </si>
  <si>
    <t>14:26:19</t>
  </si>
  <si>
    <t>32961,46</t>
  </si>
  <si>
    <t>66,80</t>
  </si>
  <si>
    <t>161,16</t>
  </si>
  <si>
    <t>487,26</t>
  </si>
  <si>
    <t>58,78</t>
  </si>
  <si>
    <t>48,62</t>
  </si>
  <si>
    <t>62,37</t>
  </si>
  <si>
    <t>51,22</t>
  </si>
  <si>
    <t>40,68</t>
  </si>
  <si>
    <t>49,38</t>
  </si>
  <si>
    <t>102,52x</t>
  </si>
  <si>
    <t>66,06</t>
  </si>
  <si>
    <t>573,91</t>
  </si>
  <si>
    <t>29,29</t>
  </si>
  <si>
    <t>308,26</t>
  </si>
  <si>
    <t>40,76</t>
  </si>
  <si>
    <t>624,19</t>
  </si>
  <si>
    <t>128,02</t>
  </si>
</sst>
</file>

<file path=xl/styles.xml><?xml version="1.0" encoding="utf-8"?>
<styleSheet xmlns="http://schemas.openxmlformats.org/spreadsheetml/2006/main">
  <numFmts count="8">
    <numFmt formatCode="#,##0\ _₽;[Red]#,##0\ _₽" numFmtId="164"/>
    <numFmt formatCode="0.00;[Red]0.00" numFmtId="165"/>
    <numFmt formatCode="#,##0.00\ _₽;[Red]#,##0.00\ _₽" numFmtId="166"/>
    <numFmt formatCode="dd\.mm\.yyyy" numFmtId="167"/>
    <numFmt formatCode="[$-419]dd\.mmm" numFmtId="168"/>
    <numFmt formatCode="[$-F400]h:mm:ss\ AM/PM" numFmtId="169"/>
    <numFmt formatCode="dd/mm/yy\ h:mm;@" numFmtId="170"/>
    <numFmt formatCode="dd/mm/yy\ h:mm;@" numFmtId="171"/>
  </numFmts>
  <fonts count="8">
    <font>
      <sz val="11"/>
      <name val="Calibri"/>
      <charset val="1"/>
    </font>
    <font>
      <sz val="11"/>
      <name val="Calibri"/>
      <charset val="1"/>
    </font>
    <font>
      <color rgb="FF000000"/>
      <sz val="11"/>
      <name val="Calibri"/>
      <charset val="204"/>
    </font>
    <font>
      <color rgb="FF000000"/>
      <sz val="16"/>
      <name val="Calibri"/>
      <charset val="204"/>
    </font>
    <font>
      <color rgb="FF000000"/>
      <sz val="11"/>
      <name val="Calibri"/>
      <charset val="204"/>
      <b/>
    </font>
    <font>
      <color rgb="FFFF0000"/>
      <sz val="11"/>
      <name val="Calibri"/>
      <charset val="204"/>
    </font>
    <font>
      <sz val="11"/>
      <name val="Calibri"/>
      <charset val="204"/>
    </font>
    <font>
      <color rgb="FF000000"/>
      <sz val="11"/>
      <name val="Calibri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FF2CB"/>
        <bgColor rgb="FFFFF2CB"/>
      </patternFill>
    </fill>
    <fill>
      <patternFill patternType="solid">
        <fgColor rgb="FFA8D08E"/>
        <bgColor rgb="FFA8D08E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C9BD5"/>
        <bgColor rgb="FF5C9BD5"/>
      </patternFill>
    </fill>
    <fill>
      <patternFill patternType="solid">
        <fgColor rgb="FFDAE3F3"/>
        <bgColor rgb="FFDAE3F3"/>
      </patternFill>
    </fill>
    <fill>
      <patternFill patternType="solid">
        <fgColor rgb="FFC5E0B4"/>
        <bgColor rgb="FFC5E0B4"/>
      </patternFill>
    </fill>
    <fill>
      <patternFill patternType="solid">
        <fgColor rgb="FFFFE5E5"/>
        <bgColor rgb="FFFFE5E5"/>
      </patternFill>
    </fill>
    <fill>
      <patternFill patternType="solid">
        <fgColor rgb="FF9DC3E6"/>
        <bgColor rgb="FF9DC3E6"/>
      </patternFill>
    </fill>
    <fill>
      <patternFill patternType="solid">
        <fgColor rgb="FFBDD7EE"/>
        <bgColor rgb="FFBDD7EE"/>
      </patternFill>
    </fill>
    <fill>
      <patternFill patternType="solid">
        <fgColor rgb="FFFBE5D6"/>
        <bgColor rgb="FFFBE5D6"/>
      </patternFill>
    </fill>
    <fill>
      <patternFill patternType="solid">
        <fgColor rgb="FFFFD966"/>
        <bgColor rgb="FFFFD96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</borders>
  <cellStyleXfs count="1">
    <xf borderId="0" fillId="0" fontId="0" numFmtId="0"/>
  </cellStyleXfs>
  <cellXfs count="92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3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6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5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6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" fontId="2" numFmtId="167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2" numFmtId="167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168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10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4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8" fontId="2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16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4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6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7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8" fontId="5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8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7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1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1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2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17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4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1" xfId="0">
      <alignment horizontal="general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B144"/>
  <sheetViews>
    <sheetView workbookViewId="0" showZeros="true" showFormulas="false" showGridLines="true" showRowColHeaders="true">
      <selection sqref="46:46" activeCell="C46"/>
    </sheetView>
  </sheetViews>
  <sheetFormatPr defaultColWidth="10" customHeight="true" defaultRowHeight="15"/>
  <cols>
    <col max="4" min="4" style="1" width="13.42578125" customWidth="true"/>
    <col max="5" min="5" style="1" width="14.28515625" customWidth="true"/>
    <col max="6" min="6" style="1" width="17.85546875" customWidth="true"/>
    <col max="7" min="7" style="1" width="13.85546875" customWidth="true"/>
    <col max="20" min="8" style="1" width="13.7109375" customWidth="true"/>
    <col max="21" min="21" style="1" width="30.140625" customWidth="true"/>
    <col max="22" min="22" style="1" width="6.28515625" customWidth="true"/>
    <col max="25" min="23" style="1" width="14.42578125" customWidth="true"/>
    <col max="28" min="26" style="1" width="10" customWidth="true" bestFit="true"/>
  </cols>
  <sheetData>
    <row r="4">
      <c r="G4" s="1" t="s">
        <v>0</v>
      </c>
      <c r="H4" s="1" t="s">
        <v>1</v>
      </c>
    </row>
    <row r="5" customHeight="true" ht="36.75">
      <c r="G5" s="2" t="n">
        <v>26</v>
      </c>
      <c r="H5" s="2" t="n">
        <v>34</v>
      </c>
      <c r="I5" s="2" t="s">
        <v>2</v>
      </c>
      <c r="J5" s="2" t="s">
        <v>3</v>
      </c>
      <c r="K5" s="2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W5" s="3" t="s">
        <v>14</v>
      </c>
      <c r="X5" s="3" t="s">
        <v>15</v>
      </c>
      <c r="Y5" s="3" t="s">
        <v>16</v>
      </c>
    </row>
    <row r="6" customHeight="true" ht="38.25">
      <c r="D6" s="4" t="s">
        <v>17</v>
      </c>
      <c r="E6" s="5" t="s">
        <v>18</v>
      </c>
      <c r="F6" s="6" t="s">
        <v>19</v>
      </c>
      <c r="G6" s="7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 t="s">
        <v>27</v>
      </c>
      <c r="O6" s="7" t="s">
        <v>28</v>
      </c>
      <c r="P6" s="7" t="s">
        <v>29</v>
      </c>
      <c r="Q6" s="7" t="s">
        <v>30</v>
      </c>
      <c r="R6" s="7"/>
      <c r="S6" s="7"/>
      <c r="T6" s="7"/>
      <c r="U6" s="7" t="s">
        <v>31</v>
      </c>
      <c r="V6" s="7"/>
      <c r="W6" s="7"/>
      <c r="X6" s="7"/>
      <c r="Y6" s="7"/>
      <c r="Z6" s="7"/>
      <c r="AA6" s="7"/>
      <c r="AB6" s="7"/>
    </row>
    <row r="7" customHeight="true" ht="28.5" customFormat="true" s="8">
      <c r="D7" s="9" t="n">
        <v>2000</v>
      </c>
      <c r="E7" s="9" t="n">
        <v>2000</v>
      </c>
      <c r="F7" s="10" t="str">
        <f>(D7+E7)*60</f>
      </c>
      <c r="G7" s="11" t="str">
        <f>(D7*2-D7)*26</f>
      </c>
      <c r="H7" s="12" t="str">
        <f>D7*34</f>
      </c>
      <c r="I7" s="13" t="str">
        <f>57*E7</f>
      </c>
      <c r="J7" s="13" t="str">
        <f>56*E7</f>
      </c>
      <c r="K7" s="13" t="str">
        <f>55*E7</f>
      </c>
      <c r="L7" s="14" t="str">
        <f>3*10*E7-E7</f>
      </c>
      <c r="M7" s="14" t="str">
        <f>4*10*E7-E7</f>
      </c>
      <c r="N7" s="11" t="str">
        <f>5*10*E7-E7</f>
      </c>
      <c r="O7" s="9" t="str">
        <f>L7+G7-H7-I7</f>
      </c>
      <c r="P7" s="9" t="str">
        <f>G7+M7-H7-J7</f>
      </c>
      <c r="Q7" s="9" t="str">
        <f>G7+N7-H7-K7</f>
      </c>
      <c r="R7" s="9" t="str">
        <f>O7-J7-E7</f>
      </c>
      <c r="S7" s="9" t="str">
        <f>P7-J7-E7</f>
      </c>
      <c r="T7" s="9" t="str">
        <f>Q7-K7-E7</f>
      </c>
      <c r="U7" s="15" t="n">
        <v>0.5</v>
      </c>
      <c r="V7" s="15" t="str">
        <f>11/U7</f>
      </c>
      <c r="W7" s="9" t="str">
        <f>V7*R7</f>
      </c>
      <c r="X7" s="9" t="str">
        <f>V7*S7</f>
      </c>
      <c r="Y7" s="9" t="str">
        <f>V7*T7</f>
      </c>
      <c r="Z7" s="16"/>
      <c r="AA7" s="16"/>
      <c r="AB7" s="16"/>
    </row>
    <row r="8" customHeight="true" ht="28.5" customFormat="true" s="8">
      <c r="D8" s="9" t="n">
        <v>0</v>
      </c>
      <c r="E8" s="9" t="n">
        <v>2000</v>
      </c>
      <c r="F8" s="10" t="str">
        <f>(D8+E8)*60</f>
      </c>
      <c r="G8" s="11" t="str">
        <f>(D8*2-D8)*26</f>
      </c>
      <c r="H8" s="12" t="str">
        <f>D8*34</f>
      </c>
      <c r="I8" s="13" t="str">
        <f>57*E8</f>
      </c>
      <c r="J8" s="13" t="str">
        <f>56*E8</f>
      </c>
      <c r="K8" s="13" t="str">
        <f>55*E8</f>
      </c>
      <c r="L8" s="14" t="str">
        <f>3*10*E8-E8</f>
      </c>
      <c r="M8" s="14" t="str">
        <f>4*10*E8-E8</f>
      </c>
      <c r="N8" s="11" t="str">
        <f>5*10*E8-E8</f>
      </c>
      <c r="O8" s="9" t="str">
        <f>L8+G8-H8-I8</f>
      </c>
      <c r="P8" s="9" t="str">
        <f>G8+M8-H8-J8</f>
      </c>
      <c r="Q8" s="9" t="str">
        <f>G8+N8-H8-K8</f>
      </c>
      <c r="R8" s="9" t="str">
        <f>O8-J8-E8</f>
      </c>
      <c r="S8" s="9" t="str">
        <f>P8-J8-E8</f>
      </c>
      <c r="T8" s="9" t="str">
        <f>Q8-K8-E8</f>
      </c>
      <c r="U8" s="15" t="n">
        <v>0.5</v>
      </c>
      <c r="V8" s="15" t="str">
        <f>11/U8</f>
      </c>
      <c r="W8" s="9" t="str">
        <f>V8*R8</f>
      </c>
      <c r="X8" s="9" t="str">
        <f>V8*S8</f>
      </c>
      <c r="Y8" s="9" t="str">
        <f>V8*T8</f>
      </c>
      <c r="Z8" s="16"/>
      <c r="AA8" s="16"/>
      <c r="AB8" s="16"/>
    </row>
    <row r="9" customHeight="true" ht="29.25" customFormat="true" s="8">
      <c r="D9" s="9" t="n">
        <v>2000</v>
      </c>
      <c r="E9" s="9" t="n">
        <v>0</v>
      </c>
      <c r="F9" s="10" t="str">
        <f>(D9+E9)*60</f>
      </c>
      <c r="G9" s="11" t="str">
        <f>(D9*2-D9)*26</f>
      </c>
      <c r="H9" s="12" t="str">
        <f>D9*34</f>
      </c>
      <c r="I9" s="13" t="str">
        <f>57*E9</f>
      </c>
      <c r="J9" s="13" t="str">
        <f>56*E9</f>
      </c>
      <c r="K9" s="13" t="str">
        <f>55*E9</f>
      </c>
      <c r="L9" s="14" t="str">
        <f>3*10*E9-E9</f>
      </c>
      <c r="M9" s="14" t="str">
        <f>4*10*E9-E9</f>
      </c>
      <c r="N9" s="11" t="str">
        <f>5*10*E9-E9</f>
      </c>
      <c r="O9" s="9" t="str">
        <f>L9+G9-H9-I9</f>
      </c>
      <c r="P9" s="9" t="str">
        <f>G9+M9-H9-J9</f>
      </c>
      <c r="Q9" s="9" t="str">
        <f>G9+N9-H9-K9</f>
      </c>
      <c r="R9" s="9" t="str">
        <f>O9-J9-E9</f>
      </c>
      <c r="S9" s="17" t="str">
        <f>P9-J9-E9</f>
      </c>
      <c r="T9" s="9" t="str">
        <f>Q9-K9-E9</f>
      </c>
      <c r="U9" s="15" t="n">
        <v>0.5</v>
      </c>
      <c r="V9" s="15" t="str">
        <f>11/U9</f>
      </c>
      <c r="W9" s="9" t="str">
        <f>V9*R9</f>
      </c>
      <c r="X9" s="9" t="str">
        <f>V9*S9</f>
      </c>
      <c r="Y9" s="9" t="str">
        <f>V9*T9</f>
      </c>
      <c r="Z9" s="16"/>
      <c r="AA9" s="16"/>
      <c r="AB9" s="16"/>
    </row>
    <row r="10" customHeight="true" ht="24.75" customFormat="true" s="8">
      <c r="D10" s="9" t="n">
        <v>4000</v>
      </c>
      <c r="E10" s="9" t="n">
        <v>4000</v>
      </c>
      <c r="F10" s="10" t="str">
        <f>(D10+E10)*60</f>
      </c>
      <c r="G10" s="11" t="str">
        <f>(D10*2-D10)*26</f>
      </c>
      <c r="H10" s="12" t="str">
        <f>D10*34</f>
      </c>
      <c r="I10" s="13" t="str">
        <f>57*E10</f>
      </c>
      <c r="J10" s="13" t="str">
        <f>56*E10</f>
      </c>
      <c r="K10" s="13" t="str">
        <f>55*E10</f>
      </c>
      <c r="L10" s="14" t="str">
        <f>3*10*E10-E10</f>
      </c>
      <c r="M10" s="14" t="str">
        <f>4*10*E10-E10</f>
      </c>
      <c r="N10" s="11" t="str">
        <f>5*10*E10-E10</f>
      </c>
      <c r="O10" s="9" t="str">
        <f>L10+G10-H10-I10</f>
      </c>
      <c r="P10" s="9" t="str">
        <f>G10+M10-H10-J10</f>
      </c>
      <c r="Q10" s="9" t="str">
        <f>G10+N10-H10-K10</f>
      </c>
      <c r="R10" s="9" t="str">
        <f>O10-J10-E10</f>
      </c>
      <c r="S10" s="9" t="str">
        <f>P10-J10-E10</f>
      </c>
      <c r="T10" s="9" t="str">
        <f>Q10-K10-E10</f>
      </c>
      <c r="U10" s="15" t="n">
        <v>0.5</v>
      </c>
      <c r="V10" s="15" t="str">
        <f>11/U10</f>
      </c>
      <c r="W10" s="9" t="str">
        <f>V10*R10</f>
      </c>
      <c r="X10" s="9" t="str">
        <f>V10*S10</f>
      </c>
      <c r="Y10" s="9" t="str">
        <f>V10*T10</f>
      </c>
      <c r="Z10" s="16"/>
      <c r="AA10" s="16"/>
      <c r="AB10" s="16"/>
    </row>
    <row r="11" customHeight="true" ht="24.75" customFormat="true" s="8">
      <c r="D11" s="9" t="n">
        <v>4000</v>
      </c>
      <c r="E11" s="9" t="n">
        <v>0</v>
      </c>
      <c r="F11" s="10" t="str">
        <f>(D11+E11)*60</f>
      </c>
      <c r="G11" s="11" t="str">
        <f>(D11*2-D11)*26</f>
      </c>
      <c r="H11" s="12" t="str">
        <f>D11*34</f>
      </c>
      <c r="I11" s="13" t="str">
        <f>57*E11</f>
      </c>
      <c r="J11" s="13" t="str">
        <f>56*E11</f>
      </c>
      <c r="K11" s="13" t="str">
        <f>55*E11</f>
      </c>
      <c r="L11" s="14" t="str">
        <f>3*10*E11-E11</f>
      </c>
      <c r="M11" s="14" t="str">
        <f>4*10*E11-E11</f>
      </c>
      <c r="N11" s="11" t="str">
        <f>5*10*E11-E11</f>
      </c>
      <c r="O11" s="9" t="str">
        <f>L11+G11-H11-I11</f>
      </c>
      <c r="P11" s="9" t="str">
        <f>G11+M11-H11-J11</f>
      </c>
      <c r="Q11" s="9" t="str">
        <f>G11+N11-H11-K11</f>
      </c>
      <c r="R11" s="9" t="str">
        <f>O11-J11-E11</f>
      </c>
      <c r="S11" s="17" t="str">
        <f>P11-J11-E11</f>
      </c>
      <c r="T11" s="9" t="str">
        <f>Q11-K11-E11</f>
      </c>
      <c r="U11" s="15" t="n">
        <v>0.5</v>
      </c>
      <c r="V11" s="15" t="str">
        <f>11/U11</f>
      </c>
      <c r="W11" s="9" t="str">
        <f>V11*R11</f>
      </c>
      <c r="X11" s="9" t="str">
        <f>V11*S11</f>
      </c>
      <c r="Y11" s="9" t="str">
        <f>V11*T11</f>
      </c>
      <c r="Z11" s="16"/>
      <c r="AA11" s="16"/>
      <c r="AB11" s="16"/>
    </row>
    <row r="12" customHeight="true" ht="24.75" customFormat="true" s="8">
      <c r="D12" s="9" t="n">
        <v>0</v>
      </c>
      <c r="E12" s="9" t="n">
        <v>4000</v>
      </c>
      <c r="F12" s="10" t="str">
        <f>(D12+E12)*60</f>
      </c>
      <c r="G12" s="11" t="str">
        <f>(D12*2-D12)*26</f>
      </c>
      <c r="H12" s="12" t="str">
        <f>D12*34</f>
      </c>
      <c r="I12" s="13" t="str">
        <f>57*E12</f>
      </c>
      <c r="J12" s="13" t="str">
        <f>56*E12</f>
      </c>
      <c r="K12" s="13" t="str">
        <f>55*E12</f>
      </c>
      <c r="L12" s="14" t="str">
        <f>3*10*E12-E12</f>
      </c>
      <c r="M12" s="14" t="str">
        <f>4*10*E12-E12</f>
      </c>
      <c r="N12" s="11" t="str">
        <f>5*10*E12-E12</f>
      </c>
      <c r="O12" s="9" t="str">
        <f>L12+G12-H12-I12</f>
      </c>
      <c r="P12" s="9" t="str">
        <f>G12+M12-H12-J12</f>
      </c>
      <c r="Q12" s="9" t="str">
        <f>G12+N12-H12-K12</f>
      </c>
      <c r="R12" s="9" t="str">
        <f>O12-J12-E12</f>
      </c>
      <c r="S12" s="9" t="str">
        <f>P12-J12-E12</f>
      </c>
      <c r="T12" s="9" t="str">
        <f>Q12-K12-E12</f>
      </c>
      <c r="U12" s="15" t="n">
        <v>0.5</v>
      </c>
      <c r="V12" s="15" t="str">
        <f>11/U12</f>
      </c>
      <c r="W12" s="9" t="str">
        <f>V12*R12</f>
      </c>
      <c r="X12" s="9" t="str">
        <f>V12*S12</f>
      </c>
      <c r="Y12" s="9" t="str">
        <f>V12*T12</f>
      </c>
      <c r="Z12" s="16"/>
      <c r="AA12" s="16"/>
      <c r="AB12" s="16"/>
    </row>
    <row r="13" customHeight="true" ht="24.75" customFormat="true" s="8">
      <c r="D13" s="9" t="n">
        <v>4000</v>
      </c>
      <c r="E13" s="9" t="n">
        <v>2000</v>
      </c>
      <c r="F13" s="10" t="str">
        <f>(D13+E13)*60</f>
      </c>
      <c r="G13" s="11" t="str">
        <f>(D13*2-D13)*26</f>
      </c>
      <c r="H13" s="12" t="str">
        <f>D13*34</f>
      </c>
      <c r="I13" s="13" t="str">
        <f>57*E13</f>
      </c>
      <c r="J13" s="13" t="str">
        <f>56*E13</f>
      </c>
      <c r="K13" s="13" t="str">
        <f>55*E13</f>
      </c>
      <c r="L13" s="14" t="str">
        <f>3*10*E13-E13</f>
      </c>
      <c r="M13" s="14" t="str">
        <f>4*10*E13-E13</f>
      </c>
      <c r="N13" s="11" t="str">
        <f>5*10*E13-E13</f>
      </c>
      <c r="O13" s="9" t="str">
        <f>L13+G13-H13-I13</f>
      </c>
      <c r="P13" s="9" t="str">
        <f>G13+M13-H13-J13</f>
      </c>
      <c r="Q13" s="9" t="str">
        <f>G13+N13-H13-K13</f>
      </c>
      <c r="R13" s="9" t="str">
        <f>O13-J13-E13</f>
      </c>
      <c r="S13" s="9" t="str">
        <f>P13-J13-E13</f>
      </c>
      <c r="T13" s="9" t="str">
        <f>Q13-K13-E13</f>
      </c>
      <c r="U13" s="15" t="n">
        <v>0.5</v>
      </c>
      <c r="V13" s="15" t="str">
        <f>11/U13</f>
      </c>
      <c r="W13" s="9" t="str">
        <f>V13*R13</f>
      </c>
      <c r="X13" s="9" t="str">
        <f>V13*S13</f>
      </c>
      <c r="Y13" s="9" t="str">
        <f>V13*T13</f>
      </c>
      <c r="Z13" s="16"/>
      <c r="AA13" s="16"/>
      <c r="AB13" s="16"/>
    </row>
    <row r="14" customHeight="true" ht="24.75" customFormat="true" s="8">
      <c r="D14" s="9" t="n">
        <v>18285.7142857143</v>
      </c>
      <c r="E14" s="9" t="n">
        <v>1428.57142857143</v>
      </c>
      <c r="F14" s="10" t="str">
        <f>(D14+E14)*60</f>
      </c>
      <c r="G14" s="11" t="str">
        <f>(D14*2-D14)*26</f>
      </c>
      <c r="H14" s="12" t="str">
        <f>D14*34</f>
      </c>
      <c r="I14" s="13" t="str">
        <f>57*E14</f>
      </c>
      <c r="J14" s="13" t="str">
        <f>56*E14</f>
      </c>
      <c r="K14" s="13" t="str">
        <f>55*E14</f>
      </c>
      <c r="L14" s="14" t="str">
        <f>3*10*E14-E14</f>
      </c>
      <c r="M14" s="14" t="str">
        <f>4*10*E14-E14</f>
      </c>
      <c r="N14" s="11" t="str">
        <f>5*10*E14-E14</f>
      </c>
      <c r="O14" s="9" t="str">
        <f>L14+G14-H14-I14</f>
      </c>
      <c r="P14" s="9" t="str">
        <f>G14+M14-H14-J14</f>
      </c>
      <c r="Q14" s="9" t="str">
        <f>G14+N14-H14-K14</f>
      </c>
      <c r="R14" s="9" t="str">
        <f>O14-J14-E14</f>
      </c>
      <c r="S14" s="9" t="str">
        <f>P14-J14-E14</f>
      </c>
      <c r="T14" s="9" t="str">
        <f>Q14-K14-E14</f>
      </c>
      <c r="U14" s="15" t="n">
        <v>0.5</v>
      </c>
      <c r="V14" s="15" t="str">
        <f>11/U14</f>
      </c>
      <c r="W14" s="9" t="str">
        <f>V14*R14</f>
      </c>
      <c r="X14" s="9" t="str">
        <f>V14*S14</f>
      </c>
      <c r="Y14" s="9" t="str">
        <f>V14*T14</f>
      </c>
      <c r="Z14" s="16"/>
      <c r="AA14" s="16"/>
      <c r="AB14" s="16"/>
    </row>
    <row r="15" customHeight="true" ht="24.75" customFormat="true" s="8">
      <c r="D15" s="9" t="n">
        <v>21357.1428571429</v>
      </c>
      <c r="E15" s="9" t="n">
        <v>1357.14285714286</v>
      </c>
      <c r="F15" s="10" t="str">
        <f>(D15+E15)*60</f>
      </c>
      <c r="G15" s="11" t="str">
        <f>(D15*2-D15)*26</f>
      </c>
      <c r="H15" s="12" t="str">
        <f>D15*34</f>
      </c>
      <c r="I15" s="13" t="str">
        <f>57*E15</f>
      </c>
      <c r="J15" s="13" t="str">
        <f>56*E15</f>
      </c>
      <c r="K15" s="13" t="str">
        <f>55*E15</f>
      </c>
      <c r="L15" s="14" t="str">
        <f>3*10*E15-E15</f>
      </c>
      <c r="M15" s="14" t="str">
        <f>4*10*E15-E15</f>
      </c>
      <c r="N15" s="11" t="str">
        <f>5*10*E15-E15</f>
      </c>
      <c r="O15" s="9" t="str">
        <f>L15+G15-H15-I15</f>
      </c>
      <c r="P15" s="9" t="str">
        <f>G15+M15-H15-J15</f>
      </c>
      <c r="Q15" s="9" t="str">
        <f>G15+N15-H15-K15</f>
      </c>
      <c r="R15" s="9" t="str">
        <f>O15-J15-E15</f>
      </c>
      <c r="S15" s="9" t="str">
        <f>P15-J15-E15</f>
      </c>
      <c r="T15" s="9" t="str">
        <f>Q15-K15-E15</f>
      </c>
      <c r="U15" s="15" t="n">
        <v>0.5</v>
      </c>
      <c r="V15" s="15" t="str">
        <f>11/U15</f>
      </c>
      <c r="W15" s="9" t="str">
        <f>V15*R15</f>
      </c>
      <c r="X15" s="9" t="str">
        <f>V15*S15</f>
      </c>
      <c r="Y15" s="9" t="str">
        <f>V15*T15</f>
      </c>
      <c r="Z15" s="16"/>
      <c r="AA15" s="16"/>
      <c r="AB15" s="16"/>
    </row>
    <row r="16" ht="20.25" customFormat="true" s="8">
      <c r="D16" s="9" t="n">
        <v>24428.5714285714</v>
      </c>
      <c r="E16" s="9" t="n">
        <v>1285.71428571429</v>
      </c>
      <c r="F16" s="10" t="str">
        <f>(D16+E16)*60</f>
      </c>
      <c r="G16" s="11" t="str">
        <f>(D16*2-D16)*26</f>
      </c>
      <c r="H16" s="12" t="str">
        <f>D16*34</f>
      </c>
      <c r="I16" s="13" t="str">
        <f>57*E16</f>
      </c>
      <c r="J16" s="13" t="str">
        <f>56*E16</f>
      </c>
      <c r="K16" s="13" t="str">
        <f>55*E16</f>
      </c>
      <c r="L16" s="14" t="str">
        <f>3*10*E16-E16</f>
      </c>
      <c r="M16" s="14" t="str">
        <f>4*10*E16-E16</f>
      </c>
      <c r="N16" s="11" t="str">
        <f>5*10*E16-E16</f>
      </c>
      <c r="O16" s="9" t="str">
        <f>L16+G16-H16-I16</f>
      </c>
      <c r="P16" s="9" t="str">
        <f>G16+M16-H16-J16</f>
      </c>
      <c r="Q16" s="9" t="str">
        <f>G16+N16-H16-K16</f>
      </c>
      <c r="R16" s="9" t="str">
        <f>O16-J16-E16</f>
      </c>
      <c r="S16" s="9" t="str">
        <f>P16-J16-E16</f>
      </c>
      <c r="T16" s="9" t="str">
        <f>Q16-K16-E16</f>
      </c>
      <c r="U16" s="15" t="n">
        <v>0.5</v>
      </c>
      <c r="V16" s="15" t="str">
        <f>11/U16</f>
      </c>
      <c r="W16" s="9" t="str">
        <f>V16*R16</f>
      </c>
      <c r="X16" s="9" t="str">
        <f>V16*S16</f>
      </c>
      <c r="Y16" s="9" t="str">
        <f>V16*T16</f>
      </c>
      <c r="Z16" s="16"/>
      <c r="AA16" s="16"/>
      <c r="AB16" s="16"/>
    </row>
    <row r="17" ht="20.25">
      <c r="D17" s="9" t="n">
        <v>27500</v>
      </c>
      <c r="E17" s="9" t="n">
        <v>1214.28571428571</v>
      </c>
      <c r="F17" s="10" t="str">
        <f>(D17+E17)*60</f>
      </c>
      <c r="G17" s="11" t="str">
        <f>(D17*2-D17)*26</f>
      </c>
      <c r="H17" s="12" t="str">
        <f>D17*34</f>
      </c>
      <c r="I17" s="13" t="str">
        <f>57*E17</f>
      </c>
      <c r="J17" s="13" t="str">
        <f>56*E17</f>
      </c>
      <c r="K17" s="13" t="str">
        <f>55*E17</f>
      </c>
      <c r="L17" s="14" t="str">
        <f>3*10*E17-E17</f>
      </c>
      <c r="M17" s="14" t="str">
        <f>4*10*E17-E17</f>
      </c>
      <c r="N17" s="11" t="str">
        <f>5*10*E17-E17</f>
      </c>
      <c r="O17" s="9" t="str">
        <f>L17+G17-H17-I17</f>
      </c>
      <c r="P17" s="9" t="str">
        <f>G17+M17-H17-J17</f>
      </c>
      <c r="Q17" s="9" t="str">
        <f>G17+N17-H17-K17</f>
      </c>
      <c r="R17" s="9" t="str">
        <f>O17-J17-E17</f>
      </c>
      <c r="S17" s="9" t="str">
        <f>P17-J17-E17</f>
      </c>
      <c r="T17" s="9" t="str">
        <f>Q17-K17-E17</f>
      </c>
      <c r="U17" s="15" t="n">
        <v>0.5</v>
      </c>
      <c r="V17" s="15" t="str">
        <f>11/U17</f>
      </c>
      <c r="W17" s="9" t="str">
        <f>V17*R17</f>
      </c>
      <c r="X17" s="9" t="str">
        <f>V17*S17</f>
      </c>
      <c r="Y17" s="9" t="str">
        <f>V17*T17</f>
      </c>
      <c r="Z17" s="16"/>
      <c r="AA17" s="16"/>
      <c r="AB17" s="16"/>
    </row>
    <row r="18" ht="20.25">
      <c r="D18" s="9" t="n">
        <v>30571.4285714286</v>
      </c>
      <c r="E18" s="9" t="n">
        <v>1142.85714285714</v>
      </c>
      <c r="F18" s="10" t="str">
        <f>(D18+E18)*60</f>
      </c>
      <c r="G18" s="11" t="str">
        <f>(D18*2-D18)*26</f>
      </c>
      <c r="H18" s="12" t="str">
        <f>D18*34</f>
      </c>
      <c r="I18" s="13" t="str">
        <f>57*E18</f>
      </c>
      <c r="J18" s="13" t="str">
        <f>56*E18</f>
      </c>
      <c r="K18" s="13" t="str">
        <f>55*E18</f>
      </c>
      <c r="L18" s="14" t="str">
        <f>3*10*E18-E18</f>
      </c>
      <c r="M18" s="14" t="str">
        <f>4*10*E18-E18</f>
      </c>
      <c r="N18" s="11" t="str">
        <f>5*10*E18-E18</f>
      </c>
      <c r="O18" s="9" t="str">
        <f>L18+G18-H18-I18</f>
      </c>
      <c r="P18" s="9" t="str">
        <f>G18+M18-H18-J18</f>
      </c>
      <c r="Q18" s="9" t="str">
        <f>G18+N18-H18-K18</f>
      </c>
      <c r="R18" s="9" t="str">
        <f>O18-J18-E18</f>
      </c>
      <c r="S18" s="9" t="str">
        <f>P18-J18-E18</f>
      </c>
      <c r="T18" s="9" t="str">
        <f>Q18-K18-E18</f>
      </c>
      <c r="U18" s="15" t="n">
        <v>0.5</v>
      </c>
      <c r="V18" s="15" t="str">
        <f>11/U18</f>
      </c>
      <c r="W18" s="9" t="str">
        <f>V18*R18</f>
      </c>
      <c r="X18" s="9" t="str">
        <f>V18*S18</f>
      </c>
      <c r="Y18" s="9" t="str">
        <f>V18*T18</f>
      </c>
      <c r="Z18" s="16"/>
      <c r="AA18" s="16"/>
      <c r="AB18" s="16"/>
    </row>
    <row r="19" ht="20.25">
      <c r="D19" s="9" t="n">
        <v>33642.8571428572</v>
      </c>
      <c r="E19" s="9" t="n">
        <v>1071.42857142857</v>
      </c>
      <c r="F19" s="10" t="str">
        <f>(D19+E19)*60</f>
      </c>
      <c r="G19" s="11" t="str">
        <f>(D19*2-D19)*26</f>
      </c>
      <c r="H19" s="12" t="str">
        <f>D19*34</f>
      </c>
      <c r="I19" s="13" t="str">
        <f>57*E19</f>
      </c>
      <c r="J19" s="13" t="str">
        <f>56*E19</f>
      </c>
      <c r="K19" s="13" t="str">
        <f>55*E19</f>
      </c>
      <c r="L19" s="14" t="str">
        <f>3*10*E19-E19</f>
      </c>
      <c r="M19" s="14" t="str">
        <f>4*10*E19-E19</f>
      </c>
      <c r="N19" s="11" t="str">
        <f>5*10*E19-E19</f>
      </c>
      <c r="O19" s="9" t="str">
        <f>L19+G19-H19-I19</f>
      </c>
      <c r="P19" s="9" t="str">
        <f>G19+M19-H19-J19</f>
      </c>
      <c r="Q19" s="9" t="str">
        <f>G19+N19-H19-K19</f>
      </c>
      <c r="R19" s="9" t="str">
        <f>O19-J19-E19</f>
      </c>
      <c r="S19" s="9" t="str">
        <f>P19-J19-E19</f>
      </c>
      <c r="T19" s="9" t="str">
        <f>Q19-K19-E19</f>
      </c>
      <c r="U19" s="15" t="n">
        <v>0.5</v>
      </c>
      <c r="V19" s="15" t="str">
        <f>11/U19</f>
      </c>
      <c r="W19" s="9" t="str">
        <f>V19*R19</f>
      </c>
      <c r="X19" s="9" t="str">
        <f>V19*S19</f>
      </c>
      <c r="Y19" s="9" t="str">
        <f>V19*T19</f>
      </c>
      <c r="Z19" s="16"/>
      <c r="AA19" s="16"/>
      <c r="AB19" s="16"/>
    </row>
    <row r="20" ht="20.25">
      <c r="D20" s="9" t="n">
        <v>36714.2857142857</v>
      </c>
      <c r="E20" s="9" t="n">
        <v>1000</v>
      </c>
      <c r="F20" s="10" t="str">
        <f>(D20+E20)*60</f>
      </c>
      <c r="G20" s="11" t="str">
        <f>(D20*2-D20)*26</f>
      </c>
      <c r="H20" s="12" t="str">
        <f>D20*34</f>
      </c>
      <c r="I20" s="13" t="str">
        <f>57*E20</f>
      </c>
      <c r="J20" s="13" t="str">
        <f>56*E20</f>
      </c>
      <c r="K20" s="13" t="str">
        <f>55*E20</f>
      </c>
      <c r="L20" s="14" t="str">
        <f>3*10*E20-E20</f>
      </c>
      <c r="M20" s="14" t="str">
        <f>4*10*E20-E20</f>
      </c>
      <c r="N20" s="11" t="str">
        <f>5*10*E20-E20</f>
      </c>
      <c r="O20" s="9" t="str">
        <f>L20+G20-H20-I20</f>
      </c>
      <c r="P20" s="9" t="str">
        <f>G20+M20-H20-J20</f>
      </c>
      <c r="Q20" s="9" t="str">
        <f>G20+N20-H20-K20</f>
      </c>
      <c r="R20" s="9" t="str">
        <f>O20-J20-E20</f>
      </c>
      <c r="S20" s="9" t="str">
        <f>P20-J20-E20</f>
      </c>
      <c r="T20" s="9" t="str">
        <f>Q20-K20-E20</f>
      </c>
      <c r="U20" s="15" t="n">
        <v>0.5</v>
      </c>
      <c r="V20" s="15" t="str">
        <f>11/U20</f>
      </c>
      <c r="W20" s="9" t="str">
        <f>V20*R20</f>
      </c>
      <c r="X20" s="9" t="str">
        <f>V20*S20</f>
      </c>
      <c r="Y20" s="9" t="str">
        <f>V20*T20</f>
      </c>
      <c r="Z20" s="16"/>
      <c r="AA20" s="16"/>
      <c r="AB20" s="16"/>
    </row>
    <row r="21" ht="20.25">
      <c r="D21" s="9" t="n">
        <v>39785.7142857143</v>
      </c>
      <c r="E21" s="9" t="n">
        <v>928.571428571429</v>
      </c>
      <c r="F21" s="10" t="str">
        <f>(D21+E21)*60</f>
      </c>
      <c r="G21" s="11" t="str">
        <f>(D21*2-D21)*26</f>
      </c>
      <c r="H21" s="12" t="str">
        <f>D21*34</f>
      </c>
      <c r="I21" s="13" t="str">
        <f>57*E21</f>
      </c>
      <c r="J21" s="13" t="str">
        <f>56*E21</f>
      </c>
      <c r="K21" s="13" t="str">
        <f>55*E21</f>
      </c>
      <c r="L21" s="14" t="str">
        <f>3*10*E21-E21</f>
      </c>
      <c r="M21" s="14" t="str">
        <f>4*10*E21-E21</f>
      </c>
      <c r="N21" s="11" t="str">
        <f>5*10*E21-E21</f>
      </c>
      <c r="O21" s="9" t="str">
        <f>L21+G21-H21-I21</f>
      </c>
      <c r="P21" s="9" t="str">
        <f>G21+M21-H21-J21</f>
      </c>
      <c r="Q21" s="9" t="str">
        <f>G21+N21-H21-K21</f>
      </c>
      <c r="R21" s="9" t="str">
        <f>O21-J21-E21</f>
      </c>
      <c r="S21" s="9" t="str">
        <f>P21-J21-E21</f>
      </c>
      <c r="T21" s="9" t="str">
        <f>Q21-K21-E21</f>
      </c>
      <c r="U21" s="15" t="n">
        <v>0.5</v>
      </c>
      <c r="V21" s="15" t="str">
        <f>11/U21</f>
      </c>
      <c r="W21" s="9" t="str">
        <f>V21*R21</f>
      </c>
      <c r="X21" s="9" t="str">
        <f>V21*S21</f>
      </c>
      <c r="Y21" s="9" t="str">
        <f>V21*T21</f>
      </c>
      <c r="Z21" s="16"/>
      <c r="AA21" s="16"/>
      <c r="AB21" s="16"/>
    </row>
    <row r="22" ht="20.25">
      <c r="D22" s="9" t="n">
        <v>42857.1428571429</v>
      </c>
      <c r="E22" s="9" t="n">
        <v>857.142857142859</v>
      </c>
      <c r="F22" s="10" t="str">
        <f>(D22+E22)*60</f>
      </c>
      <c r="G22" s="11" t="str">
        <f>(D22*2-D22)*26</f>
      </c>
      <c r="H22" s="12" t="str">
        <f>D22*34</f>
      </c>
      <c r="I22" s="13" t="str">
        <f>57*E22</f>
      </c>
      <c r="J22" s="13" t="str">
        <f>56*E22</f>
      </c>
      <c r="K22" s="13" t="str">
        <f>55*E22</f>
      </c>
      <c r="L22" s="14" t="str">
        <f>3*10*E22-E22</f>
      </c>
      <c r="M22" s="14" t="str">
        <f>4*10*E22-E22</f>
      </c>
      <c r="N22" s="11" t="str">
        <f>5*10*E22-E22</f>
      </c>
      <c r="O22" s="9" t="str">
        <f>L22+G22-H22-I22</f>
      </c>
      <c r="P22" s="9" t="str">
        <f>G22+M22-H22-J22</f>
      </c>
      <c r="Q22" s="9" t="str">
        <f>G22+N22-H22-K22</f>
      </c>
      <c r="R22" s="9" t="str">
        <f>O22-J22-E22</f>
      </c>
      <c r="S22" s="9" t="str">
        <f>P22-J22-E22</f>
      </c>
      <c r="T22" s="9" t="str">
        <f>Q22-K22-E22</f>
      </c>
      <c r="U22" s="15" t="n">
        <v>0.5</v>
      </c>
      <c r="V22" s="15" t="str">
        <f>11/U22</f>
      </c>
      <c r="W22" s="9" t="str">
        <f>V22*R22</f>
      </c>
      <c r="X22" s="9" t="str">
        <f>V22*S22</f>
      </c>
      <c r="Y22" s="9" t="str">
        <f>V22*T22</f>
      </c>
      <c r="Z22" s="16"/>
      <c r="AA22" s="16"/>
      <c r="AB22" s="16"/>
    </row>
    <row r="23" ht="20.25">
      <c r="D23" s="9" t="n">
        <v>45928.5714285714</v>
      </c>
      <c r="E23" s="9" t="n">
        <v>785.714285714289</v>
      </c>
      <c r="F23" s="10" t="str">
        <f>(D23+E23)*60</f>
      </c>
      <c r="G23" s="11" t="str">
        <f>(D23*2-D23)*26</f>
      </c>
      <c r="H23" s="12" t="str">
        <f>D23*34</f>
      </c>
      <c r="I23" s="13" t="str">
        <f>57*E23</f>
      </c>
      <c r="J23" s="13" t="str">
        <f>56*E23</f>
      </c>
      <c r="K23" s="13" t="str">
        <f>55*E23</f>
      </c>
      <c r="L23" s="14" t="str">
        <f>3*10*E23-E23</f>
      </c>
      <c r="M23" s="14" t="str">
        <f>4*10*E23-E23</f>
      </c>
      <c r="N23" s="11" t="str">
        <f>5*10*E23-E23</f>
      </c>
      <c r="O23" s="9" t="str">
        <f>L23+G23-H23-I23</f>
      </c>
      <c r="P23" s="9" t="str">
        <f>G23+M23-H23-J23</f>
      </c>
      <c r="Q23" s="9" t="str">
        <f>G23+N23-H23-K23</f>
      </c>
      <c r="R23" s="9" t="str">
        <f>O23-J23-E23</f>
      </c>
      <c r="S23" s="9" t="str">
        <f>P23-J23-E23</f>
      </c>
      <c r="T23" s="9" t="str">
        <f>Q23-K23-E23</f>
      </c>
      <c r="U23" s="15" t="n">
        <v>0.5</v>
      </c>
      <c r="V23" s="15" t="str">
        <f>11/U23</f>
      </c>
      <c r="W23" s="9" t="str">
        <f>V23*R23</f>
      </c>
      <c r="X23" s="9" t="str">
        <f>V23*S23</f>
      </c>
      <c r="Y23" s="9" t="str">
        <f>V23*T23</f>
      </c>
      <c r="Z23" s="16"/>
      <c r="AA23" s="16"/>
      <c r="AB23" s="16"/>
    </row>
    <row r="24" ht="20.25">
      <c r="D24" s="9" t="n">
        <v>49000</v>
      </c>
      <c r="E24" s="9" t="n">
        <v>714.285714285719</v>
      </c>
      <c r="F24" s="10" t="str">
        <f>(D24+E24)*60</f>
      </c>
      <c r="G24" s="11" t="str">
        <f>(D24*2-D24)*26</f>
      </c>
      <c r="H24" s="12" t="str">
        <f>D24*34</f>
      </c>
      <c r="I24" s="13" t="str">
        <f>57*E24</f>
      </c>
      <c r="J24" s="13" t="str">
        <f>56*E24</f>
      </c>
      <c r="K24" s="13" t="str">
        <f>55*E24</f>
      </c>
      <c r="L24" s="14" t="str">
        <f>3*10*E24-E24</f>
      </c>
      <c r="M24" s="14" t="str">
        <f>4*10*E24-E24</f>
      </c>
      <c r="N24" s="11" t="str">
        <f>5*10*E24-E24</f>
      </c>
      <c r="O24" s="9" t="str">
        <f>L24+G24-H24-I24</f>
      </c>
      <c r="P24" s="9" t="str">
        <f>G24+M24-H24-J24</f>
      </c>
      <c r="Q24" s="9" t="str">
        <f>G24+N24-H24-K24</f>
      </c>
      <c r="R24" s="9" t="str">
        <f>O24-J24-E24</f>
      </c>
      <c r="S24" s="9" t="str">
        <f>P24-J24-E24</f>
      </c>
      <c r="T24" s="9" t="str">
        <f>Q24-K24-E24</f>
      </c>
      <c r="U24" s="15" t="n">
        <v>0.5</v>
      </c>
      <c r="V24" s="15" t="str">
        <f>11/U24</f>
      </c>
      <c r="W24" s="9" t="str">
        <f>V24*R24</f>
      </c>
      <c r="X24" s="9" t="str">
        <f>V24*S24</f>
      </c>
      <c r="Y24" s="9" t="str">
        <f>V24*T24</f>
      </c>
      <c r="Z24" s="16"/>
      <c r="AA24" s="16"/>
      <c r="AB24" s="16"/>
    </row>
    <row r="25" ht="20.25">
      <c r="D25" s="9" t="n">
        <v>52071.4285714286</v>
      </c>
      <c r="E25" s="9" t="n">
        <v>642.857142857139</v>
      </c>
      <c r="F25" s="10" t="str">
        <f>(D25+E25)*60</f>
      </c>
      <c r="G25" s="11" t="str">
        <f>(D25*2-D25)*26</f>
      </c>
      <c r="H25" s="12" t="str">
        <f>D25*34</f>
      </c>
      <c r="I25" s="13" t="str">
        <f>57*E25</f>
      </c>
      <c r="J25" s="13" t="str">
        <f>56*E25</f>
      </c>
      <c r="K25" s="13" t="str">
        <f>55*E25</f>
      </c>
      <c r="L25" s="14" t="str">
        <f>3*10*E25-E25</f>
      </c>
      <c r="M25" s="14" t="str">
        <f>4*10*E25-E25</f>
      </c>
      <c r="N25" s="11" t="str">
        <f>5*10*E25-E25</f>
      </c>
      <c r="O25" s="9" t="str">
        <f>L25+G25-H25-I25</f>
      </c>
      <c r="P25" s="9" t="str">
        <f>G25+M25-H25-J25</f>
      </c>
      <c r="Q25" s="9" t="str">
        <f>G25+N25-H25-K25</f>
      </c>
      <c r="R25" s="9" t="str">
        <f>O25-J25-E25</f>
      </c>
      <c r="S25" s="9" t="str">
        <f>P25-J25-E25</f>
      </c>
      <c r="T25" s="9" t="str">
        <f>Q25-K25-E25</f>
      </c>
      <c r="U25" s="15" t="n">
        <v>0.5</v>
      </c>
      <c r="V25" s="15" t="str">
        <f>11/U25</f>
      </c>
      <c r="W25" s="9" t="str">
        <f>V25*R25</f>
      </c>
      <c r="X25" s="9" t="str">
        <f>V25*S25</f>
      </c>
      <c r="Y25" s="9" t="str">
        <f>V25*T25</f>
      </c>
      <c r="Z25" s="16"/>
      <c r="AA25" s="16"/>
      <c r="AB25" s="16"/>
    </row>
    <row r="26" ht="20.25">
      <c r="D26" s="9" t="n">
        <v>55142.8571428572</v>
      </c>
      <c r="E26" s="9" t="n">
        <v>571.428571428569</v>
      </c>
      <c r="F26" s="10" t="str">
        <f>(D26+E26)*60</f>
      </c>
      <c r="G26" s="11" t="str">
        <f>(D26*2-D26)*26</f>
      </c>
      <c r="H26" s="12" t="str">
        <f>D26*34</f>
      </c>
      <c r="I26" s="13" t="str">
        <f>57*E26</f>
      </c>
      <c r="J26" s="13" t="str">
        <f>56*E26</f>
      </c>
      <c r="K26" s="13" t="str">
        <f>55*E26</f>
      </c>
      <c r="L26" s="14" t="str">
        <f>3*10*E26-E26</f>
      </c>
      <c r="M26" s="14" t="str">
        <f>4*10*E26-E26</f>
      </c>
      <c r="N26" s="11" t="str">
        <f>5*10*E26-E26</f>
      </c>
      <c r="O26" s="9" t="str">
        <f>L26+G26-H26-I26</f>
      </c>
      <c r="P26" s="9" t="str">
        <f>G26+M26-H26-J26</f>
      </c>
      <c r="Q26" s="9" t="str">
        <f>G26+N26-H26-K26</f>
      </c>
      <c r="R26" s="9" t="str">
        <f>O26-J26-E26</f>
      </c>
      <c r="S26" s="9" t="str">
        <f>P26-J26-E26</f>
      </c>
      <c r="T26" s="9" t="str">
        <f>Q26-K26-E26</f>
      </c>
      <c r="U26" s="15" t="n">
        <v>0.5</v>
      </c>
      <c r="V26" s="15" t="str">
        <f>11/U26</f>
      </c>
      <c r="W26" s="9" t="str">
        <f>V26*R26</f>
      </c>
      <c r="X26" s="9" t="str">
        <f>V26*S26</f>
      </c>
      <c r="Y26" s="9" t="str">
        <f>V26*T26</f>
      </c>
      <c r="Z26" s="16"/>
      <c r="AA26" s="16"/>
      <c r="AB26" s="16"/>
    </row>
    <row r="27" ht="20.25">
      <c r="D27" s="9" t="n">
        <v>58214.2857142857</v>
      </c>
      <c r="E27" s="9" t="n">
        <v>499.999999999999</v>
      </c>
      <c r="F27" s="10" t="str">
        <f>(D27+E27)*60</f>
      </c>
      <c r="G27" s="11" t="str">
        <f>(D27*2-D27)*26</f>
      </c>
      <c r="H27" s="12" t="str">
        <f>D27*34</f>
      </c>
      <c r="I27" s="13" t="str">
        <f>57*E27</f>
      </c>
      <c r="J27" s="13" t="str">
        <f>56*E27</f>
      </c>
      <c r="K27" s="13" t="str">
        <f>55*E27</f>
      </c>
      <c r="L27" s="14" t="str">
        <f>3*10*E27-E27</f>
      </c>
      <c r="M27" s="14" t="str">
        <f>4*10*E27-E27</f>
      </c>
      <c r="N27" s="11" t="str">
        <f>5*10*E27-E27</f>
      </c>
      <c r="O27" s="9" t="str">
        <f>L27+G27-H27-I27</f>
      </c>
      <c r="P27" s="9" t="str">
        <f>G27+M27-H27-J27</f>
      </c>
      <c r="Q27" s="9" t="str">
        <f>G27+N27-H27-K27</f>
      </c>
      <c r="R27" s="9" t="str">
        <f>O27-J27-E27</f>
      </c>
      <c r="S27" s="9" t="str">
        <f>P27-J27-E27</f>
      </c>
      <c r="T27" s="9" t="str">
        <f>Q27-K27-E27</f>
      </c>
      <c r="U27" s="15" t="n">
        <v>0.5</v>
      </c>
      <c r="V27" s="15" t="str">
        <f>11/U27</f>
      </c>
      <c r="W27" s="9" t="str">
        <f>V27*R27</f>
      </c>
      <c r="X27" s="9" t="str">
        <f>V27*S27</f>
      </c>
      <c r="Y27" s="9" t="str">
        <f>V27*T27</f>
      </c>
      <c r="Z27" s="16"/>
      <c r="AA27" s="16"/>
      <c r="AB27" s="16"/>
    </row>
    <row r="28" ht="20.25">
      <c r="D28" s="9" t="n">
        <v>61285.7142857143</v>
      </c>
      <c r="E28" s="9" t="n">
        <v>428.571428571429</v>
      </c>
      <c r="F28" s="10" t="str">
        <f>(D28+E28)*60</f>
      </c>
      <c r="G28" s="11" t="str">
        <f>(D28*2-D28)*26</f>
      </c>
      <c r="H28" s="12" t="str">
        <f>D28*34</f>
      </c>
      <c r="I28" s="13" t="str">
        <f>57*E28</f>
      </c>
      <c r="J28" s="13" t="str">
        <f>56*E28</f>
      </c>
      <c r="K28" s="13" t="str">
        <f>55*E28</f>
      </c>
      <c r="L28" s="14" t="str">
        <f>3*10*E28-E28</f>
      </c>
      <c r="M28" s="14" t="str">
        <f>4*10*E28-E28</f>
      </c>
      <c r="N28" s="11" t="str">
        <f>5*10*E28-E28</f>
      </c>
      <c r="O28" s="9" t="str">
        <f>L28+G28-H28-I28</f>
      </c>
      <c r="P28" s="9" t="str">
        <f>G28+M28-H28-J28</f>
      </c>
      <c r="Q28" s="9" t="str">
        <f>G28+N28-H28-K28</f>
      </c>
      <c r="R28" s="9" t="str">
        <f>O28-J28-E28</f>
      </c>
      <c r="S28" s="9" t="str">
        <f>P28-J28-E28</f>
      </c>
      <c r="T28" s="9" t="str">
        <f>Q28-K28-E28</f>
      </c>
      <c r="U28" s="15" t="n">
        <v>0.5</v>
      </c>
      <c r="V28" s="15" t="str">
        <f>11/U28</f>
      </c>
      <c r="W28" s="9" t="str">
        <f>V28*R28</f>
      </c>
      <c r="X28" s="9" t="str">
        <f>V28*S28</f>
      </c>
      <c r="Y28" s="9" t="str">
        <f>V28*T28</f>
      </c>
      <c r="Z28" s="16"/>
      <c r="AA28" s="16"/>
      <c r="AB28" s="16"/>
    </row>
    <row r="29" ht="20.25">
      <c r="D29" s="9" t="n">
        <v>64357.1428571429</v>
      </c>
      <c r="E29" s="9" t="n">
        <v>357.142857142859</v>
      </c>
      <c r="F29" s="10" t="str">
        <f>(D29+E29)*60</f>
      </c>
      <c r="G29" s="11" t="str">
        <f>(D29*2-D29)*26</f>
      </c>
      <c r="H29" s="12" t="str">
        <f>D29*34</f>
      </c>
      <c r="I29" s="13" t="str">
        <f>57*E29</f>
      </c>
      <c r="J29" s="13" t="str">
        <f>56*E29</f>
      </c>
      <c r="K29" s="13" t="str">
        <f>55*E29</f>
      </c>
      <c r="L29" s="14" t="str">
        <f>3*10*E29-E29</f>
      </c>
      <c r="M29" s="14" t="str">
        <f>4*10*E29-E29</f>
      </c>
      <c r="N29" s="11" t="str">
        <f>5*10*E29-E29</f>
      </c>
      <c r="O29" s="9" t="str">
        <f>L29+G29-H29-I29</f>
      </c>
      <c r="P29" s="9" t="str">
        <f>G29+M29-H29-J29</f>
      </c>
      <c r="Q29" s="9" t="str">
        <f>G29+N29-H29-K29</f>
      </c>
      <c r="R29" s="9" t="str">
        <f>O29-J29-E29</f>
      </c>
      <c r="S29" s="9" t="str">
        <f>P29-J29-E29</f>
      </c>
      <c r="T29" s="9" t="str">
        <f>Q29-K29-E29</f>
      </c>
      <c r="U29" s="15" t="n">
        <v>0.5</v>
      </c>
      <c r="V29" s="15" t="str">
        <f>11/U29</f>
      </c>
      <c r="W29" s="9" t="str">
        <f>V29*R29</f>
      </c>
      <c r="X29" s="9" t="str">
        <f>V29*S29</f>
      </c>
      <c r="Y29" s="9" t="str">
        <f>V29*T29</f>
      </c>
      <c r="Z29" s="16"/>
      <c r="AA29" s="16"/>
      <c r="AB29" s="16"/>
    </row>
    <row r="30" ht="20.25">
      <c r="D30" s="9" t="n">
        <v>67428.5714285714</v>
      </c>
      <c r="E30" s="9" t="n">
        <v>285.714285714289</v>
      </c>
      <c r="F30" s="10" t="str">
        <f>(D30+E30)*60</f>
      </c>
      <c r="G30" s="11" t="str">
        <f>(D30*2-D30)*26</f>
      </c>
      <c r="H30" s="12" t="str">
        <f>D30*34</f>
      </c>
      <c r="I30" s="13" t="str">
        <f>57*E30</f>
      </c>
      <c r="J30" s="13" t="str">
        <f>56*E30</f>
      </c>
      <c r="K30" s="13" t="str">
        <f>55*E30</f>
      </c>
      <c r="L30" s="14" t="str">
        <f>3*10*E30-E30</f>
      </c>
      <c r="M30" s="14" t="str">
        <f>4*10*E30-E30</f>
      </c>
      <c r="N30" s="11" t="str">
        <f>5*10*E30-E30</f>
      </c>
      <c r="O30" s="9" t="str">
        <f>L30+G30-H30-I30</f>
      </c>
      <c r="P30" s="9" t="str">
        <f>G30+M30-H30-J30</f>
      </c>
      <c r="Q30" s="9" t="str">
        <f>G30+N30-H30-K30</f>
      </c>
      <c r="R30" s="9" t="str">
        <f>O30-J30-E30</f>
      </c>
      <c r="S30" s="9" t="str">
        <f>P30-J30-E30</f>
      </c>
      <c r="T30" s="9" t="str">
        <f>Q30-K30-E30</f>
      </c>
      <c r="U30" s="15" t="n">
        <v>0.5</v>
      </c>
      <c r="V30" s="15" t="str">
        <f>11/U30</f>
      </c>
      <c r="W30" s="9" t="str">
        <f>V30*R30</f>
      </c>
      <c r="X30" s="9" t="str">
        <f>V30*S30</f>
      </c>
      <c r="Y30" s="9" t="str">
        <f>V30*T30</f>
      </c>
      <c r="Z30" s="16"/>
      <c r="AA30" s="16"/>
      <c r="AB30" s="16"/>
    </row>
    <row r="31" ht="20.25">
      <c r="D31" s="9" t="n">
        <v>70500</v>
      </c>
      <c r="E31" s="9" t="n">
        <v>214.285714285719</v>
      </c>
      <c r="F31" s="10" t="str">
        <f>(D31+E31)*60</f>
      </c>
      <c r="G31" s="11" t="str">
        <f>(D31*2-D31)*26</f>
      </c>
      <c r="H31" s="12" t="str">
        <f>D31*34</f>
      </c>
      <c r="I31" s="13" t="str">
        <f>57*E31</f>
      </c>
      <c r="J31" s="13" t="str">
        <f>56*E31</f>
      </c>
      <c r="K31" s="13" t="str">
        <f>55*E31</f>
      </c>
      <c r="L31" s="14" t="str">
        <f>3*10*E31-E31</f>
      </c>
      <c r="M31" s="14" t="str">
        <f>4*10*E31-E31</f>
      </c>
      <c r="N31" s="11" t="str">
        <f>5*10*E31-E31</f>
      </c>
      <c r="O31" s="9" t="str">
        <f>L31+G31-H31-I31</f>
      </c>
      <c r="P31" s="9" t="str">
        <f>G31+M31-H31-J31</f>
      </c>
      <c r="Q31" s="9" t="str">
        <f>G31+N31-H31-K31</f>
      </c>
      <c r="R31" s="9" t="str">
        <f>O31-J31-E31</f>
      </c>
      <c r="S31" s="9" t="str">
        <f>P31-J31-E31</f>
      </c>
      <c r="T31" s="9" t="str">
        <f>Q31-K31-E31</f>
      </c>
      <c r="U31" s="15" t="n">
        <v>0.5</v>
      </c>
      <c r="V31" s="15" t="str">
        <f>11/U31</f>
      </c>
      <c r="W31" s="9" t="str">
        <f>V31*R31</f>
      </c>
      <c r="X31" s="9" t="str">
        <f>V31*S31</f>
      </c>
      <c r="Y31" s="9" t="str">
        <f>V31*T31</f>
      </c>
      <c r="Z31" s="16"/>
      <c r="AA31" s="16"/>
      <c r="AB31" s="16"/>
    </row>
    <row r="32" ht="20.25">
      <c r="D32" s="9" t="n">
        <v>73571.4285714286</v>
      </c>
      <c r="E32" s="9" t="n">
        <v>142.857142857139</v>
      </c>
      <c r="F32" s="10" t="str">
        <f>(D32+E32)*60</f>
      </c>
      <c r="G32" s="11" t="str">
        <f>(D32*2-D32)*26</f>
      </c>
      <c r="H32" s="12" t="str">
        <f>D32*34</f>
      </c>
      <c r="I32" s="13" t="str">
        <f>57*E32</f>
      </c>
      <c r="J32" s="13" t="str">
        <f>56*E32</f>
      </c>
      <c r="K32" s="13" t="str">
        <f>55*E32</f>
      </c>
      <c r="L32" s="14" t="str">
        <f>3*10*E32-E32</f>
      </c>
      <c r="M32" s="14" t="str">
        <f>4*10*E32-E32</f>
      </c>
      <c r="N32" s="11" t="str">
        <f>5*10*E32-E32</f>
      </c>
      <c r="O32" s="9" t="str">
        <f>L32+G32-H32-I32</f>
      </c>
      <c r="P32" s="9" t="str">
        <f>G32+M32-H32-J32</f>
      </c>
      <c r="Q32" s="9" t="str">
        <f>G32+N32-H32-K32</f>
      </c>
      <c r="R32" s="9" t="str">
        <f>O32-J32-E32</f>
      </c>
      <c r="S32" s="9" t="str">
        <f>P32-J32-E32</f>
      </c>
      <c r="T32" s="9" t="str">
        <f>Q32-K32-E32</f>
      </c>
      <c r="U32" s="15" t="n">
        <v>0.5</v>
      </c>
      <c r="V32" s="15" t="str">
        <f>11/U32</f>
      </c>
      <c r="W32" s="9" t="str">
        <f>V32*R32</f>
      </c>
      <c r="X32" s="9" t="str">
        <f>V32*S32</f>
      </c>
      <c r="Y32" s="9" t="str">
        <f>V32*T32</f>
      </c>
      <c r="Z32" s="16"/>
      <c r="AA32" s="16"/>
      <c r="AB32" s="16"/>
    </row>
    <row r="33" ht="20.25">
      <c r="D33" s="9" t="n">
        <v>76642.8571428572</v>
      </c>
      <c r="E33" s="9" t="n">
        <v>71.4285714285686</v>
      </c>
      <c r="F33" s="10" t="str">
        <f>(D33+E33)*60</f>
      </c>
      <c r="G33" s="11" t="str">
        <f>(D33*2-D33)*26</f>
      </c>
      <c r="H33" s="12" t="str">
        <f>D33*34</f>
      </c>
      <c r="I33" s="13" t="str">
        <f>57*E33</f>
      </c>
      <c r="J33" s="13" t="str">
        <f>56*E33</f>
      </c>
      <c r="K33" s="13" t="str">
        <f>55*E33</f>
      </c>
      <c r="L33" s="14" t="str">
        <f>3*10*E33-E33</f>
      </c>
      <c r="M33" s="14" t="str">
        <f>4*10*E33-E33</f>
      </c>
      <c r="N33" s="11" t="str">
        <f>5*10*E33-E33</f>
      </c>
      <c r="O33" s="9" t="str">
        <f>L33+G33-H33-I33</f>
      </c>
      <c r="P33" s="9" t="str">
        <f>G33+M33-H33-J33</f>
      </c>
      <c r="Q33" s="9" t="str">
        <f>G33+N33-H33-K33</f>
      </c>
      <c r="R33" s="9" t="str">
        <f>O33-J33-E33</f>
      </c>
      <c r="S33" s="9" t="str">
        <f>P33-J33-E33</f>
      </c>
      <c r="T33" s="9" t="str">
        <f>Q33-K33-E33</f>
      </c>
      <c r="U33" s="15" t="n">
        <v>0.5</v>
      </c>
      <c r="V33" s="15" t="str">
        <f>11/U33</f>
      </c>
      <c r="W33" s="9" t="str">
        <f>V33*R33</f>
      </c>
      <c r="X33" s="9" t="str">
        <f>V33*S33</f>
      </c>
      <c r="Y33" s="9" t="str">
        <f>V33*T33</f>
      </c>
      <c r="Z33" s="16"/>
      <c r="AA33" s="16"/>
      <c r="AB33" s="16"/>
    </row>
    <row r="34" ht="20.25">
      <c r="D34" s="9" t="n">
        <v>79714.2857142857</v>
      </c>
      <c r="E34" s="9" t="n">
        <v>-1.36424205265939E-12</v>
      </c>
      <c r="F34" s="10" t="str">
        <f>(D34+E34)*60</f>
      </c>
      <c r="G34" s="11" t="str">
        <f>(D34*2-D34)*26</f>
      </c>
      <c r="H34" s="12" t="str">
        <f>D34*34</f>
      </c>
      <c r="I34" s="13" t="str">
        <f>57*E34</f>
      </c>
      <c r="J34" s="13" t="str">
        <f>56*E34</f>
      </c>
      <c r="K34" s="13" t="str">
        <f>55*E34</f>
      </c>
      <c r="L34" s="14" t="str">
        <f>3*10*E34-E34</f>
      </c>
      <c r="M34" s="14" t="str">
        <f>4*10*E34-E34</f>
      </c>
      <c r="N34" s="11" t="str">
        <f>5*10*E34-E34</f>
      </c>
      <c r="O34" s="9" t="str">
        <f>L34+G34-H34-I34</f>
      </c>
      <c r="P34" s="9" t="str">
        <f>G34+M34-H34-J34</f>
      </c>
      <c r="Q34" s="9" t="str">
        <f>G34+N34-H34-K34</f>
      </c>
      <c r="R34" s="9" t="str">
        <f>O34-J34-E34</f>
      </c>
      <c r="S34" s="9" t="str">
        <f>P34-J34-E34</f>
      </c>
      <c r="T34" s="9" t="str">
        <f>Q34-K34-E34</f>
      </c>
      <c r="U34" s="15" t="n">
        <v>0.5</v>
      </c>
      <c r="V34" s="15" t="str">
        <f>11/U34</f>
      </c>
      <c r="W34" s="9" t="str">
        <f>V34*R34</f>
      </c>
      <c r="X34" s="9" t="str">
        <f>V34*S34</f>
      </c>
      <c r="Y34" s="9" t="str">
        <f>V34*T34</f>
      </c>
      <c r="Z34" s="16"/>
      <c r="AA34" s="16"/>
      <c r="AB34" s="16"/>
    </row>
    <row r="35" ht="20.25">
      <c r="D35" s="9" t="n">
        <v>82785.7142857143</v>
      </c>
      <c r="E35" s="9" t="n">
        <v>-71.4285714285713</v>
      </c>
      <c r="F35" s="10" t="str">
        <f>(D35+E35)*60</f>
      </c>
      <c r="G35" s="11" t="str">
        <f>(D35*2-D35)*26</f>
      </c>
      <c r="H35" s="12" t="str">
        <f>D35*34</f>
      </c>
      <c r="I35" s="13" t="str">
        <f>57*E35</f>
      </c>
      <c r="J35" s="13" t="str">
        <f>56*E35</f>
      </c>
      <c r="K35" s="13" t="str">
        <f>55*E35</f>
      </c>
      <c r="L35" s="14" t="str">
        <f>3*10*E35-E35</f>
      </c>
      <c r="M35" s="14" t="str">
        <f>4*10*E35-E35</f>
      </c>
      <c r="N35" s="11" t="str">
        <f>5*10*E35-E35</f>
      </c>
      <c r="O35" s="9" t="str">
        <f>L35+G35-H35-I35</f>
      </c>
      <c r="P35" s="9" t="str">
        <f>G35+M35-H35-J35</f>
      </c>
      <c r="Q35" s="9" t="str">
        <f>G35+N35-H35-K35</f>
      </c>
      <c r="R35" s="9" t="str">
        <f>O35-J35-E35</f>
      </c>
      <c r="S35" s="9" t="str">
        <f>P35-J35-E35</f>
      </c>
      <c r="T35" s="9" t="str">
        <f>Q35-K35-E35</f>
      </c>
      <c r="U35" s="15" t="n">
        <v>0.5</v>
      </c>
      <c r="V35" s="15" t="str">
        <f>11/U35</f>
      </c>
      <c r="W35" s="9" t="str">
        <f>V35*R35</f>
      </c>
      <c r="X35" s="9" t="str">
        <f>V35*S35</f>
      </c>
      <c r="Y35" s="9" t="str">
        <f>V35*T35</f>
      </c>
      <c r="Z35" s="16"/>
      <c r="AA35" s="16"/>
      <c r="AB35" s="16"/>
    </row>
    <row r="36" ht="20.25">
      <c r="D36" s="9" t="n">
        <v>85857.1428571429</v>
      </c>
      <c r="E36" s="9" t="n">
        <v>-142.857142857142</v>
      </c>
      <c r="F36" s="10" t="str">
        <f>(D36+E36)*60</f>
      </c>
      <c r="G36" s="11" t="str">
        <f>(D36*2-D36)*26</f>
      </c>
      <c r="H36" s="12" t="str">
        <f>D36*34</f>
      </c>
      <c r="I36" s="13" t="str">
        <f>57*E36</f>
      </c>
      <c r="J36" s="13" t="str">
        <f>56*E36</f>
      </c>
      <c r="K36" s="13" t="str">
        <f>55*E36</f>
      </c>
      <c r="L36" s="14" t="str">
        <f>3*10*E36-E36</f>
      </c>
      <c r="M36" s="14" t="str">
        <f>4*10*E36-E36</f>
      </c>
      <c r="N36" s="11" t="str">
        <f>5*10*E36-E36</f>
      </c>
      <c r="O36" s="9" t="str">
        <f>L36+G36-H36-I36</f>
      </c>
      <c r="P36" s="9" t="str">
        <f>G36+M36-H36-J36</f>
      </c>
      <c r="Q36" s="9" t="str">
        <f>G36+N36-H36-K36</f>
      </c>
      <c r="R36" s="9" t="str">
        <f>O36-J36-E36</f>
      </c>
      <c r="S36" s="9" t="str">
        <f>P36-J36-E36</f>
      </c>
      <c r="T36" s="9" t="str">
        <f>Q36-K36-E36</f>
      </c>
      <c r="U36" s="15" t="n">
        <v>0.5</v>
      </c>
      <c r="V36" s="15" t="str">
        <f>11/U36</f>
      </c>
      <c r="W36" s="9" t="str">
        <f>V36*R36</f>
      </c>
      <c r="X36" s="9" t="str">
        <f>V36*S36</f>
      </c>
      <c r="Y36" s="9" t="str">
        <f>V36*T36</f>
      </c>
      <c r="Z36" s="16"/>
      <c r="AA36" s="16"/>
      <c r="AB36" s="16"/>
    </row>
    <row r="37" ht="20.25">
      <c r="D37" s="9" t="n">
        <v>88928.5714285714</v>
      </c>
      <c r="E37" s="9" t="n">
        <v>-214.285714285711</v>
      </c>
      <c r="F37" s="10" t="str">
        <f>(D37+E37)*60</f>
      </c>
      <c r="G37" s="11" t="str">
        <f>(D37*2-D37)*26</f>
      </c>
      <c r="H37" s="12" t="str">
        <f>D37*34</f>
      </c>
      <c r="I37" s="13" t="str">
        <f>57*E37</f>
      </c>
      <c r="J37" s="13" t="str">
        <f>56*E37</f>
      </c>
      <c r="K37" s="13" t="str">
        <f>55*E37</f>
      </c>
      <c r="L37" s="14" t="str">
        <f>3*10*E37-E37</f>
      </c>
      <c r="M37" s="14" t="str">
        <f>4*10*E37-E37</f>
      </c>
      <c r="N37" s="11" t="str">
        <f>5*10*E37-E37</f>
      </c>
      <c r="O37" s="9" t="str">
        <f>L37+G37-H37-I37</f>
      </c>
      <c r="P37" s="9" t="str">
        <f>G37+M37-H37-J37</f>
      </c>
      <c r="Q37" s="9" t="str">
        <f>G37+N37-H37-K37</f>
      </c>
      <c r="R37" s="9" t="str">
        <f>O37-J37-E37</f>
      </c>
      <c r="S37" s="9" t="str">
        <f>P37-J37-E37</f>
      </c>
      <c r="T37" s="9" t="str">
        <f>Q37-K37-E37</f>
      </c>
      <c r="U37" s="15" t="n">
        <v>0.5</v>
      </c>
      <c r="V37" s="15" t="str">
        <f>11/U37</f>
      </c>
      <c r="W37" s="9" t="str">
        <f>V37*R37</f>
      </c>
      <c r="X37" s="9" t="str">
        <f>V37*S37</f>
      </c>
      <c r="Y37" s="9" t="str">
        <f>V37*T37</f>
      </c>
      <c r="Z37" s="16"/>
      <c r="AA37" s="16"/>
      <c r="AB37" s="16"/>
    </row>
    <row r="38" ht="20.25">
      <c r="D38" s="9" t="n">
        <v>92000</v>
      </c>
      <c r="E38" s="9" t="n">
        <v>-285.714285714281</v>
      </c>
      <c r="F38" s="10" t="str">
        <f>(D38+E38)*60</f>
      </c>
      <c r="G38" s="11" t="str">
        <f>(D38*2-D38)*26</f>
      </c>
      <c r="H38" s="12" t="str">
        <f>D38*34</f>
      </c>
      <c r="I38" s="13" t="str">
        <f>57*E38</f>
      </c>
      <c r="J38" s="13" t="str">
        <f>56*E38</f>
      </c>
      <c r="K38" s="13" t="str">
        <f>55*E38</f>
      </c>
      <c r="L38" s="14" t="str">
        <f>3*10*E38-E38</f>
      </c>
      <c r="M38" s="14" t="str">
        <f>4*10*E38-E38</f>
      </c>
      <c r="N38" s="11" t="str">
        <f>5*10*E38-E38</f>
      </c>
      <c r="O38" s="9" t="str">
        <f>L38+G38-H38-I38</f>
      </c>
      <c r="P38" s="9" t="str">
        <f>G38+M38-H38-J38</f>
      </c>
      <c r="Q38" s="9" t="str">
        <f>G38+N38-H38-K38</f>
      </c>
      <c r="R38" s="9" t="str">
        <f>O38-J38-E38</f>
      </c>
      <c r="S38" s="9" t="str">
        <f>P38-J38-E38</f>
      </c>
      <c r="T38" s="9" t="str">
        <f>Q38-K38-E38</f>
      </c>
      <c r="U38" s="15" t="n">
        <v>0.5</v>
      </c>
      <c r="V38" s="15" t="str">
        <f>11/U38</f>
      </c>
      <c r="W38" s="9" t="str">
        <f>V38*R38</f>
      </c>
      <c r="X38" s="9" t="str">
        <f>V38*S38</f>
      </c>
      <c r="Y38" s="9" t="str">
        <f>V38*T38</f>
      </c>
      <c r="Z38" s="16"/>
      <c r="AA38" s="16"/>
      <c r="AB38" s="16"/>
    </row>
    <row r="39" ht="20.25">
      <c r="D39" s="9" t="n">
        <v>95071.4285714286</v>
      </c>
      <c r="E39" s="9" t="n">
        <v>-357.142857142861</v>
      </c>
      <c r="F39" s="10" t="str">
        <f>(D39+E39)*60</f>
      </c>
      <c r="G39" s="11" t="str">
        <f>(D39*2-D39)*26</f>
      </c>
      <c r="H39" s="12" t="str">
        <f>D39*34</f>
      </c>
      <c r="I39" s="13" t="str">
        <f>57*E39</f>
      </c>
      <c r="J39" s="13" t="str">
        <f>56*E39</f>
      </c>
      <c r="K39" s="13" t="str">
        <f>55*E39</f>
      </c>
      <c r="L39" s="14" t="str">
        <f>3*10*E39-E39</f>
      </c>
      <c r="M39" s="14" t="str">
        <f>4*10*E39-E39</f>
      </c>
      <c r="N39" s="11" t="str">
        <f>5*10*E39-E39</f>
      </c>
      <c r="O39" s="9" t="str">
        <f>L39+G39-H39-I39</f>
      </c>
      <c r="P39" s="9" t="str">
        <f>G39+M39-H39-J39</f>
      </c>
      <c r="Q39" s="9" t="str">
        <f>G39+N39-H39-K39</f>
      </c>
      <c r="R39" s="9" t="str">
        <f>O39-J39-E39</f>
      </c>
      <c r="S39" s="9" t="str">
        <f>P39-J39-E39</f>
      </c>
      <c r="T39" s="9" t="str">
        <f>Q39-K39-E39</f>
      </c>
      <c r="U39" s="15" t="n">
        <v>0.5</v>
      </c>
      <c r="V39" s="15" t="str">
        <f>11/U39</f>
      </c>
      <c r="W39" s="9" t="str">
        <f>V39*R39</f>
      </c>
      <c r="X39" s="9" t="str">
        <f>V39*S39</f>
      </c>
      <c r="Y39" s="9" t="str">
        <f>V39*T39</f>
      </c>
      <c r="Z39" s="16"/>
      <c r="AA39" s="16"/>
      <c r="AB39" s="16"/>
    </row>
    <row r="40" ht="20.25">
      <c r="D40" s="9" t="n">
        <v>98142.8571428573</v>
      </c>
      <c r="E40" s="9" t="n">
        <v>-428.571428571431</v>
      </c>
      <c r="F40" s="10" t="str">
        <f>(D40+E40)*60</f>
      </c>
      <c r="G40" s="11" t="str">
        <f>(D40*2-D40)*26</f>
      </c>
      <c r="H40" s="12" t="str">
        <f>D40*34</f>
      </c>
      <c r="I40" s="13" t="str">
        <f>57*E40</f>
      </c>
      <c r="J40" s="13" t="str">
        <f>56*E40</f>
      </c>
      <c r="K40" s="13" t="str">
        <f>55*E40</f>
      </c>
      <c r="L40" s="14" t="str">
        <f>3*10*E40-E40</f>
      </c>
      <c r="M40" s="14" t="str">
        <f>4*10*E40-E40</f>
      </c>
      <c r="N40" s="11" t="str">
        <f>5*10*E40-E40</f>
      </c>
      <c r="O40" s="9" t="str">
        <f>L40+G40-H40-I40</f>
      </c>
      <c r="P40" s="9" t="str">
        <f>G40+M40-H40-J40</f>
      </c>
      <c r="Q40" s="9" t="str">
        <f>G40+N40-H40-K40</f>
      </c>
      <c r="R40" s="9" t="str">
        <f>O40-J40-E40</f>
      </c>
      <c r="S40" s="9" t="str">
        <f>P40-J40-E40</f>
      </c>
      <c r="T40" s="9" t="str">
        <f>Q40-K40-E40</f>
      </c>
      <c r="U40" s="15" t="n">
        <v>0.5</v>
      </c>
      <c r="V40" s="15" t="str">
        <f>11/U40</f>
      </c>
      <c r="W40" s="9" t="str">
        <f>V40*R40</f>
      </c>
      <c r="X40" s="9" t="str">
        <f>V40*S40</f>
      </c>
      <c r="Y40" s="9" t="str">
        <f>V40*T40</f>
      </c>
      <c r="Z40" s="16"/>
      <c r="AA40" s="16"/>
      <c r="AB40" s="16"/>
    </row>
    <row r="41" ht="20.25">
      <c r="D41" s="9" t="n">
        <v>101214.285714285</v>
      </c>
      <c r="E41" s="9" t="n">
        <v>-500.000000000001</v>
      </c>
      <c r="F41" s="10" t="str">
        <f>(D41+E41)*60</f>
      </c>
      <c r="G41" s="11" t="str">
        <f>(D41*2-D41)*26</f>
      </c>
      <c r="H41" s="12" t="str">
        <f>D41*34</f>
      </c>
      <c r="I41" s="13" t="str">
        <f>57*E41</f>
      </c>
      <c r="J41" s="13" t="str">
        <f>56*E41</f>
      </c>
      <c r="K41" s="13" t="str">
        <f>55*E41</f>
      </c>
      <c r="L41" s="14" t="str">
        <f>3*10*E41-E41</f>
      </c>
      <c r="M41" s="14" t="str">
        <f>4*10*E41-E41</f>
      </c>
      <c r="N41" s="11" t="str">
        <f>5*10*E41-E41</f>
      </c>
      <c r="O41" s="9" t="str">
        <f>L41+G41-H41-I41</f>
      </c>
      <c r="P41" s="9" t="str">
        <f>G41+M41-H41-J41</f>
      </c>
      <c r="Q41" s="9" t="str">
        <f>G41+N41-H41-K41</f>
      </c>
      <c r="R41" s="9" t="str">
        <f>O41-J41-E41</f>
      </c>
      <c r="S41" s="9" t="str">
        <f>P41-J41-E41</f>
      </c>
      <c r="T41" s="9" t="str">
        <f>Q41-K41-E41</f>
      </c>
      <c r="U41" s="15" t="n">
        <v>0.5</v>
      </c>
      <c r="V41" s="15" t="str">
        <f>11/U41</f>
      </c>
      <c r="W41" s="9" t="str">
        <f>V41*R41</f>
      </c>
      <c r="X41" s="9" t="str">
        <f>V41*S41</f>
      </c>
      <c r="Y41" s="9" t="str">
        <f>V41*T41</f>
      </c>
      <c r="Z41" s="16"/>
      <c r="AA41" s="16"/>
      <c r="AB41" s="16"/>
    </row>
    <row r="44">
      <c r="J44" s="1" t="s">
        <v>32</v>
      </c>
    </row>
    <row r="45">
      <c r="D45" s="18" t="n">
        <v>2000</v>
      </c>
      <c r="E45" s="19" t="n">
        <v>1.1</v>
      </c>
      <c r="F45" s="18" t="str">
        <f>D45*E45</f>
      </c>
      <c r="G45" s="18" t="str">
        <f>F45-D45</f>
      </c>
      <c r="H45" s="18" t="n">
        <v>60</v>
      </c>
      <c r="I45" s="18" t="str">
        <f>G45*H45</f>
      </c>
      <c r="J45" s="18" t="str">
        <f>5*D45</f>
      </c>
      <c r="K45" s="20"/>
      <c r="L45" s="20"/>
      <c r="M45" s="21" t="n">
        <v>45283</v>
      </c>
      <c r="N45" s="22" t="n">
        <v>0.652523148148148</v>
      </c>
      <c r="O45" s="1" t="n">
        <v>148.1</v>
      </c>
    </row>
    <row r="46">
      <c r="D46" s="18" t="n">
        <v>4000</v>
      </c>
      <c r="E46" s="19" t="n">
        <v>1.1</v>
      </c>
      <c r="F46" s="18" t="str">
        <f>D46*E46</f>
      </c>
      <c r="G46" s="18" t="str">
        <f>F46-D46</f>
      </c>
      <c r="H46" s="18" t="n">
        <v>60</v>
      </c>
      <c r="I46" s="18" t="str">
        <f>G46*H46</f>
      </c>
      <c r="J46" s="18" t="str">
        <f>5*D46</f>
      </c>
      <c r="K46" s="20"/>
      <c r="L46" s="20"/>
      <c r="M46" s="23"/>
      <c r="N46" s="22" t="n">
        <v>0.682650462962963</v>
      </c>
      <c r="O46" s="1" t="n">
        <v>114.87</v>
      </c>
    </row>
    <row r="47">
      <c r="D47" s="18" t="n">
        <v>6000</v>
      </c>
      <c r="E47" s="19" t="n">
        <v>1.1</v>
      </c>
      <c r="F47" s="18" t="str">
        <f>D47*E47</f>
      </c>
      <c r="G47" s="18" t="str">
        <f>F47-D47</f>
      </c>
      <c r="H47" s="18" t="n">
        <v>60</v>
      </c>
      <c r="I47" s="18" t="str">
        <f>G47*H47</f>
      </c>
      <c r="J47" s="18" t="str">
        <f>5*D47</f>
      </c>
      <c r="K47" s="20"/>
      <c r="L47" s="20"/>
    </row>
    <row r="48">
      <c r="D48" s="18" t="n">
        <v>8000</v>
      </c>
      <c r="E48" s="19" t="n">
        <v>1.1</v>
      </c>
      <c r="F48" s="18" t="str">
        <f>D48*E48</f>
      </c>
      <c r="G48" s="18" t="str">
        <f>F48-D48</f>
      </c>
      <c r="H48" s="18" t="n">
        <v>60</v>
      </c>
      <c r="I48" s="18" t="str">
        <f>G48*H48</f>
      </c>
      <c r="J48" s="18" t="str">
        <f>5*D48</f>
      </c>
      <c r="K48" s="20"/>
      <c r="L48" s="20"/>
    </row>
    <row r="49">
      <c r="D49" s="18" t="n">
        <v>10000</v>
      </c>
      <c r="E49" s="19" t="n">
        <v>1.1</v>
      </c>
      <c r="F49" s="18" t="str">
        <f>D49*E49</f>
      </c>
      <c r="G49" s="18" t="str">
        <f>F49-D49</f>
      </c>
      <c r="H49" s="18" t="n">
        <v>60</v>
      </c>
      <c r="I49" s="18" t="str">
        <f>G49*H49</f>
      </c>
      <c r="J49" s="18" t="str">
        <f>5*D49</f>
      </c>
      <c r="K49" s="20"/>
      <c r="L49" s="20"/>
    </row>
    <row r="50">
      <c r="D50" s="18" t="n">
        <v>12000</v>
      </c>
      <c r="E50" s="19" t="n">
        <v>1.1</v>
      </c>
      <c r="F50" s="18" t="str">
        <f>D50*E50</f>
      </c>
      <c r="G50" s="18" t="str">
        <f>F50-D50</f>
      </c>
      <c r="H50" s="18" t="n">
        <v>60</v>
      </c>
      <c r="I50" s="18" t="str">
        <f>G50*H50</f>
      </c>
      <c r="J50" s="18" t="str">
        <f>5*D50</f>
      </c>
      <c r="K50" s="20"/>
      <c r="L50" s="20"/>
    </row>
    <row r="51">
      <c r="D51" s="18" t="n">
        <v>14000</v>
      </c>
      <c r="E51" s="19" t="n">
        <v>1.1</v>
      </c>
      <c r="F51" s="18" t="str">
        <f>D51*E51</f>
      </c>
      <c r="G51" s="18" t="str">
        <f>F51-D51</f>
      </c>
      <c r="H51" s="18" t="n">
        <v>60</v>
      </c>
      <c r="I51" s="18" t="str">
        <f>G51*H51</f>
      </c>
      <c r="J51" s="18" t="str">
        <f>5*D51</f>
      </c>
      <c r="K51" s="20"/>
      <c r="L51" s="20"/>
    </row>
    <row r="52">
      <c r="D52" s="18" t="n">
        <v>16000</v>
      </c>
      <c r="E52" s="19" t="n">
        <v>1.1</v>
      </c>
      <c r="F52" s="18" t="str">
        <f>D52*E52</f>
      </c>
      <c r="G52" s="18" t="str">
        <f>F52-D52</f>
      </c>
      <c r="H52" s="18" t="n">
        <v>60</v>
      </c>
      <c r="I52" s="18" t="str">
        <f>G52*H52</f>
      </c>
      <c r="J52" s="18" t="str">
        <f>5*D52</f>
      </c>
      <c r="K52" s="20"/>
      <c r="L52" s="20"/>
    </row>
    <row r="53">
      <c r="D53" s="18" t="n">
        <v>18000</v>
      </c>
      <c r="E53" s="19" t="n">
        <v>1.1</v>
      </c>
      <c r="F53" s="18" t="str">
        <f>D53*E53</f>
      </c>
      <c r="G53" s="18" t="str">
        <f>F53-D53</f>
      </c>
      <c r="H53" s="18" t="n">
        <v>60</v>
      </c>
      <c r="I53" s="18" t="str">
        <f>G53*H53</f>
      </c>
      <c r="J53" s="18" t="str">
        <f>5*D53</f>
      </c>
      <c r="K53" s="20"/>
      <c r="L53" s="20"/>
    </row>
    <row r="54">
      <c r="D54" s="18" t="n">
        <v>20000</v>
      </c>
      <c r="E54" s="19" t="n">
        <v>1.1</v>
      </c>
      <c r="F54" s="18" t="str">
        <f>D54*E54</f>
      </c>
      <c r="G54" s="18" t="str">
        <f>F54-D54</f>
      </c>
      <c r="H54" s="18" t="n">
        <v>60</v>
      </c>
      <c r="I54" s="18" t="str">
        <f>G54*H54</f>
      </c>
      <c r="J54" s="18" t="str">
        <f>5*D54</f>
      </c>
      <c r="K54" s="20"/>
      <c r="L54" s="20"/>
    </row>
    <row r="55">
      <c r="D55" s="18" t="n">
        <v>22000</v>
      </c>
      <c r="E55" s="19" t="n">
        <v>1.1</v>
      </c>
      <c r="F55" s="18" t="str">
        <f>D55*E55</f>
      </c>
      <c r="G55" s="18" t="str">
        <f>F55-D55</f>
      </c>
      <c r="H55" s="18" t="n">
        <v>60</v>
      </c>
      <c r="I55" s="18" t="str">
        <f>G55*H55</f>
      </c>
      <c r="J55" s="18" t="str">
        <f>5*D55</f>
      </c>
      <c r="K55" s="20"/>
      <c r="L55" s="20"/>
    </row>
    <row r="56">
      <c r="D56" s="18" t="n">
        <v>24000</v>
      </c>
      <c r="E56" s="19" t="n">
        <v>1.1</v>
      </c>
      <c r="F56" s="18" t="str">
        <f>D56*E56</f>
      </c>
      <c r="G56" s="18" t="str">
        <f>F56-D56</f>
      </c>
      <c r="H56" s="18" t="n">
        <v>60</v>
      </c>
      <c r="I56" s="18" t="str">
        <f>G56*H56</f>
      </c>
      <c r="J56" s="18" t="str">
        <f>5*D56</f>
      </c>
      <c r="K56" s="20"/>
      <c r="L56" s="20"/>
    </row>
    <row r="57">
      <c r="D57" s="18" t="n">
        <v>26000</v>
      </c>
      <c r="E57" s="19" t="n">
        <v>1.1</v>
      </c>
      <c r="F57" s="18" t="str">
        <f>D57*E57</f>
      </c>
      <c r="G57" s="18" t="str">
        <f>F57-D57</f>
      </c>
      <c r="H57" s="18" t="n">
        <v>60</v>
      </c>
      <c r="I57" s="18" t="str">
        <f>G57*H57</f>
      </c>
      <c r="J57" s="18" t="str">
        <f>5*D57</f>
      </c>
      <c r="K57" s="20"/>
      <c r="L57" s="20"/>
    </row>
    <row r="58">
      <c r="D58" s="18" t="n">
        <v>28000</v>
      </c>
      <c r="E58" s="19" t="n">
        <v>1.1</v>
      </c>
      <c r="F58" s="18" t="str">
        <f>D58*E58</f>
      </c>
      <c r="G58" s="18" t="str">
        <f>F58-D58</f>
      </c>
      <c r="H58" s="18" t="n">
        <v>60</v>
      </c>
      <c r="I58" s="18" t="str">
        <f>G58*H58</f>
      </c>
      <c r="J58" s="18" t="str">
        <f>5*D58</f>
      </c>
      <c r="K58" s="20"/>
      <c r="L58" s="20"/>
    </row>
    <row r="59">
      <c r="D59" s="18" t="n">
        <v>30000</v>
      </c>
      <c r="E59" s="19" t="n">
        <v>1.1</v>
      </c>
      <c r="F59" s="18" t="str">
        <f>D59*E59</f>
      </c>
      <c r="G59" s="18" t="str">
        <f>F59-D59</f>
      </c>
      <c r="H59" s="18" t="n">
        <v>60</v>
      </c>
      <c r="I59" s="18" t="str">
        <f>G59*H59</f>
      </c>
      <c r="J59" s="18" t="str">
        <f>5*D59</f>
      </c>
      <c r="K59" s="20"/>
      <c r="L59" s="20"/>
    </row>
    <row r="60">
      <c r="D60" s="18" t="n">
        <v>32000</v>
      </c>
      <c r="E60" s="19" t="n">
        <v>1.1</v>
      </c>
      <c r="F60" s="18" t="str">
        <f>D60*E60</f>
      </c>
      <c r="G60" s="18" t="str">
        <f>F60-D60</f>
      </c>
      <c r="H60" s="18" t="n">
        <v>60</v>
      </c>
      <c r="I60" s="18" t="str">
        <f>G60*H60</f>
      </c>
      <c r="J60" s="18" t="str">
        <f>5*D60</f>
      </c>
      <c r="K60" s="20"/>
      <c r="L60" s="20"/>
    </row>
    <row r="61">
      <c r="D61" s="18" t="n">
        <v>34000</v>
      </c>
      <c r="E61" s="19" t="n">
        <v>1.1</v>
      </c>
      <c r="F61" s="18" t="str">
        <f>D61*E61</f>
      </c>
      <c r="G61" s="18" t="str">
        <f>F61-D61</f>
      </c>
      <c r="H61" s="18" t="n">
        <v>60</v>
      </c>
      <c r="I61" s="18" t="str">
        <f>G61*H61</f>
      </c>
      <c r="J61" s="18" t="str">
        <f>5*D61</f>
      </c>
      <c r="K61" s="20"/>
      <c r="L61" s="20"/>
    </row>
    <row r="62">
      <c r="D62" s="18" t="n">
        <v>36000</v>
      </c>
      <c r="E62" s="19" t="n">
        <v>1.1</v>
      </c>
      <c r="F62" s="24" t="str">
        <f>D62*E62</f>
      </c>
      <c r="G62" s="24" t="str">
        <f>F62-D62</f>
      </c>
      <c r="H62" s="18" t="n">
        <v>60</v>
      </c>
      <c r="I62" s="18" t="str">
        <f>G62*H62</f>
      </c>
      <c r="J62" s="18" t="str">
        <f>5*D62</f>
      </c>
      <c r="K62" s="20"/>
      <c r="L62" s="20"/>
    </row>
    <row r="63">
      <c r="D63" s="18" t="n">
        <v>38000</v>
      </c>
      <c r="E63" s="19" t="n">
        <v>1.1</v>
      </c>
      <c r="F63" s="24" t="str">
        <f>D63*E63</f>
      </c>
      <c r="G63" s="24" t="str">
        <f>F63-D63</f>
      </c>
      <c r="H63" s="18" t="n">
        <v>60</v>
      </c>
      <c r="I63" s="18" t="str">
        <f>G63*H63</f>
      </c>
      <c r="J63" s="18" t="str">
        <f>5*D63</f>
      </c>
    </row>
    <row r="64">
      <c r="D64" s="18" t="n">
        <v>40000</v>
      </c>
      <c r="E64" s="19" t="n">
        <v>1.1</v>
      </c>
      <c r="F64" s="24" t="str">
        <f>D64*E64</f>
      </c>
      <c r="G64" s="24" t="str">
        <f>F64-D64</f>
      </c>
      <c r="H64" s="18" t="n">
        <v>60</v>
      </c>
      <c r="I64" s="18" t="str">
        <f>G64*H64</f>
      </c>
      <c r="J64" s="18" t="str">
        <f>5*D64</f>
      </c>
    </row>
    <row r="65">
      <c r="D65" s="18" t="n">
        <v>42000</v>
      </c>
      <c r="E65" s="19" t="n">
        <v>1.1</v>
      </c>
      <c r="F65" s="24" t="str">
        <f>D65*E65</f>
      </c>
      <c r="G65" s="24" t="str">
        <f>F65-D65</f>
      </c>
      <c r="H65" s="18" t="n">
        <v>60</v>
      </c>
      <c r="I65" s="18" t="str">
        <f>G65*H65</f>
      </c>
      <c r="J65" s="18" t="str">
        <f>5*D65</f>
      </c>
    </row>
    <row r="66">
      <c r="D66" s="18" t="n">
        <v>44000</v>
      </c>
      <c r="E66" s="19" t="n">
        <v>1.1</v>
      </c>
      <c r="F66" s="24" t="str">
        <f>D66*E66</f>
      </c>
      <c r="G66" s="24" t="str">
        <f>F66-D66</f>
      </c>
      <c r="H66" s="18" t="n">
        <v>60</v>
      </c>
      <c r="I66" s="18" t="str">
        <f>G66*H66</f>
      </c>
      <c r="J66" s="18" t="str">
        <f>5*D66</f>
      </c>
    </row>
    <row r="67">
      <c r="D67" s="18" t="n">
        <v>46000</v>
      </c>
      <c r="E67" s="19" t="n">
        <v>1.1</v>
      </c>
      <c r="F67" s="24" t="str">
        <f>D67*E67</f>
      </c>
      <c r="G67" s="24" t="str">
        <f>F67-D67</f>
      </c>
      <c r="H67" s="18" t="n">
        <v>60</v>
      </c>
      <c r="I67" s="18" t="str">
        <f>G67*H67</f>
      </c>
      <c r="J67" s="18" t="str">
        <f>5*D67</f>
      </c>
    </row>
    <row r="68">
      <c r="D68" s="18" t="n">
        <v>48000</v>
      </c>
      <c r="E68" s="19" t="n">
        <v>1.1</v>
      </c>
      <c r="F68" s="24" t="str">
        <f>D68*E68</f>
      </c>
      <c r="G68" s="24" t="str">
        <f>F68-D68</f>
      </c>
      <c r="H68" s="18" t="n">
        <v>60</v>
      </c>
      <c r="I68" s="18" t="str">
        <f>G68*H68</f>
      </c>
      <c r="J68" s="18" t="str">
        <f>5*D68</f>
      </c>
    </row>
    <row r="69">
      <c r="D69" s="18" t="n">
        <v>50000</v>
      </c>
      <c r="E69" s="19" t="n">
        <v>1.1</v>
      </c>
      <c r="F69" s="24" t="str">
        <f>D69*E69</f>
      </c>
      <c r="G69" s="24" t="str">
        <f>F69-D69</f>
      </c>
      <c r="H69" s="18" t="n">
        <v>60</v>
      </c>
      <c r="I69" s="18" t="str">
        <f>G69*H69</f>
      </c>
      <c r="J69" s="18" t="str">
        <f>5*D69</f>
      </c>
    </row>
    <row r="70">
      <c r="D70" s="18" t="n">
        <v>52000</v>
      </c>
      <c r="E70" s="19" t="n">
        <v>1.1</v>
      </c>
      <c r="F70" s="24" t="str">
        <f>D70*E70</f>
      </c>
      <c r="G70" s="24" t="str">
        <f>F70-D70</f>
      </c>
      <c r="H70" s="18" t="n">
        <v>60</v>
      </c>
      <c r="I70" s="18" t="str">
        <f>G70*H70</f>
      </c>
      <c r="J70" s="18" t="str">
        <f>5*D70</f>
      </c>
    </row>
    <row r="71">
      <c r="D71" s="18" t="n">
        <v>54000</v>
      </c>
      <c r="E71" s="19" t="n">
        <v>1.1</v>
      </c>
      <c r="F71" s="24" t="str">
        <f>D71*E71</f>
      </c>
      <c r="G71" s="24" t="str">
        <f>F71-D71</f>
      </c>
      <c r="H71" s="18" t="n">
        <v>60</v>
      </c>
      <c r="I71" s="18" t="str">
        <f>G71*H71</f>
      </c>
      <c r="J71" s="18" t="str">
        <f>5*D71</f>
      </c>
    </row>
    <row r="72">
      <c r="D72" s="18" t="n">
        <v>56000</v>
      </c>
      <c r="E72" s="19" t="n">
        <v>1.1</v>
      </c>
      <c r="F72" s="24" t="str">
        <f>D72*E72</f>
      </c>
      <c r="G72" s="24" t="str">
        <f>F72-D72</f>
      </c>
      <c r="H72" s="18" t="n">
        <v>60</v>
      </c>
      <c r="I72" s="18" t="str">
        <f>G72*H72</f>
      </c>
      <c r="J72" s="18" t="str">
        <f>5*D72</f>
      </c>
    </row>
    <row r="73">
      <c r="D73" s="18" t="n">
        <v>58000</v>
      </c>
      <c r="E73" s="19" t="n">
        <v>1.1</v>
      </c>
      <c r="F73" s="24" t="str">
        <f>D73*E73</f>
      </c>
      <c r="G73" s="24" t="str">
        <f>F73-D73</f>
      </c>
      <c r="H73" s="18" t="n">
        <v>60</v>
      </c>
      <c r="I73" s="18" t="str">
        <f>G73*H73</f>
      </c>
      <c r="J73" s="18" t="str">
        <f>5*D73</f>
      </c>
    </row>
    <row r="74">
      <c r="D74" s="18" t="n">
        <v>60000</v>
      </c>
      <c r="E74" s="19" t="n">
        <v>1.1</v>
      </c>
      <c r="F74" s="24" t="str">
        <f>D74*E74</f>
      </c>
      <c r="G74" s="24" t="str">
        <f>F74-D74</f>
      </c>
      <c r="H74" s="18" t="n">
        <v>60</v>
      </c>
      <c r="I74" s="18" t="str">
        <f>G74*H74</f>
      </c>
      <c r="J74" s="18" t="str">
        <f>5*D74</f>
      </c>
    </row>
    <row r="75">
      <c r="D75" s="18" t="n">
        <v>62000</v>
      </c>
      <c r="E75" s="19" t="n">
        <v>1.1</v>
      </c>
      <c r="F75" s="24" t="str">
        <f>D75*E75</f>
      </c>
      <c r="G75" s="24" t="str">
        <f>F75-D75</f>
      </c>
      <c r="H75" s="18" t="n">
        <v>60</v>
      </c>
      <c r="I75" s="18" t="str">
        <f>G75*H75</f>
      </c>
      <c r="J75" s="18" t="str">
        <f>5*D75</f>
      </c>
    </row>
    <row r="76">
      <c r="D76" s="18" t="n">
        <v>64000</v>
      </c>
      <c r="E76" s="19" t="n">
        <v>1.1</v>
      </c>
      <c r="F76" s="24" t="str">
        <f>D76*E76</f>
      </c>
      <c r="G76" s="24" t="str">
        <f>F76-D76</f>
      </c>
      <c r="H76" s="18" t="n">
        <v>60</v>
      </c>
      <c r="I76" s="18" t="str">
        <f>G76*H76</f>
      </c>
      <c r="J76" s="18" t="str">
        <f>5*D76</f>
      </c>
    </row>
    <row r="77">
      <c r="D77" s="18" t="n">
        <v>66000</v>
      </c>
      <c r="E77" s="19" t="n">
        <v>1.1</v>
      </c>
      <c r="F77" s="24" t="str">
        <f>D77*E77</f>
      </c>
      <c r="G77" s="24" t="str">
        <f>F77-D77</f>
      </c>
      <c r="H77" s="18" t="n">
        <v>60</v>
      </c>
      <c r="I77" s="18" t="str">
        <f>G77*H77</f>
      </c>
      <c r="J77" s="18" t="str">
        <f>5*D77</f>
      </c>
    </row>
    <row r="78">
      <c r="D78" s="18" t="n">
        <v>68000</v>
      </c>
      <c r="E78" s="19" t="n">
        <v>1.1</v>
      </c>
      <c r="F78" s="24" t="str">
        <f>D78*E78</f>
      </c>
      <c r="G78" s="24" t="str">
        <f>F78-D78</f>
      </c>
      <c r="H78" s="18" t="n">
        <v>60</v>
      </c>
      <c r="I78" s="18" t="str">
        <f>G78*H78</f>
      </c>
      <c r="J78" s="18" t="str">
        <f>5*D78</f>
      </c>
    </row>
    <row r="79">
      <c r="D79" s="18" t="n">
        <v>70000</v>
      </c>
      <c r="E79" s="19" t="n">
        <v>1.1</v>
      </c>
      <c r="F79" s="24" t="str">
        <f>D79*E79</f>
      </c>
      <c r="G79" s="24" t="str">
        <f>F79-D79</f>
      </c>
      <c r="H79" s="18" t="n">
        <v>60</v>
      </c>
      <c r="I79" s="18" t="str">
        <f>G79*H79</f>
      </c>
      <c r="J79" s="18" t="str">
        <f>5*D79</f>
      </c>
    </row>
    <row r="80">
      <c r="D80" s="18" t="n">
        <v>72000</v>
      </c>
      <c r="E80" s="19" t="n">
        <v>1.1</v>
      </c>
      <c r="F80" s="24" t="str">
        <f>D80*E80</f>
      </c>
      <c r="G80" s="24" t="str">
        <f>F80-D80</f>
      </c>
      <c r="H80" s="18" t="n">
        <v>60</v>
      </c>
      <c r="I80" s="18" t="str">
        <f>G80*H80</f>
      </c>
      <c r="J80" s="18" t="str">
        <f>5*D80</f>
      </c>
    </row>
    <row r="81">
      <c r="D81" s="18" t="n">
        <v>74000</v>
      </c>
      <c r="E81" s="19" t="n">
        <v>1.1</v>
      </c>
      <c r="F81" s="24" t="str">
        <f>D81*E81</f>
      </c>
      <c r="G81" s="24" t="str">
        <f>F81-D81</f>
      </c>
      <c r="H81" s="18" t="n">
        <v>60</v>
      </c>
      <c r="I81" s="18" t="str">
        <f>G81*H81</f>
      </c>
      <c r="J81" s="18" t="str">
        <f>5*D81</f>
      </c>
    </row>
    <row r="82">
      <c r="D82" s="18" t="n">
        <v>76000</v>
      </c>
      <c r="E82" s="19" t="n">
        <v>1.1</v>
      </c>
      <c r="F82" s="24" t="str">
        <f>D82*E82</f>
      </c>
      <c r="G82" s="24" t="str">
        <f>F82-D82</f>
      </c>
      <c r="H82" s="18" t="n">
        <v>60</v>
      </c>
      <c r="I82" s="18" t="str">
        <f>G82*H82</f>
      </c>
      <c r="J82" s="18" t="str">
        <f>5*D82</f>
      </c>
    </row>
    <row r="83">
      <c r="D83" s="18" t="n">
        <v>78000</v>
      </c>
      <c r="E83" s="19" t="n">
        <v>1.1</v>
      </c>
      <c r="F83" s="24" t="str">
        <f>D83*E83</f>
      </c>
      <c r="G83" s="24" t="str">
        <f>F83-D83</f>
      </c>
      <c r="H83" s="18" t="n">
        <v>60</v>
      </c>
      <c r="I83" s="18" t="str">
        <f>G83*H83</f>
      </c>
      <c r="J83" s="18" t="str">
        <f>5*D83</f>
      </c>
    </row>
    <row r="84">
      <c r="D84" s="18" t="n">
        <v>80000</v>
      </c>
      <c r="E84" s="19" t="n">
        <v>1.1</v>
      </c>
      <c r="F84" s="24" t="str">
        <f>D84*E84</f>
      </c>
      <c r="G84" s="24" t="str">
        <f>F84-D84</f>
      </c>
      <c r="H84" s="18" t="n">
        <v>60</v>
      </c>
      <c r="I84" s="18" t="str">
        <f>G84*H84</f>
      </c>
      <c r="J84" s="18" t="str">
        <f>5*D84</f>
      </c>
    </row>
    <row r="85">
      <c r="D85" s="18" t="n">
        <v>82000</v>
      </c>
      <c r="E85" s="19" t="n">
        <v>1.1</v>
      </c>
      <c r="F85" s="24" t="str">
        <f>D85*E85</f>
      </c>
      <c r="G85" s="24" t="str">
        <f>F85-D85</f>
      </c>
      <c r="H85" s="18" t="n">
        <v>60</v>
      </c>
      <c r="I85" s="18" t="str">
        <f>G85*H85</f>
      </c>
      <c r="J85" s="18" t="str">
        <f>5*D85</f>
      </c>
    </row>
    <row r="86">
      <c r="D86" s="18" t="n">
        <v>84000</v>
      </c>
      <c r="E86" s="19" t="n">
        <v>1.1</v>
      </c>
      <c r="F86" s="24" t="str">
        <f>D86*E86</f>
      </c>
      <c r="G86" s="24" t="str">
        <f>F86-D86</f>
      </c>
      <c r="H86" s="18" t="n">
        <v>60</v>
      </c>
      <c r="I86" s="18" t="str">
        <f>G86*H86</f>
      </c>
      <c r="J86" s="18" t="str">
        <f>5*D86</f>
      </c>
    </row>
    <row r="87">
      <c r="D87" s="18" t="n">
        <v>86000</v>
      </c>
      <c r="E87" s="19" t="n">
        <v>1.1</v>
      </c>
      <c r="F87" s="24" t="str">
        <f>D87*E87</f>
      </c>
      <c r="G87" s="24" t="str">
        <f>F87-D87</f>
      </c>
      <c r="H87" s="18" t="n">
        <v>60</v>
      </c>
      <c r="I87" s="18" t="str">
        <f>G87*H87</f>
      </c>
      <c r="J87" s="18" t="str">
        <f>5*D87</f>
      </c>
    </row>
    <row r="88">
      <c r="D88" s="18" t="n">
        <v>88000</v>
      </c>
      <c r="E88" s="19" t="n">
        <v>1.1</v>
      </c>
      <c r="F88" s="24" t="str">
        <f>D88*E88</f>
      </c>
      <c r="G88" s="24" t="str">
        <f>F88-D88</f>
      </c>
      <c r="H88" s="18" t="n">
        <v>60</v>
      </c>
      <c r="I88" s="18" t="str">
        <f>G88*H88</f>
      </c>
      <c r="J88" s="18" t="str">
        <f>5*D88</f>
      </c>
    </row>
    <row r="89">
      <c r="D89" s="18" t="n">
        <v>90000</v>
      </c>
      <c r="E89" s="19" t="n">
        <v>1.1</v>
      </c>
      <c r="F89" s="24" t="str">
        <f>D89*E89</f>
      </c>
      <c r="G89" s="24" t="str">
        <f>F89-D89</f>
      </c>
      <c r="H89" s="18" t="n">
        <v>60</v>
      </c>
      <c r="I89" s="18" t="str">
        <f>G89*H89</f>
      </c>
      <c r="J89" s="18" t="str">
        <f>5*D89</f>
      </c>
    </row>
    <row r="90">
      <c r="D90" s="18" t="n">
        <v>92000</v>
      </c>
      <c r="E90" s="19" t="n">
        <v>1.1</v>
      </c>
      <c r="F90" s="24" t="str">
        <f>D90*E90</f>
      </c>
      <c r="G90" s="24" t="str">
        <f>F90-D90</f>
      </c>
      <c r="H90" s="18" t="n">
        <v>60</v>
      </c>
      <c r="I90" s="18" t="str">
        <f>G90*H90</f>
      </c>
      <c r="J90" s="18" t="str">
        <f>5*D90</f>
      </c>
    </row>
    <row r="91">
      <c r="D91" s="18" t="n">
        <v>94000</v>
      </c>
      <c r="E91" s="19" t="n">
        <v>1.1</v>
      </c>
      <c r="F91" s="24" t="str">
        <f>D91*E91</f>
      </c>
      <c r="G91" s="24" t="str">
        <f>F91-D91</f>
      </c>
      <c r="H91" s="18" t="n">
        <v>60</v>
      </c>
      <c r="I91" s="18" t="str">
        <f>G91*H91</f>
      </c>
      <c r="J91" s="18" t="str">
        <f>5*D91</f>
      </c>
    </row>
    <row r="92">
      <c r="D92" s="18" t="n">
        <v>96000</v>
      </c>
      <c r="E92" s="19" t="n">
        <v>1.1</v>
      </c>
      <c r="F92" s="24" t="str">
        <f>D92*E92</f>
      </c>
      <c r="G92" s="24" t="str">
        <f>F92-D92</f>
      </c>
      <c r="H92" s="18" t="n">
        <v>60</v>
      </c>
      <c r="I92" s="18" t="str">
        <f>G92*H92</f>
      </c>
      <c r="J92" s="18" t="str">
        <f>5*D92</f>
      </c>
    </row>
    <row r="93">
      <c r="D93" s="18" t="n">
        <v>98000</v>
      </c>
      <c r="E93" s="19" t="n">
        <v>1.1</v>
      </c>
      <c r="F93" s="24" t="str">
        <f>D93*E93</f>
      </c>
      <c r="G93" s="24" t="str">
        <f>F93-D93</f>
      </c>
      <c r="H93" s="18" t="n">
        <v>60</v>
      </c>
      <c r="I93" s="18" t="str">
        <f>G93*H93</f>
      </c>
      <c r="J93" s="18" t="str">
        <f>5*D93</f>
      </c>
    </row>
    <row r="94">
      <c r="D94" s="18" t="n">
        <v>100000</v>
      </c>
      <c r="E94" s="19" t="n">
        <v>1.1</v>
      </c>
      <c r="F94" s="24" t="str">
        <f>D94*E94</f>
      </c>
      <c r="G94" s="24" t="str">
        <f>F94-D94</f>
      </c>
      <c r="H94" s="18" t="n">
        <v>60</v>
      </c>
      <c r="I94" s="18" t="str">
        <f>G94*H94</f>
      </c>
      <c r="J94" s="18" t="str">
        <f>5*D94</f>
      </c>
    </row>
    <row r="95">
      <c r="D95" s="18" t="n">
        <v>102000</v>
      </c>
      <c r="E95" s="19" t="n">
        <v>1.1</v>
      </c>
      <c r="F95" s="24" t="str">
        <f>D95*E95</f>
      </c>
      <c r="G95" s="24" t="str">
        <f>F95-D95</f>
      </c>
      <c r="H95" s="18" t="n">
        <v>60</v>
      </c>
      <c r="I95" s="18" t="str">
        <f>G95*H95</f>
      </c>
      <c r="J95" s="18" t="str">
        <f>5*D95</f>
      </c>
    </row>
    <row r="96">
      <c r="D96" s="18" t="n">
        <v>104000</v>
      </c>
      <c r="E96" s="19" t="n">
        <v>1.1</v>
      </c>
      <c r="F96" s="24" t="str">
        <f>D96*E96</f>
      </c>
      <c r="G96" s="24" t="str">
        <f>F96-D96</f>
      </c>
      <c r="H96" s="18" t="n">
        <v>60</v>
      </c>
      <c r="I96" s="18" t="str">
        <f>G96*H96</f>
      </c>
      <c r="J96" s="18" t="str">
        <f>5*D96</f>
      </c>
    </row>
    <row r="97">
      <c r="D97" s="18" t="n">
        <v>106000</v>
      </c>
      <c r="E97" s="19" t="n">
        <v>1.1</v>
      </c>
      <c r="F97" s="24" t="str">
        <f>D97*E97</f>
      </c>
      <c r="G97" s="24" t="str">
        <f>F97-D97</f>
      </c>
      <c r="H97" s="18" t="n">
        <v>60</v>
      </c>
      <c r="I97" s="18" t="str">
        <f>G97*H97</f>
      </c>
      <c r="J97" s="18" t="str">
        <f>5*D97</f>
      </c>
    </row>
    <row r="98">
      <c r="D98" s="18" t="n">
        <v>108000</v>
      </c>
      <c r="E98" s="19" t="n">
        <v>1.1</v>
      </c>
      <c r="F98" s="24" t="str">
        <f>D98*E98</f>
      </c>
      <c r="G98" s="24" t="str">
        <f>F98-D98</f>
      </c>
      <c r="H98" s="18" t="n">
        <v>60</v>
      </c>
      <c r="I98" s="18" t="str">
        <f>G98*H98</f>
      </c>
      <c r="J98" s="18" t="str">
        <f>5*D98</f>
      </c>
    </row>
    <row r="99">
      <c r="D99" s="18" t="n">
        <v>110000</v>
      </c>
      <c r="E99" s="19" t="n">
        <v>1.1</v>
      </c>
      <c r="F99" s="24" t="str">
        <f>D99*E99</f>
      </c>
      <c r="G99" s="24" t="str">
        <f>F99-D99</f>
      </c>
      <c r="H99" s="18" t="n">
        <v>60</v>
      </c>
      <c r="I99" s="18" t="str">
        <f>G99*H99</f>
      </c>
      <c r="J99" s="18" t="str">
        <f>5*D99</f>
      </c>
    </row>
    <row r="100">
      <c r="D100" s="18" t="n">
        <v>112000</v>
      </c>
      <c r="E100" s="19" t="n">
        <v>1.1</v>
      </c>
      <c r="F100" s="24" t="str">
        <f>D100*E100</f>
      </c>
      <c r="G100" s="24" t="str">
        <f>F100-D100</f>
      </c>
      <c r="H100" s="18" t="n">
        <v>60</v>
      </c>
      <c r="I100" s="18" t="str">
        <f>G100*H100</f>
      </c>
      <c r="J100" s="18" t="str">
        <f>5*D100</f>
      </c>
    </row>
    <row r="101">
      <c r="D101" s="18" t="n">
        <v>114000</v>
      </c>
      <c r="E101" s="19" t="n">
        <v>1.1</v>
      </c>
      <c r="F101" s="24" t="str">
        <f>D101*E101</f>
      </c>
      <c r="G101" s="24" t="str">
        <f>F101-D101</f>
      </c>
      <c r="H101" s="18" t="n">
        <v>60</v>
      </c>
      <c r="I101" s="18" t="str">
        <f>G101*H101</f>
      </c>
      <c r="J101" s="18" t="str">
        <f>5*D101</f>
      </c>
    </row>
    <row r="102">
      <c r="D102" s="18" t="n">
        <v>116000</v>
      </c>
      <c r="E102" s="19" t="n">
        <v>1.1</v>
      </c>
      <c r="F102" s="24" t="str">
        <f>D102*E102</f>
      </c>
      <c r="G102" s="24" t="str">
        <f>F102-D102</f>
      </c>
      <c r="H102" s="18" t="n">
        <v>60</v>
      </c>
      <c r="I102" s="18" t="str">
        <f>G102*H102</f>
      </c>
      <c r="J102" s="18" t="str">
        <f>5*D102</f>
      </c>
    </row>
    <row r="103">
      <c r="D103" s="18" t="n">
        <v>118000</v>
      </c>
      <c r="E103" s="19" t="n">
        <v>1.1</v>
      </c>
      <c r="F103" s="24" t="str">
        <f>D103*E103</f>
      </c>
      <c r="G103" s="24" t="str">
        <f>F103-D103</f>
      </c>
      <c r="H103" s="18" t="n">
        <v>60</v>
      </c>
      <c r="I103" s="18" t="str">
        <f>G103*H103</f>
      </c>
      <c r="J103" s="18" t="str">
        <f>5*D103</f>
      </c>
    </row>
    <row r="104">
      <c r="D104" s="18" t="n">
        <v>120000</v>
      </c>
      <c r="E104" s="19" t="n">
        <v>1.1</v>
      </c>
      <c r="F104" s="24" t="str">
        <f>D104*E104</f>
      </c>
      <c r="G104" s="24" t="str">
        <f>F104-D104</f>
      </c>
      <c r="H104" s="18" t="n">
        <v>60</v>
      </c>
      <c r="I104" s="18" t="str">
        <f>G104*H104</f>
      </c>
      <c r="J104" s="18" t="str">
        <f>5*D104</f>
      </c>
    </row>
    <row r="105">
      <c r="D105" s="18" t="n">
        <v>122000</v>
      </c>
      <c r="E105" s="19" t="n">
        <v>1.1</v>
      </c>
      <c r="F105" s="24" t="str">
        <f>D105*E105</f>
      </c>
      <c r="G105" s="24" t="str">
        <f>F105-D105</f>
      </c>
      <c r="H105" s="18" t="n">
        <v>60</v>
      </c>
      <c r="I105" s="18" t="str">
        <f>G105*H105</f>
      </c>
      <c r="J105" s="18" t="str">
        <f>5*D105</f>
      </c>
    </row>
    <row r="106">
      <c r="D106" s="18" t="n">
        <v>124000</v>
      </c>
      <c r="E106" s="19" t="n">
        <v>1.1</v>
      </c>
      <c r="F106" s="24" t="str">
        <f>D106*E106</f>
      </c>
      <c r="G106" s="24" t="str">
        <f>F106-D106</f>
      </c>
      <c r="H106" s="18" t="n">
        <v>60</v>
      </c>
      <c r="I106" s="18" t="str">
        <f>G106*H106</f>
      </c>
      <c r="J106" s="18" t="str">
        <f>5*D106</f>
      </c>
    </row>
    <row r="107">
      <c r="D107" s="18" t="n">
        <v>126000</v>
      </c>
      <c r="E107" s="19" t="n">
        <v>1.1</v>
      </c>
      <c r="F107" s="24" t="str">
        <f>D107*E107</f>
      </c>
      <c r="G107" s="24" t="str">
        <f>F107-D107</f>
      </c>
      <c r="H107" s="18" t="n">
        <v>60</v>
      </c>
      <c r="I107" s="18" t="str">
        <f>G107*H107</f>
      </c>
      <c r="J107" s="18" t="str">
        <f>5*D107</f>
      </c>
    </row>
    <row r="108">
      <c r="D108" s="18" t="n">
        <v>128000</v>
      </c>
      <c r="E108" s="19" t="n">
        <v>1.1</v>
      </c>
      <c r="F108" s="24" t="str">
        <f>D108*E108</f>
      </c>
      <c r="G108" s="24" t="str">
        <f>F108-D108</f>
      </c>
      <c r="H108" s="18" t="n">
        <v>60</v>
      </c>
      <c r="I108" s="18" t="str">
        <f>G108*H108</f>
      </c>
      <c r="J108" s="18" t="str">
        <f>5*D108</f>
      </c>
    </row>
    <row r="109">
      <c r="D109" s="18" t="n">
        <v>130000</v>
      </c>
      <c r="E109" s="19" t="n">
        <v>1.1</v>
      </c>
      <c r="F109" s="24" t="str">
        <f>D109*E109</f>
      </c>
      <c r="G109" s="24" t="str">
        <f>F109-D109</f>
      </c>
      <c r="H109" s="18" t="n">
        <v>60</v>
      </c>
      <c r="I109" s="18" t="str">
        <f>G109*H109</f>
      </c>
      <c r="J109" s="18" t="str">
        <f>5*D109</f>
      </c>
    </row>
    <row r="110">
      <c r="D110" s="18" t="n">
        <v>132000</v>
      </c>
      <c r="E110" s="19" t="n">
        <v>1.1</v>
      </c>
      <c r="F110" s="24" t="str">
        <f>D110*E110</f>
      </c>
      <c r="G110" s="24" t="str">
        <f>F110-D110</f>
      </c>
      <c r="H110" s="18" t="n">
        <v>60</v>
      </c>
      <c r="I110" s="18" t="str">
        <f>G110*H110</f>
      </c>
      <c r="J110" s="18" t="str">
        <f>5*D110</f>
      </c>
    </row>
    <row r="111">
      <c r="D111" s="18" t="n">
        <v>134000</v>
      </c>
      <c r="E111" s="19" t="n">
        <v>1.1</v>
      </c>
      <c r="F111" s="24" t="str">
        <f>D111*E111</f>
      </c>
      <c r="G111" s="24" t="str">
        <f>F111-D111</f>
      </c>
      <c r="H111" s="18" t="n">
        <v>60</v>
      </c>
      <c r="I111" s="18" t="str">
        <f>G111*H111</f>
      </c>
      <c r="J111" s="18" t="str">
        <f>5*D111</f>
      </c>
    </row>
    <row r="112">
      <c r="D112" s="18" t="n">
        <v>136000</v>
      </c>
      <c r="E112" s="19" t="n">
        <v>1.1</v>
      </c>
      <c r="F112" s="24" t="str">
        <f>D112*E112</f>
      </c>
      <c r="G112" s="24" t="str">
        <f>F112-D112</f>
      </c>
      <c r="H112" s="18" t="n">
        <v>60</v>
      </c>
      <c r="I112" s="18" t="str">
        <f>G112*H112</f>
      </c>
      <c r="J112" s="18" t="str">
        <f>5*D112</f>
      </c>
    </row>
    <row r="113">
      <c r="D113" s="18" t="n">
        <v>138000</v>
      </c>
      <c r="E113" s="19" t="n">
        <v>1.1</v>
      </c>
      <c r="F113" s="24" t="str">
        <f>D113*E113</f>
      </c>
      <c r="G113" s="24" t="str">
        <f>F113-D113</f>
      </c>
      <c r="H113" s="18" t="n">
        <v>60</v>
      </c>
      <c r="I113" s="18" t="str">
        <f>G113*H113</f>
      </c>
      <c r="J113" s="18" t="str">
        <f>5*D113</f>
      </c>
    </row>
    <row r="114">
      <c r="D114" s="18" t="n">
        <v>140000</v>
      </c>
      <c r="E114" s="19" t="n">
        <v>1.1</v>
      </c>
      <c r="F114" s="24" t="str">
        <f>D114*E114</f>
      </c>
      <c r="G114" s="24" t="str">
        <f>F114-D114</f>
      </c>
      <c r="H114" s="18" t="n">
        <v>60</v>
      </c>
      <c r="I114" s="18" t="str">
        <f>G114*H114</f>
      </c>
      <c r="J114" s="18" t="str">
        <f>5*D114</f>
      </c>
    </row>
    <row r="115">
      <c r="D115" s="18" t="n">
        <v>142000</v>
      </c>
      <c r="E115" s="19" t="n">
        <v>1.1</v>
      </c>
      <c r="F115" s="24" t="str">
        <f>D115*E115</f>
      </c>
      <c r="G115" s="24" t="str">
        <f>F115-D115</f>
      </c>
      <c r="H115" s="18" t="n">
        <v>60</v>
      </c>
      <c r="I115" s="18" t="str">
        <f>G115*H115</f>
      </c>
      <c r="J115" s="18" t="str">
        <f>5*D115</f>
      </c>
    </row>
    <row r="116">
      <c r="D116" s="18" t="n">
        <v>144000</v>
      </c>
      <c r="E116" s="19" t="n">
        <v>1.1</v>
      </c>
      <c r="F116" s="24" t="str">
        <f>D116*E116</f>
      </c>
      <c r="G116" s="24" t="str">
        <f>F116-D116</f>
      </c>
      <c r="H116" s="18" t="n">
        <v>60</v>
      </c>
      <c r="I116" s="18" t="str">
        <f>G116*H116</f>
      </c>
      <c r="J116" s="18" t="str">
        <f>5*D116</f>
      </c>
    </row>
    <row r="117">
      <c r="D117" s="18" t="n">
        <v>146000</v>
      </c>
      <c r="E117" s="19" t="n">
        <v>1.1</v>
      </c>
      <c r="F117" s="24" t="str">
        <f>D117*E117</f>
      </c>
      <c r="G117" s="24" t="str">
        <f>F117-D117</f>
      </c>
      <c r="H117" s="18" t="n">
        <v>60</v>
      </c>
      <c r="I117" s="18" t="str">
        <f>G117*H117</f>
      </c>
      <c r="J117" s="18" t="str">
        <f>5*D117</f>
      </c>
    </row>
    <row r="118">
      <c r="D118" s="18" t="n">
        <v>148000</v>
      </c>
      <c r="E118" s="19" t="n">
        <v>1.1</v>
      </c>
      <c r="F118" s="24" t="str">
        <f>D118*E118</f>
      </c>
      <c r="G118" s="24" t="str">
        <f>F118-D118</f>
      </c>
      <c r="H118" s="18" t="n">
        <v>60</v>
      </c>
      <c r="I118" s="18" t="str">
        <f>G118*H118</f>
      </c>
      <c r="J118" s="18" t="str">
        <f>5*D118</f>
      </c>
    </row>
    <row r="119">
      <c r="D119" s="18" t="n">
        <v>150000</v>
      </c>
      <c r="E119" s="19" t="n">
        <v>1.1</v>
      </c>
      <c r="F119" s="24" t="str">
        <f>D119*E119</f>
      </c>
      <c r="G119" s="24" t="str">
        <f>F119-D119</f>
      </c>
      <c r="H119" s="18" t="n">
        <v>60</v>
      </c>
      <c r="I119" s="18" t="str">
        <f>G119*H119</f>
      </c>
      <c r="J119" s="18" t="str">
        <f>5*D119</f>
      </c>
    </row>
    <row r="120">
      <c r="D120" s="18" t="n">
        <v>152000</v>
      </c>
      <c r="E120" s="19" t="n">
        <v>1.1</v>
      </c>
      <c r="F120" s="24" t="str">
        <f>D120*E120</f>
      </c>
      <c r="G120" s="24" t="str">
        <f>F120-D120</f>
      </c>
      <c r="H120" s="18" t="n">
        <v>60</v>
      </c>
      <c r="I120" s="18" t="str">
        <f>G120*H120</f>
      </c>
      <c r="J120" s="18" t="str">
        <f>5*D120</f>
      </c>
    </row>
    <row r="121">
      <c r="D121" s="18" t="n">
        <v>154000</v>
      </c>
      <c r="E121" s="19" t="n">
        <v>1.1</v>
      </c>
      <c r="F121" s="24" t="str">
        <f>D121*E121</f>
      </c>
      <c r="G121" s="24" t="str">
        <f>F121-D121</f>
      </c>
      <c r="H121" s="18" t="n">
        <v>60</v>
      </c>
      <c r="I121" s="18" t="str">
        <f>G121*H121</f>
      </c>
      <c r="J121" s="18" t="str">
        <f>5*D121</f>
      </c>
    </row>
    <row r="122">
      <c r="D122" s="18" t="n">
        <v>156000</v>
      </c>
      <c r="E122" s="19" t="n">
        <v>1.1</v>
      </c>
      <c r="F122" s="24" t="str">
        <f>D122*E122</f>
      </c>
      <c r="G122" s="24" t="str">
        <f>F122-D122</f>
      </c>
      <c r="H122" s="18" t="n">
        <v>60</v>
      </c>
      <c r="I122" s="18" t="str">
        <f>G122*H122</f>
      </c>
      <c r="J122" s="18" t="str">
        <f>5*D122</f>
      </c>
    </row>
    <row r="123">
      <c r="D123" s="18" t="n">
        <v>158000</v>
      </c>
      <c r="E123" s="19" t="n">
        <v>1.1</v>
      </c>
      <c r="F123" s="24" t="str">
        <f>D123*E123</f>
      </c>
      <c r="G123" s="24" t="str">
        <f>F123-D123</f>
      </c>
      <c r="H123" s="18" t="n">
        <v>60</v>
      </c>
      <c r="I123" s="18" t="str">
        <f>G123*H123</f>
      </c>
      <c r="J123" s="18" t="str">
        <f>5*D123</f>
      </c>
    </row>
    <row r="124">
      <c r="D124" s="18" t="n">
        <v>160000</v>
      </c>
      <c r="E124" s="19" t="n">
        <v>1.1</v>
      </c>
      <c r="F124" s="24" t="str">
        <f>D124*E124</f>
      </c>
      <c r="G124" s="24" t="str">
        <f>F124-D124</f>
      </c>
      <c r="H124" s="18" t="n">
        <v>60</v>
      </c>
      <c r="I124" s="18" t="str">
        <f>G124*H124</f>
      </c>
      <c r="J124" s="18" t="str">
        <f>5*D124</f>
      </c>
    </row>
    <row r="125">
      <c r="D125" s="18" t="n">
        <v>162000</v>
      </c>
      <c r="E125" s="19" t="n">
        <v>1.1</v>
      </c>
      <c r="F125" s="24" t="str">
        <f>D125*E125</f>
      </c>
      <c r="G125" s="24" t="str">
        <f>F125-D125</f>
      </c>
      <c r="H125" s="18" t="n">
        <v>60</v>
      </c>
      <c r="I125" s="18" t="str">
        <f>G125*H125</f>
      </c>
      <c r="J125" s="18" t="str">
        <f>5*D125</f>
      </c>
    </row>
    <row r="126">
      <c r="D126" s="18" t="n">
        <v>164000</v>
      </c>
      <c r="E126" s="19" t="n">
        <v>1.1</v>
      </c>
      <c r="F126" s="24" t="str">
        <f>D126*E126</f>
      </c>
      <c r="G126" s="24" t="str">
        <f>F126-D126</f>
      </c>
      <c r="H126" s="18" t="n">
        <v>60</v>
      </c>
      <c r="I126" s="18" t="str">
        <f>G126*H126</f>
      </c>
      <c r="J126" s="18" t="str">
        <f>5*D126</f>
      </c>
    </row>
    <row r="127">
      <c r="D127" s="18" t="n">
        <v>166000</v>
      </c>
      <c r="E127" s="19" t="n">
        <v>1.1</v>
      </c>
      <c r="F127" s="24" t="str">
        <f>D127*E127</f>
      </c>
      <c r="G127" s="24" t="str">
        <f>F127-D127</f>
      </c>
      <c r="H127" s="18" t="n">
        <v>60</v>
      </c>
      <c r="I127" s="18" t="str">
        <f>G127*H127</f>
      </c>
      <c r="J127" s="18" t="str">
        <f>5*D127</f>
      </c>
    </row>
    <row r="128">
      <c r="D128" s="18" t="n">
        <v>168000</v>
      </c>
      <c r="E128" s="19" t="n">
        <v>1.1</v>
      </c>
      <c r="F128" s="24" t="str">
        <f>D128*E128</f>
      </c>
      <c r="G128" s="24" t="str">
        <f>F128-D128</f>
      </c>
      <c r="H128" s="18" t="n">
        <v>60</v>
      </c>
      <c r="I128" s="18" t="str">
        <f>G128*H128</f>
      </c>
      <c r="J128" s="18" t="str">
        <f>5*D128</f>
      </c>
    </row>
    <row r="129">
      <c r="D129" s="18" t="n">
        <v>170000</v>
      </c>
      <c r="E129" s="19" t="n">
        <v>1.1</v>
      </c>
      <c r="F129" s="24" t="str">
        <f>D129*E129</f>
      </c>
      <c r="G129" s="24" t="str">
        <f>F129-D129</f>
      </c>
      <c r="H129" s="18" t="n">
        <v>60</v>
      </c>
      <c r="I129" s="18" t="str">
        <f>G129*H129</f>
      </c>
      <c r="J129" s="18" t="str">
        <f>5*D129</f>
      </c>
    </row>
    <row r="130">
      <c r="D130" s="18" t="n">
        <v>172000</v>
      </c>
      <c r="E130" s="19" t="n">
        <v>1.1</v>
      </c>
      <c r="F130" s="24" t="str">
        <f>D130*E130</f>
      </c>
      <c r="G130" s="24" t="str">
        <f>F130-D130</f>
      </c>
      <c r="H130" s="18" t="n">
        <v>60</v>
      </c>
      <c r="I130" s="18" t="str">
        <f>G130*H130</f>
      </c>
      <c r="J130" s="18" t="str">
        <f>5*D130</f>
      </c>
    </row>
    <row r="131">
      <c r="D131" s="18" t="n">
        <v>174000</v>
      </c>
      <c r="E131" s="19" t="n">
        <v>1.1</v>
      </c>
      <c r="F131" s="24" t="str">
        <f>D131*E131</f>
      </c>
      <c r="G131" s="24" t="str">
        <f>F131-D131</f>
      </c>
      <c r="H131" s="18" t="n">
        <v>60</v>
      </c>
      <c r="I131" s="18" t="str">
        <f>G131*H131</f>
      </c>
      <c r="J131" s="18" t="str">
        <f>5*D131</f>
      </c>
    </row>
    <row r="132">
      <c r="D132" s="18" t="n">
        <v>176000</v>
      </c>
      <c r="E132" s="19" t="n">
        <v>1.1</v>
      </c>
      <c r="F132" s="24" t="str">
        <f>D132*E132</f>
      </c>
      <c r="G132" s="24" t="str">
        <f>F132-D132</f>
      </c>
      <c r="H132" s="18" t="n">
        <v>60</v>
      </c>
      <c r="I132" s="18" t="str">
        <f>G132*H132</f>
      </c>
      <c r="J132" s="18" t="str">
        <f>5*D132</f>
      </c>
    </row>
    <row r="133">
      <c r="D133" s="18" t="n">
        <v>178000</v>
      </c>
      <c r="E133" s="19" t="n">
        <v>1.1</v>
      </c>
      <c r="F133" s="24" t="str">
        <f>D133*E133</f>
      </c>
      <c r="G133" s="24" t="str">
        <f>F133-D133</f>
      </c>
      <c r="H133" s="18" t="n">
        <v>60</v>
      </c>
      <c r="I133" s="18" t="str">
        <f>G133*H133</f>
      </c>
      <c r="J133" s="18" t="str">
        <f>5*D133</f>
      </c>
    </row>
    <row r="134">
      <c r="D134" s="18" t="n">
        <v>180000</v>
      </c>
      <c r="E134" s="19" t="n">
        <v>1.1</v>
      </c>
      <c r="F134" s="24" t="str">
        <f>D134*E134</f>
      </c>
      <c r="G134" s="24" t="str">
        <f>F134-D134</f>
      </c>
      <c r="H134" s="18" t="n">
        <v>60</v>
      </c>
      <c r="I134" s="18" t="str">
        <f>G134*H134</f>
      </c>
      <c r="J134" s="18" t="str">
        <f>5*D134</f>
      </c>
    </row>
    <row r="135">
      <c r="D135" s="18" t="n">
        <v>182000</v>
      </c>
      <c r="E135" s="19" t="n">
        <v>1.1</v>
      </c>
      <c r="F135" s="24" t="str">
        <f>D135*E135</f>
      </c>
      <c r="G135" s="24" t="str">
        <f>F135-D135</f>
      </c>
      <c r="H135" s="18" t="n">
        <v>60</v>
      </c>
      <c r="I135" s="18" t="str">
        <f>G135*H135</f>
      </c>
      <c r="J135" s="18" t="str">
        <f>5*D135</f>
      </c>
    </row>
    <row r="136">
      <c r="D136" s="18" t="n">
        <v>184000</v>
      </c>
      <c r="E136" s="19" t="n">
        <v>1.1</v>
      </c>
      <c r="F136" s="24" t="str">
        <f>D136*E136</f>
      </c>
      <c r="G136" s="24" t="str">
        <f>F136-D136</f>
      </c>
      <c r="H136" s="18" t="n">
        <v>60</v>
      </c>
      <c r="I136" s="18" t="str">
        <f>G136*H136</f>
      </c>
      <c r="J136" s="18" t="str">
        <f>5*D136</f>
      </c>
    </row>
    <row r="137">
      <c r="D137" s="18" t="n">
        <v>186000</v>
      </c>
      <c r="E137" s="19" t="n">
        <v>1.1</v>
      </c>
      <c r="F137" s="24" t="str">
        <f>D137*E137</f>
      </c>
      <c r="G137" s="24" t="str">
        <f>F137-D137</f>
      </c>
      <c r="H137" s="18" t="n">
        <v>60</v>
      </c>
      <c r="I137" s="18" t="str">
        <f>G137*H137</f>
      </c>
      <c r="J137" s="18" t="str">
        <f>5*D137</f>
      </c>
    </row>
    <row r="138">
      <c r="D138" s="18" t="n">
        <v>188000</v>
      </c>
      <c r="E138" s="19" t="n">
        <v>1.1</v>
      </c>
      <c r="F138" s="24" t="str">
        <f>D138*E138</f>
      </c>
      <c r="G138" s="24" t="str">
        <f>F138-D138</f>
      </c>
      <c r="H138" s="18" t="n">
        <v>60</v>
      </c>
      <c r="I138" s="18" t="str">
        <f>G138*H138</f>
      </c>
      <c r="J138" s="18" t="str">
        <f>5*D138</f>
      </c>
    </row>
    <row r="139">
      <c r="D139" s="18" t="n">
        <v>190000</v>
      </c>
      <c r="E139" s="19" t="n">
        <v>1.1</v>
      </c>
      <c r="F139" s="24" t="str">
        <f>D139*E139</f>
      </c>
      <c r="G139" s="24" t="str">
        <f>F139-D139</f>
      </c>
      <c r="H139" s="18" t="n">
        <v>60</v>
      </c>
      <c r="I139" s="18" t="str">
        <f>G139*H139</f>
      </c>
      <c r="J139" s="18" t="str">
        <f>5*D139</f>
      </c>
    </row>
    <row r="140">
      <c r="D140" s="18" t="n">
        <v>192000</v>
      </c>
      <c r="E140" s="19" t="n">
        <v>1.1</v>
      </c>
      <c r="F140" s="24" t="str">
        <f>D140*E140</f>
      </c>
      <c r="G140" s="24" t="str">
        <f>F140-D140</f>
      </c>
      <c r="H140" s="18" t="n">
        <v>60</v>
      </c>
      <c r="I140" s="18" t="str">
        <f>G140*H140</f>
      </c>
      <c r="J140" s="18" t="str">
        <f>5*D140</f>
      </c>
    </row>
    <row r="141">
      <c r="D141" s="18" t="n">
        <v>194000</v>
      </c>
      <c r="E141" s="19" t="n">
        <v>1.1</v>
      </c>
      <c r="F141" s="24" t="str">
        <f>D141*E141</f>
      </c>
      <c r="G141" s="24" t="str">
        <f>F141-D141</f>
      </c>
      <c r="H141" s="18" t="n">
        <v>60</v>
      </c>
      <c r="I141" s="18" t="str">
        <f>G141*H141</f>
      </c>
      <c r="J141" s="18" t="str">
        <f>5*D141</f>
      </c>
    </row>
    <row r="142">
      <c r="D142" s="18" t="n">
        <v>196000</v>
      </c>
      <c r="E142" s="19" t="n">
        <v>1.1</v>
      </c>
      <c r="F142" s="24" t="str">
        <f>D142*E142</f>
      </c>
      <c r="G142" s="24" t="str">
        <f>F142-D142</f>
      </c>
      <c r="H142" s="18" t="n">
        <v>60</v>
      </c>
      <c r="I142" s="18" t="str">
        <f>G142*H142</f>
      </c>
      <c r="J142" s="18" t="str">
        <f>5*D142</f>
      </c>
    </row>
    <row r="143">
      <c r="D143" s="18" t="n">
        <v>198000</v>
      </c>
      <c r="E143" s="19" t="n">
        <v>1.1</v>
      </c>
      <c r="F143" s="24" t="str">
        <f>D143*E143</f>
      </c>
      <c r="G143" s="24" t="str">
        <f>F143-D143</f>
      </c>
      <c r="H143" s="18" t="n">
        <v>60</v>
      </c>
      <c r="I143" s="18" t="str">
        <f>G143*H143</f>
      </c>
      <c r="J143" s="18" t="str">
        <f>5*D143</f>
      </c>
    </row>
    <row r="144">
      <c r="D144" s="18" t="n">
        <v>200000</v>
      </c>
      <c r="E144" s="19" t="n">
        <v>1.1</v>
      </c>
      <c r="F144" s="18" t="str">
        <f>D144*E144</f>
      </c>
      <c r="G144" s="18" t="str">
        <f>F144-D144</f>
      </c>
      <c r="H144" s="18" t="n">
        <v>60</v>
      </c>
      <c r="I144" s="18" t="str">
        <f>G144*H144</f>
      </c>
      <c r="J144" s="18" t="str">
        <f>5*D144</f>
      </c>
    </row>
  </sheetData>
  <pageMargins left="0.699999988079071" top="0.75" right="0.699999988079071" bottom="0.75" header="0.300000011920929" footer="0.300000011920929"/>
  <pageSetup orientation="defaul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G148"/>
  <sheetViews>
    <sheetView workbookViewId="0" tabSelected="true" showZeros="true" showFormulas="false" showGridLines="true" showRowColHeaders="true">
      <selection sqref="N142" activeCell="N142"/>
    </sheetView>
  </sheetViews>
  <sheetFormatPr defaultColWidth="10" customHeight="true" defaultRowHeight="15"/>
  <cols>
    <col max="2" min="2" style="1" width="15" customWidth="true"/>
    <col max="10" min="3" style="1" width="9.42578125" customWidth="true"/>
    <col max="11" min="11" style="1" width="10.140625" customWidth="true"/>
    <col max="27" min="12" style="1" width="9.42578125" customWidth="true"/>
    <col max="33" min="28" style="1" width="10" customWidth="true" bestFit="true"/>
  </cols>
  <sheetData>
    <row r="4" customHeight="true" ht="24.75" customFormat="true" s="2">
      <c r="B4" s="25" t="s">
        <v>33</v>
      </c>
      <c r="C4" s="26" t="n">
        <v>45261</v>
      </c>
      <c r="D4" s="26" t="n">
        <v>45262</v>
      </c>
      <c r="E4" s="26" t="n">
        <v>45263</v>
      </c>
      <c r="F4" s="26" t="n">
        <v>45264</v>
      </c>
      <c r="G4" s="26" t="n">
        <v>45265</v>
      </c>
      <c r="H4" s="26" t="n">
        <v>45266</v>
      </c>
      <c r="I4" s="26" t="n">
        <v>45267</v>
      </c>
      <c r="J4" s="26" t="n">
        <v>45268</v>
      </c>
      <c r="K4" s="26" t="n">
        <v>45269</v>
      </c>
      <c r="L4" s="26" t="n">
        <v>45270</v>
      </c>
      <c r="M4" s="26" t="n">
        <v>45271</v>
      </c>
      <c r="N4" s="26" t="n">
        <v>45272</v>
      </c>
      <c r="O4" s="26" t="n">
        <v>45273</v>
      </c>
      <c r="P4" s="26" t="n">
        <v>45274</v>
      </c>
      <c r="Q4" s="26" t="n">
        <v>45275</v>
      </c>
      <c r="R4" s="26" t="n">
        <v>45276</v>
      </c>
      <c r="S4" s="26" t="n">
        <v>45277</v>
      </c>
      <c r="T4" s="26" t="n">
        <v>45278</v>
      </c>
      <c r="U4" s="26" t="n">
        <v>45279</v>
      </c>
      <c r="V4" s="26" t="n">
        <v>45280</v>
      </c>
      <c r="W4" s="26" t="n">
        <v>45281</v>
      </c>
      <c r="X4" s="26" t="n">
        <v>45282</v>
      </c>
      <c r="Y4" s="26" t="n">
        <v>45283</v>
      </c>
      <c r="Z4" s="26" t="n">
        <v>45284</v>
      </c>
      <c r="AA4" s="26" t="n">
        <v>45285</v>
      </c>
      <c r="AB4" s="26" t="n">
        <v>45286</v>
      </c>
      <c r="AC4" s="26" t="n">
        <v>45287</v>
      </c>
      <c r="AD4" s="26" t="n">
        <v>45288</v>
      </c>
      <c r="AE4" s="26" t="n">
        <v>45289</v>
      </c>
      <c r="AF4" s="26" t="n">
        <v>45290</v>
      </c>
      <c r="AG4" s="26" t="n">
        <v>45291</v>
      </c>
    </row>
    <row r="5" customHeight="true" ht="33">
      <c r="B5" s="27"/>
      <c r="C5" s="27" t="n">
        <v>0.648993055555556</v>
      </c>
      <c r="D5" s="27" t="n">
        <v>0.881666666666667</v>
      </c>
      <c r="E5" s="27" t="n">
        <v>0.335289351851852</v>
      </c>
      <c r="F5" s="27"/>
      <c r="G5" s="27" t="n">
        <v>0.5721875</v>
      </c>
      <c r="H5" s="27" t="n">
        <v>0.0503472222222222</v>
      </c>
      <c r="I5" s="27"/>
      <c r="J5" s="27" t="n">
        <v>0.0721875</v>
      </c>
      <c r="K5" s="27" t="n">
        <v>0.00903935185185185</v>
      </c>
      <c r="L5" s="27" t="n">
        <v>0.0340162037037037</v>
      </c>
      <c r="M5" s="27"/>
      <c r="N5" s="27"/>
      <c r="O5" s="27"/>
      <c r="P5" s="27" t="n">
        <v>0.8584375</v>
      </c>
      <c r="Q5" s="27"/>
      <c r="R5" s="27"/>
      <c r="S5" s="27"/>
      <c r="T5" s="27"/>
      <c r="U5" s="27" t="n">
        <v>0.411053240740741</v>
      </c>
      <c r="V5" s="27"/>
      <c r="W5" s="27" t="n">
        <v>0.156157407407407</v>
      </c>
      <c r="X5" s="27" t="n">
        <v>0.0047337962962963</v>
      </c>
      <c r="Y5" s="27"/>
      <c r="Z5" s="27"/>
      <c r="AA5" s="28" t="s">
        <v>34</v>
      </c>
    </row>
    <row r="6" customFormat="true" s="29">
      <c r="B6" s="30"/>
      <c r="C6" s="30" t="s">
        <v>35</v>
      </c>
      <c r="D6" s="30" t="s">
        <v>36</v>
      </c>
      <c r="E6" s="30" t="s">
        <v>37</v>
      </c>
      <c r="F6" s="30"/>
      <c r="G6" s="30" t="s">
        <v>38</v>
      </c>
      <c r="H6" s="30" t="s">
        <v>39</v>
      </c>
      <c r="I6" s="30"/>
      <c r="J6" s="30" t="s">
        <v>40</v>
      </c>
      <c r="K6" s="30" t="s">
        <v>41</v>
      </c>
      <c r="L6" s="30" t="s">
        <v>42</v>
      </c>
      <c r="M6" s="30"/>
      <c r="N6" s="30"/>
      <c r="O6" s="30"/>
      <c r="P6" s="30" t="s">
        <v>43</v>
      </c>
      <c r="Q6" s="30"/>
      <c r="R6" s="30"/>
      <c r="S6" s="30"/>
      <c r="T6" s="30"/>
      <c r="U6" s="30" t="s">
        <v>44</v>
      </c>
      <c r="V6" s="30"/>
      <c r="W6" s="30" t="n">
        <v>108858.76</v>
      </c>
      <c r="X6" s="30" t="s">
        <v>45</v>
      </c>
      <c r="Y6" s="30"/>
      <c r="Z6" s="30"/>
      <c r="AA6" s="31" t="s">
        <v>46</v>
      </c>
    </row>
    <row r="7">
      <c r="B7" s="27"/>
      <c r="C7" s="27"/>
      <c r="D7" s="27"/>
      <c r="E7" s="27" t="n">
        <v>0.663460648148148</v>
      </c>
      <c r="F7" s="27"/>
      <c r="G7" s="27"/>
      <c r="H7" s="27" t="n">
        <v>0.596284722222222</v>
      </c>
      <c r="I7" s="27"/>
      <c r="J7" s="27"/>
      <c r="K7" s="27" t="n">
        <v>0.584421296296296</v>
      </c>
      <c r="L7" s="27"/>
      <c r="M7" s="27"/>
      <c r="N7" s="27"/>
      <c r="O7" s="27"/>
      <c r="P7" s="27"/>
      <c r="Q7" s="27"/>
      <c r="R7" s="27"/>
      <c r="S7" s="27"/>
      <c r="T7" s="27"/>
      <c r="U7" s="27" t="n">
        <v>0.780543981481482</v>
      </c>
      <c r="V7" s="27"/>
      <c r="W7" s="27"/>
      <c r="X7" s="27"/>
      <c r="Y7" s="27"/>
      <c r="Z7" s="27"/>
      <c r="AA7" s="27"/>
    </row>
    <row r="8" customHeight="true" ht="15">
      <c r="B8" s="32"/>
      <c r="C8" s="32"/>
      <c r="D8" s="32"/>
      <c r="E8" s="32" t="n">
        <v>16073.06</v>
      </c>
      <c r="F8" s="32"/>
      <c r="G8" s="32"/>
      <c r="H8" s="32" t="n">
        <v>5353.4</v>
      </c>
      <c r="I8" s="32"/>
      <c r="J8" s="32"/>
      <c r="K8" s="33" t="n">
        <v>4842.78</v>
      </c>
      <c r="L8" s="32"/>
      <c r="M8" s="32"/>
      <c r="N8" s="32"/>
      <c r="O8" s="32"/>
      <c r="P8" s="32"/>
      <c r="Q8" s="32"/>
      <c r="R8" s="32"/>
      <c r="S8" s="32"/>
      <c r="T8" s="32"/>
      <c r="U8" s="32" t="n">
        <v>13481.48</v>
      </c>
      <c r="V8" s="32"/>
      <c r="W8" s="32"/>
      <c r="X8" s="34" t="n">
        <v>0.0291666666666667</v>
      </c>
      <c r="Y8" s="34" t="n">
        <v>0.0527777777777778</v>
      </c>
      <c r="Z8" s="32"/>
      <c r="AA8" s="32"/>
    </row>
    <row r="9">
      <c r="B9" s="27"/>
      <c r="C9" s="27"/>
      <c r="D9" s="27"/>
      <c r="E9" s="27" t="n">
        <v>0.663460648148148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 t="n">
        <v>0.669664351851852</v>
      </c>
      <c r="V9" s="27"/>
      <c r="W9" s="27"/>
      <c r="X9" s="27"/>
      <c r="Y9" s="27"/>
      <c r="Z9" s="27"/>
      <c r="AA9" s="27"/>
    </row>
    <row r="10" customHeight="true" ht="15">
      <c r="B10" s="32"/>
      <c r="C10" s="32"/>
      <c r="D10" s="32"/>
      <c r="E10" s="32" t="n">
        <v>16073.06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 t="n">
        <v>5656.03</v>
      </c>
      <c r="V10" s="32"/>
      <c r="W10" s="32"/>
      <c r="X10" s="34" t="n">
        <v>0.0291666666666667</v>
      </c>
      <c r="Y10" s="34" t="n">
        <v>0.0527777777777778</v>
      </c>
      <c r="Z10" s="32"/>
      <c r="AA10" s="32"/>
    </row>
    <row r="11" customHeight="true" ht="1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4"/>
      <c r="Y11" s="34"/>
      <c r="Z11" s="32"/>
      <c r="AA11" s="32"/>
    </row>
    <row r="12" customHeight="true" ht="14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5" t="str">
        <f>X8+W17</f>
      </c>
      <c r="Y12" s="34"/>
      <c r="Z12" s="32"/>
      <c r="AA12" s="36"/>
    </row>
    <row r="13" customHeight="true" ht="15.7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4" t="n">
        <v>0.0527777777777778</v>
      </c>
      <c r="Y13" s="34"/>
      <c r="Z13" s="32"/>
      <c r="AA13" s="32"/>
    </row>
    <row r="14" customHeight="true" ht="12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5" t="str">
        <f>X13+W17</f>
      </c>
      <c r="Y14" s="35" t="str">
        <f>Y15+X17</f>
      </c>
      <c r="Z14" s="37"/>
      <c r="AA14" s="36" t="str">
        <f>AA15+Z17</f>
      </c>
    </row>
    <row r="15">
      <c r="J15" s="38" t="str">
        <f>J17-H17</f>
      </c>
      <c r="K15" s="38" t="str">
        <f>K17-J17</f>
      </c>
      <c r="L15" s="38" t="str">
        <f>L17-K17</f>
      </c>
      <c r="O15" s="38" t="str">
        <f>O17-L23</f>
      </c>
      <c r="Q15" s="38" t="str">
        <f>Q17-O17</f>
      </c>
      <c r="R15" s="38" t="str">
        <f>R17-Q20</f>
      </c>
      <c r="S15" s="38" t="str">
        <f>S17-R17</f>
      </c>
      <c r="V15" s="38" t="str">
        <f>V17-U17</f>
      </c>
      <c r="W15" s="38" t="str">
        <f>(W17-V20)</f>
      </c>
      <c r="Y15" s="38" t="str">
        <f>X17-W17</f>
      </c>
      <c r="Z15" s="38"/>
      <c r="AA15" s="38" t="str">
        <f>Z17-X17</f>
      </c>
    </row>
    <row r="16" customHeight="true" ht="24.75" customFormat="true" s="2">
      <c r="B16" s="25" t="n">
        <v>45283</v>
      </c>
      <c r="C16" s="39" t="n">
        <v>0</v>
      </c>
      <c r="D16" s="40" t="n">
        <v>0.0416666666666667</v>
      </c>
      <c r="E16" s="39" t="n">
        <v>0.0833333333333333</v>
      </c>
      <c r="F16" s="40" t="n">
        <v>0.125</v>
      </c>
      <c r="G16" s="39" t="n">
        <v>0.166666666666667</v>
      </c>
      <c r="H16" s="40" t="n">
        <v>0.208333333333333</v>
      </c>
      <c r="I16" s="39" t="n">
        <v>0.25</v>
      </c>
      <c r="J16" s="40" t="n">
        <v>0.291666666666667</v>
      </c>
      <c r="K16" s="39" t="n">
        <v>0.333333333333333</v>
      </c>
      <c r="L16" s="40" t="n">
        <v>0.375</v>
      </c>
      <c r="M16" s="39" t="n">
        <v>0.416666666666667</v>
      </c>
      <c r="N16" s="40" t="n">
        <v>0.458333333333333</v>
      </c>
      <c r="O16" s="39" t="n">
        <v>0.5</v>
      </c>
      <c r="P16" s="40" t="n">
        <v>0.541666666666667</v>
      </c>
      <c r="Q16" s="39" t="n">
        <v>0.583333333333333</v>
      </c>
      <c r="R16" s="40" t="n">
        <v>0.625</v>
      </c>
      <c r="S16" s="39" t="n">
        <v>0.666666666666667</v>
      </c>
      <c r="T16" s="40" t="n">
        <v>0.708333333333333</v>
      </c>
      <c r="U16" s="39" t="n">
        <v>0.75</v>
      </c>
      <c r="V16" s="40" t="n">
        <v>0.791666666666667</v>
      </c>
      <c r="W16" s="39" t="n">
        <v>0.833333333333333</v>
      </c>
      <c r="X16" s="40" t="n">
        <v>0.875</v>
      </c>
      <c r="Y16" s="39" t="n">
        <v>0.916666666666667</v>
      </c>
      <c r="Z16" s="40" t="n">
        <v>0.958333333333333</v>
      </c>
      <c r="AA16" s="39" t="n">
        <v>1</v>
      </c>
    </row>
    <row r="17">
      <c r="B17" s="41"/>
      <c r="C17" s="27"/>
      <c r="D17" s="27"/>
      <c r="E17" s="27"/>
      <c r="F17" s="27"/>
      <c r="G17" s="27"/>
      <c r="H17" s="27" t="n">
        <v>0.23619212962963</v>
      </c>
      <c r="I17" s="27"/>
      <c r="J17" s="27" t="n">
        <v>0.326990740740741</v>
      </c>
      <c r="K17" s="27" t="n">
        <v>0.356585648148148</v>
      </c>
      <c r="L17" s="27" t="n">
        <v>0.381516203703704</v>
      </c>
      <c r="M17" s="27"/>
      <c r="N17" s="27" t="n">
        <v>0.46630787037037</v>
      </c>
      <c r="O17" s="27" t="n">
        <v>0.512222222222222</v>
      </c>
      <c r="P17" s="27"/>
      <c r="Q17" s="27" t="n">
        <v>0.594560185185185</v>
      </c>
      <c r="R17" s="27" t="n">
        <v>0.652523148148148</v>
      </c>
      <c r="S17" s="27" t="n">
        <v>0.682650462962963</v>
      </c>
      <c r="T17" s="27" t="n">
        <v>0.73087962962963</v>
      </c>
      <c r="U17" s="27" t="n">
        <v>0.769421296296296</v>
      </c>
      <c r="V17" s="27" t="n">
        <v>0.798622685185185</v>
      </c>
      <c r="W17" s="27" t="n">
        <v>0.863819444444444</v>
      </c>
      <c r="X17" s="27" t="n">
        <v>0.912800925925926</v>
      </c>
      <c r="Y17" s="27"/>
      <c r="Z17" s="27" t="n">
        <v>0.966666666666667</v>
      </c>
      <c r="AA17" s="27"/>
    </row>
    <row r="18">
      <c r="B18" s="42"/>
      <c r="C18" s="43"/>
      <c r="D18" s="44"/>
      <c r="E18" s="43"/>
      <c r="F18" s="43"/>
      <c r="G18" s="43"/>
      <c r="H18" s="43" t="n">
        <v>131.95</v>
      </c>
      <c r="I18" s="43"/>
      <c r="J18" s="43" t="s">
        <v>47</v>
      </c>
      <c r="K18" s="43" t="n">
        <v>178.74</v>
      </c>
      <c r="L18" s="43" t="n">
        <v>207.51</v>
      </c>
      <c r="M18" s="43"/>
      <c r="N18" s="43" t="n">
        <v>154.53</v>
      </c>
      <c r="O18" s="45" t="n">
        <v>602.06</v>
      </c>
      <c r="P18" s="43"/>
      <c r="Q18" s="46" t="s">
        <v>48</v>
      </c>
      <c r="R18" s="43" t="s">
        <v>49</v>
      </c>
      <c r="S18" s="43" t="n">
        <v>114.87</v>
      </c>
      <c r="T18" s="43" t="n">
        <v>97.37</v>
      </c>
      <c r="U18" s="43" t="s">
        <v>50</v>
      </c>
      <c r="V18" s="43" t="s">
        <v>51</v>
      </c>
      <c r="W18" s="43" t="s">
        <v>52</v>
      </c>
      <c r="X18" s="43" t="s">
        <v>53</v>
      </c>
      <c r="Y18" s="43"/>
      <c r="Z18" s="43" t="s">
        <v>54</v>
      </c>
      <c r="AA18" s="43"/>
    </row>
    <row r="19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>
      <c r="B20" s="41"/>
      <c r="C20" s="27"/>
      <c r="D20" s="27"/>
      <c r="E20" s="27"/>
      <c r="F20" s="27"/>
      <c r="G20" s="27"/>
      <c r="H20" s="27"/>
      <c r="I20" s="27"/>
      <c r="J20" s="27"/>
      <c r="K20" s="27"/>
      <c r="L20" s="27" t="n">
        <v>0.400474537037037</v>
      </c>
      <c r="M20" s="27"/>
      <c r="N20" s="27"/>
      <c r="O20" s="27"/>
      <c r="P20" s="27"/>
      <c r="Q20" s="27" t="n">
        <v>0.607002314814815</v>
      </c>
      <c r="R20" s="27" t="n">
        <v>0.644340277777778</v>
      </c>
      <c r="S20" s="27"/>
      <c r="T20" s="27" t="n">
        <v>0.744976851851852</v>
      </c>
      <c r="U20" s="27"/>
      <c r="V20" s="27" t="n">
        <v>0.810868055555556</v>
      </c>
      <c r="W20" s="27"/>
      <c r="X20" s="27"/>
      <c r="Y20" s="27"/>
      <c r="Z20" s="27"/>
      <c r="AA20" s="27"/>
    </row>
    <row r="21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 t="n">
        <v>161.35</v>
      </c>
      <c r="M21" s="43"/>
      <c r="N21" s="43"/>
      <c r="O21" s="43"/>
      <c r="P21" s="43"/>
      <c r="Q21" s="43" t="s">
        <v>55</v>
      </c>
      <c r="R21" s="43" t="s">
        <v>56</v>
      </c>
      <c r="S21" s="43"/>
      <c r="T21" s="43" t="s">
        <v>57</v>
      </c>
      <c r="U21" s="43"/>
      <c r="V21" s="43" t="s">
        <v>58</v>
      </c>
      <c r="W21" s="43"/>
      <c r="X21" s="43"/>
      <c r="Y21" s="43"/>
      <c r="Z21" s="43"/>
      <c r="AA21" s="43"/>
    </row>
    <row r="22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>
      <c r="B23" s="41"/>
      <c r="C23" s="27"/>
      <c r="D23" s="27"/>
      <c r="E23" s="27"/>
      <c r="F23" s="27"/>
      <c r="G23" s="27"/>
      <c r="H23" s="27"/>
      <c r="I23" s="27"/>
      <c r="J23" s="27"/>
      <c r="K23" s="27"/>
      <c r="L23" s="27" t="n">
        <v>0.413310185185185</v>
      </c>
      <c r="M23" s="27"/>
      <c r="N23" s="27"/>
      <c r="O23" s="27"/>
      <c r="P23" s="27"/>
      <c r="Q23" s="27"/>
      <c r="R23" s="27" t="n">
        <v>0.644340277777778</v>
      </c>
      <c r="S23" s="27"/>
      <c r="T23" s="27" t="n">
        <v>0.744976851851852</v>
      </c>
      <c r="U23" s="27"/>
      <c r="V23" s="27"/>
      <c r="W23" s="27"/>
      <c r="X23" s="27"/>
      <c r="Y23" s="27"/>
      <c r="Z23" s="27"/>
      <c r="AA23" s="27"/>
    </row>
    <row r="24"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5" t="s">
        <v>59</v>
      </c>
      <c r="M24" s="43"/>
      <c r="N24" s="43"/>
      <c r="O24" s="43"/>
      <c r="P24" s="43"/>
      <c r="Q24" s="43"/>
      <c r="R24" s="43" t="s">
        <v>56</v>
      </c>
      <c r="S24" s="43"/>
      <c r="T24" s="43" t="s">
        <v>57</v>
      </c>
      <c r="U24" s="43"/>
      <c r="V24" s="43"/>
      <c r="W24" s="43"/>
      <c r="X24" s="43"/>
      <c r="Y24" s="43"/>
      <c r="Z24" s="43"/>
      <c r="AA24" s="43"/>
    </row>
    <row r="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>
      <c r="B26" s="47" t="n">
        <v>45283.5118055556</v>
      </c>
      <c r="C26" s="43"/>
      <c r="D26" s="43"/>
      <c r="E26" s="43"/>
      <c r="F26" s="43"/>
      <c r="G26" s="43"/>
      <c r="H26" s="43"/>
      <c r="I26" s="43"/>
      <c r="J26" s="43"/>
      <c r="K26" s="43"/>
      <c r="L26" s="37" t="str">
        <f>O17-L23</f>
      </c>
      <c r="M26" s="43"/>
      <c r="N26" s="43"/>
      <c r="O26" s="37" t="str">
        <f>Q17-O17</f>
      </c>
      <c r="P26" s="36" t="str">
        <f>O26+M37</f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37" t="str">
        <f>Q17-L23</f>
      </c>
      <c r="M27" s="43"/>
      <c r="N27" s="43"/>
      <c r="O27" s="43"/>
      <c r="P27" s="36" t="str">
        <f>M40+O26</f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customHeight="true" ht="5.25" customFormat="true" s="48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customFormat="true" s="38">
      <c r="C30" s="37"/>
      <c r="D30" s="37"/>
      <c r="E30" s="37"/>
      <c r="F30" s="37"/>
      <c r="G30" s="37"/>
      <c r="H30" s="37"/>
      <c r="I30" s="37"/>
      <c r="J30" s="37"/>
      <c r="K30" s="37" t="str">
        <f>J37+K31</f>
      </c>
      <c r="L30" s="37"/>
      <c r="M30" s="37"/>
      <c r="N30" s="36" t="str">
        <f>N37+N31</f>
      </c>
      <c r="O30" s="37"/>
      <c r="P30" s="36" t="str">
        <f>P31+P37</f>
      </c>
      <c r="Q30" s="37"/>
      <c r="R30" s="37"/>
      <c r="S30" s="37"/>
      <c r="T30" s="37"/>
      <c r="U30" s="37" t="str">
        <f>U37+U31</f>
      </c>
      <c r="V30" s="37"/>
      <c r="W30" s="37"/>
      <c r="X30" s="37"/>
      <c r="Y30" s="37"/>
      <c r="Z30" s="37"/>
      <c r="AA30" s="37"/>
    </row>
    <row r="31" customFormat="true" s="38">
      <c r="C31" s="37"/>
      <c r="D31" s="37"/>
      <c r="E31" s="37"/>
      <c r="F31" s="37"/>
      <c r="G31" s="37"/>
      <c r="H31" s="37"/>
      <c r="I31" s="37"/>
      <c r="J31" s="37"/>
      <c r="K31" s="37" t="str">
        <f>J37-I37</f>
      </c>
      <c r="L31" s="37"/>
      <c r="M31" s="37"/>
      <c r="N31" s="37" t="str">
        <f>N37-M37</f>
      </c>
      <c r="O31" s="37"/>
      <c r="P31" s="37" t="str">
        <f>P37-O37</f>
      </c>
      <c r="Q31" s="37"/>
      <c r="R31" s="37"/>
      <c r="S31" s="37"/>
      <c r="T31" s="37" t="str">
        <f>T37+U31</f>
      </c>
      <c r="U31" s="37" t="str">
        <f>U37-T37</f>
      </c>
      <c r="V31" s="37"/>
      <c r="W31" s="37"/>
      <c r="X31" s="37"/>
      <c r="Y31" s="37"/>
      <c r="Z31" s="37"/>
      <c r="AA31" s="37"/>
    </row>
    <row r="32" customFormat="true" s="38">
      <c r="C32" s="37"/>
      <c r="D32" s="37"/>
      <c r="E32" s="37"/>
      <c r="F32" s="37"/>
      <c r="G32" s="37"/>
      <c r="H32" s="37"/>
      <c r="I32" s="37"/>
      <c r="J32" s="37"/>
      <c r="K32" s="36" t="str">
        <f>K33+J40</f>
      </c>
      <c r="L32" s="36" t="str">
        <f>L33+L40</f>
      </c>
      <c r="M32" s="36" t="str">
        <f>M37+M33</f>
      </c>
      <c r="N32" s="36" t="str">
        <f>N33+N40</f>
      </c>
      <c r="O32" s="36" t="str">
        <f>O33+O37</f>
      </c>
      <c r="P32" s="36" t="str">
        <f>P33+P40</f>
      </c>
      <c r="Q32" s="37"/>
      <c r="R32" s="37"/>
      <c r="S32" s="37"/>
      <c r="T32" s="37"/>
      <c r="U32" s="36" t="str">
        <f>U33+U40</f>
      </c>
      <c r="V32" s="37"/>
      <c r="W32" s="36" t="str">
        <f>W37+W33</f>
      </c>
      <c r="X32" s="37"/>
      <c r="Y32" s="37"/>
      <c r="Z32" s="36" t="str">
        <f>Z40+Z35</f>
      </c>
      <c r="AA32" s="37"/>
    </row>
    <row r="33" customFormat="true" s="38">
      <c r="C33" s="37"/>
      <c r="D33" s="37"/>
      <c r="E33" s="37"/>
      <c r="F33" s="37"/>
      <c r="G33" s="37"/>
      <c r="H33" s="37"/>
      <c r="I33" s="37"/>
      <c r="J33" s="37"/>
      <c r="K33" s="37" t="str">
        <f>K40-J37</f>
      </c>
      <c r="L33" s="37" t="str">
        <f>L40-K40</f>
      </c>
      <c r="M33" s="37" t="str">
        <f>M37-L40</f>
      </c>
      <c r="N33" s="37" t="str">
        <f>N40-M40</f>
      </c>
      <c r="O33" s="37" t="str">
        <f>O37-N37</f>
      </c>
      <c r="P33" s="37" t="str">
        <f>P40-O40</f>
      </c>
      <c r="Q33" s="37"/>
      <c r="R33" s="37"/>
      <c r="S33" s="37"/>
      <c r="T33" s="37"/>
      <c r="U33" s="37" t="str">
        <f>U40-T40</f>
      </c>
      <c r="V33" s="37"/>
      <c r="W33" s="37" t="str">
        <f>W37-V37</f>
      </c>
      <c r="X33" s="37"/>
      <c r="Y33" s="37"/>
      <c r="Z33" s="37"/>
      <c r="AA33" s="37"/>
    </row>
    <row r="34" customFormat="true" s="38">
      <c r="C34" s="37"/>
      <c r="D34" s="37"/>
      <c r="E34" s="37"/>
      <c r="F34" s="37"/>
      <c r="G34" s="37"/>
      <c r="H34" s="37"/>
      <c r="I34" s="37" t="str">
        <f>I35+I37</f>
      </c>
      <c r="J34" s="37" t="str">
        <f>I35+I37</f>
      </c>
      <c r="K34" s="36" t="str">
        <f>K35+J43</f>
      </c>
      <c r="L34" s="36" t="str">
        <f>L43+L35</f>
      </c>
      <c r="M34" s="36" t="str">
        <f>M35+M37</f>
      </c>
      <c r="N34" s="36" t="str">
        <f>N35+N43</f>
      </c>
      <c r="O34" s="36" t="str">
        <f>O35+O37</f>
      </c>
      <c r="P34" s="36" t="str">
        <f>P43+P35</f>
      </c>
      <c r="Q34" s="37"/>
      <c r="R34" s="37"/>
      <c r="S34" s="37"/>
      <c r="T34" s="37"/>
      <c r="U34" s="36" t="str">
        <f>U43+U35</f>
      </c>
      <c r="V34" s="36" t="str">
        <f>V37+V35</f>
      </c>
      <c r="W34" s="36" t="str">
        <f>W40+W35</f>
      </c>
      <c r="X34" s="36" t="str">
        <f>X35+X37</f>
      </c>
      <c r="Y34" s="37"/>
      <c r="Z34" s="36" t="str">
        <f>Z37+Z35</f>
      </c>
      <c r="AA34" s="37"/>
    </row>
    <row r="35" customFormat="true" s="38">
      <c r="C35" s="37" t="str">
        <f>C40-C37</f>
      </c>
      <c r="D35" s="37"/>
      <c r="E35" s="37"/>
      <c r="F35" s="37"/>
      <c r="G35" s="37"/>
      <c r="H35" s="37"/>
      <c r="I35" s="37" t="str">
        <f>I37-H37</f>
      </c>
      <c r="J35" s="37" t="str">
        <f>J43-I37</f>
      </c>
      <c r="K35" s="37" t="str">
        <f>J43-I37</f>
      </c>
      <c r="L35" s="37" t="str">
        <f>L43-K43</f>
      </c>
      <c r="M35" s="37" t="str">
        <f>M40-L43</f>
      </c>
      <c r="N35" s="37" t="str">
        <f>N37-M37</f>
      </c>
      <c r="O35" s="37" t="str">
        <f>O40-N40</f>
      </c>
      <c r="P35" s="51" t="str">
        <f>P43-O40</f>
      </c>
      <c r="Q35" s="37"/>
      <c r="R35" s="37"/>
      <c r="S35" s="37"/>
      <c r="T35" s="37" t="str">
        <f>T37-S37</f>
      </c>
      <c r="U35" s="37" t="str">
        <f>U43-T43</f>
      </c>
      <c r="V35" s="37" t="str">
        <f>V37-U37</f>
      </c>
      <c r="W35" s="37" t="str">
        <f>W40-V37</f>
      </c>
      <c r="X35" s="37" t="str">
        <f>X37-W40</f>
      </c>
      <c r="Y35" s="37"/>
      <c r="Z35" s="37" t="str">
        <f>Z37-X37</f>
      </c>
      <c r="AA35" s="37"/>
    </row>
    <row r="36" customHeight="true" ht="24.75" customFormat="true" s="2">
      <c r="B36" s="25" t="n">
        <v>45284</v>
      </c>
      <c r="C36" s="39" t="n">
        <v>0</v>
      </c>
      <c r="D36" s="40" t="n">
        <v>0.0416666666666667</v>
      </c>
      <c r="E36" s="39" t="n">
        <v>0.0833333333333333</v>
      </c>
      <c r="F36" s="40" t="n">
        <v>0.125</v>
      </c>
      <c r="G36" s="39" t="n">
        <v>0.166666666666667</v>
      </c>
      <c r="H36" s="40" t="n">
        <v>0.208333333333333</v>
      </c>
      <c r="I36" s="39" t="n">
        <v>0.25</v>
      </c>
      <c r="J36" s="40" t="n">
        <v>0.291666666666667</v>
      </c>
      <c r="K36" s="39" t="n">
        <v>0.333333333333333</v>
      </c>
      <c r="L36" s="40" t="n">
        <v>0.375</v>
      </c>
      <c r="M36" s="39" t="n">
        <v>0.416666666666667</v>
      </c>
      <c r="N36" s="40" t="n">
        <v>0.458333333333333</v>
      </c>
      <c r="O36" s="39" t="n">
        <v>0.5</v>
      </c>
      <c r="P36" s="40" t="n">
        <v>0.541666666666667</v>
      </c>
      <c r="Q36" s="39" t="n">
        <v>0.583333333333333</v>
      </c>
      <c r="R36" s="40" t="n">
        <v>0.625</v>
      </c>
      <c r="S36" s="39" t="n">
        <v>0.666666666666667</v>
      </c>
      <c r="T36" s="40" t="n">
        <v>0.708333333333333</v>
      </c>
      <c r="U36" s="39" t="n">
        <v>0.75</v>
      </c>
      <c r="V36" s="40" t="n">
        <v>0.791666666666667</v>
      </c>
      <c r="W36" s="39" t="n">
        <v>0.833333333333333</v>
      </c>
      <c r="X36" s="40" t="n">
        <v>0.875</v>
      </c>
      <c r="Y36" s="39" t="n">
        <v>0.916666666666667</v>
      </c>
      <c r="Z36" s="40" t="n">
        <v>0.958333333333333</v>
      </c>
      <c r="AA36" s="39" t="n">
        <v>1</v>
      </c>
    </row>
    <row r="37">
      <c r="B37" s="41"/>
      <c r="C37" s="27" t="n">
        <v>0.00265046296296296</v>
      </c>
      <c r="D37" s="27"/>
      <c r="E37" s="27"/>
      <c r="F37" s="27"/>
      <c r="G37" s="27"/>
      <c r="H37" s="27" t="n">
        <v>0.231446759259259</v>
      </c>
      <c r="I37" s="27" t="n">
        <v>0.269814814814815</v>
      </c>
      <c r="J37" s="27" t="n">
        <v>0.296180555555556</v>
      </c>
      <c r="K37" s="27" t="n">
        <v>0.337453703703704</v>
      </c>
      <c r="L37" s="27"/>
      <c r="M37" s="27" t="n">
        <v>0.434699074074074</v>
      </c>
      <c r="N37" s="27" t="n">
        <v>0.464699074074074</v>
      </c>
      <c r="O37" s="27" t="n">
        <v>0.519583333333333</v>
      </c>
      <c r="P37" s="27" t="n">
        <v>0.577546296296296</v>
      </c>
      <c r="Q37" s="27" t="n">
        <v>0.594664351851852</v>
      </c>
      <c r="R37" s="27" t="n">
        <v>0.630590277777778</v>
      </c>
      <c r="S37" s="27" t="n">
        <v>0.677893518518519</v>
      </c>
      <c r="T37" s="27" t="n">
        <v>0.714328703703704</v>
      </c>
      <c r="U37" s="27" t="n">
        <v>0.775173611111111</v>
      </c>
      <c r="V37" s="27" t="n">
        <v>0.817488425925926</v>
      </c>
      <c r="W37" s="27" t="n">
        <v>0.835671296296296</v>
      </c>
      <c r="X37" s="27" t="n">
        <v>0.913958333333333</v>
      </c>
      <c r="Y37" s="27"/>
      <c r="Z37" s="27" t="n">
        <v>0.966122685185185</v>
      </c>
      <c r="AA37" s="27"/>
    </row>
    <row r="38">
      <c r="B38" s="42"/>
      <c r="C38" s="43" t="s">
        <v>60</v>
      </c>
      <c r="D38" s="44"/>
      <c r="E38" s="43"/>
      <c r="F38" s="43"/>
      <c r="G38" s="43"/>
      <c r="H38" s="43" t="s">
        <v>61</v>
      </c>
      <c r="I38" s="43" t="s">
        <v>62</v>
      </c>
      <c r="J38" s="43" t="s">
        <v>63</v>
      </c>
      <c r="K38" s="43" t="s">
        <v>64</v>
      </c>
      <c r="L38" s="43"/>
      <c r="M38" s="45" t="s">
        <v>65</v>
      </c>
      <c r="N38" s="43" t="s">
        <v>66</v>
      </c>
      <c r="O38" s="43" t="s">
        <v>67</v>
      </c>
      <c r="P38" s="43" t="s">
        <v>68</v>
      </c>
      <c r="Q38" s="52" t="n">
        <v>180.42</v>
      </c>
      <c r="R38" s="43" t="s">
        <v>69</v>
      </c>
      <c r="S38" s="43" t="s">
        <v>70</v>
      </c>
      <c r="T38" s="43" t="s">
        <v>71</v>
      </c>
      <c r="U38" s="43" t="s">
        <v>72</v>
      </c>
      <c r="V38" s="43" t="s">
        <v>73</v>
      </c>
      <c r="W38" s="43" t="s">
        <v>74</v>
      </c>
      <c r="X38" s="43" t="s">
        <v>75</v>
      </c>
      <c r="Y38" s="43"/>
      <c r="Z38" s="45" t="s">
        <v>76</v>
      </c>
      <c r="AA38" s="43"/>
    </row>
    <row r="39"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>
      <c r="B40" s="41"/>
      <c r="C40" s="27" t="n">
        <v>0.00488425925925926</v>
      </c>
      <c r="D40" s="27"/>
      <c r="E40" s="27"/>
      <c r="F40" s="27"/>
      <c r="G40" s="27"/>
      <c r="H40" s="27" t="n">
        <v>0.241377314814815</v>
      </c>
      <c r="I40" s="27"/>
      <c r="J40" s="27" t="n">
        <v>0.315520833333333</v>
      </c>
      <c r="K40" s="27" t="n">
        <v>0.363842592592593</v>
      </c>
      <c r="L40" s="27" t="n">
        <v>0.399930555555556</v>
      </c>
      <c r="M40" s="27" t="n">
        <v>0.44525462962963</v>
      </c>
      <c r="N40" s="27" t="n">
        <v>0.467789351851852</v>
      </c>
      <c r="O40" s="27" t="n">
        <v>0.531180555555556</v>
      </c>
      <c r="P40" s="27" t="n">
        <v>0.578854166666667</v>
      </c>
      <c r="Q40" s="27"/>
      <c r="R40" s="27"/>
      <c r="S40" s="27"/>
      <c r="T40" s="27" t="n">
        <v>0.743368055555556</v>
      </c>
      <c r="U40" s="27" t="n">
        <v>0.776006944444445</v>
      </c>
      <c r="V40" s="27" t="n">
        <v>0.830138888888889</v>
      </c>
      <c r="W40" s="27" t="n">
        <v>0.864212962962963</v>
      </c>
      <c r="X40" s="27"/>
      <c r="Y40" s="27"/>
      <c r="Z40" s="27" t="n">
        <v>0.985289351851852</v>
      </c>
      <c r="AA40" s="27"/>
    </row>
    <row r="41">
      <c r="B41" s="42"/>
      <c r="C41" s="43" t="s">
        <v>77</v>
      </c>
      <c r="D41" s="43"/>
      <c r="E41" s="43"/>
      <c r="F41" s="43"/>
      <c r="G41" s="43"/>
      <c r="H41" s="45" t="s">
        <v>78</v>
      </c>
      <c r="I41" s="43"/>
      <c r="J41" s="43" t="s">
        <v>79</v>
      </c>
      <c r="K41" s="43" t="s">
        <v>80</v>
      </c>
      <c r="L41" s="43" t="s">
        <v>81</v>
      </c>
      <c r="M41" s="45" t="s">
        <v>82</v>
      </c>
      <c r="N41" s="43" t="s">
        <v>83</v>
      </c>
      <c r="O41" s="43" t="s">
        <v>84</v>
      </c>
      <c r="P41" s="43" t="s">
        <v>85</v>
      </c>
      <c r="Q41" s="43"/>
      <c r="R41" s="43"/>
      <c r="S41" s="43"/>
      <c r="T41" s="43" t="s">
        <v>86</v>
      </c>
      <c r="U41" s="43" t="s">
        <v>87</v>
      </c>
      <c r="V41" s="43" t="s">
        <v>88</v>
      </c>
      <c r="W41" s="43" t="s">
        <v>89</v>
      </c>
      <c r="X41" s="43"/>
      <c r="Y41" s="43"/>
      <c r="Z41" s="43" t="s">
        <v>90</v>
      </c>
      <c r="AA41" s="43"/>
    </row>
    <row r="42"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>
      <c r="B43" s="41"/>
      <c r="C43" s="27"/>
      <c r="D43" s="27"/>
      <c r="E43" s="27"/>
      <c r="F43" s="27"/>
      <c r="G43" s="27"/>
      <c r="H43" s="27"/>
      <c r="I43" s="27"/>
      <c r="J43" s="27" t="n">
        <v>0.319212962962963</v>
      </c>
      <c r="K43" s="27" t="n">
        <v>0.361597222222222</v>
      </c>
      <c r="L43" s="27" t="n">
        <v>0.401851851851852</v>
      </c>
      <c r="M43" s="27"/>
      <c r="N43" s="27" t="n">
        <v>0.47806712962963</v>
      </c>
      <c r="O43" s="27"/>
      <c r="P43" s="27" t="n">
        <v>0.582233796296296</v>
      </c>
      <c r="Q43" s="27"/>
      <c r="R43" s="27"/>
      <c r="S43" s="27"/>
      <c r="T43" s="27" t="n">
        <v>0.749884259259259</v>
      </c>
      <c r="U43" s="27" t="n">
        <v>0.78462962962963</v>
      </c>
      <c r="V43" s="27"/>
      <c r="W43" s="27"/>
      <c r="X43" s="27"/>
      <c r="Y43" s="27"/>
      <c r="Z43" s="27"/>
      <c r="AA43" s="27"/>
    </row>
    <row r="44">
      <c r="B44" s="42"/>
      <c r="C44" s="43"/>
      <c r="D44" s="43"/>
      <c r="E44" s="43"/>
      <c r="F44" s="43"/>
      <c r="G44" s="43"/>
      <c r="H44" s="43"/>
      <c r="I44" s="43"/>
      <c r="J44" s="43" t="s">
        <v>91</v>
      </c>
      <c r="K44" s="43" t="s">
        <v>92</v>
      </c>
      <c r="L44" s="43" t="s">
        <v>81</v>
      </c>
      <c r="M44" s="43"/>
      <c r="N44" s="43" t="s">
        <v>93</v>
      </c>
      <c r="O44" s="43"/>
      <c r="P44" s="43" t="s">
        <v>94</v>
      </c>
      <c r="Q44" s="43"/>
      <c r="R44" s="43"/>
      <c r="S44" s="43"/>
      <c r="T44" s="43" t="s">
        <v>95</v>
      </c>
      <c r="U44" s="43" t="s">
        <v>96</v>
      </c>
      <c r="V44" s="43"/>
      <c r="W44" s="43"/>
      <c r="X44" s="43"/>
      <c r="Y44" s="43"/>
      <c r="Z44" s="43"/>
      <c r="AA44" s="43"/>
    </row>
    <row r="46">
      <c r="L46" s="53" t="str">
        <f>L43-L40</f>
      </c>
      <c r="M46" s="53" t="str">
        <f>M40-M37</f>
      </c>
    </row>
    <row r="47">
      <c r="K47" s="38"/>
      <c r="P47" s="38" t="str">
        <f>P37-O37</f>
      </c>
      <c r="Q47" s="54" t="str">
        <f>P47+P37</f>
      </c>
      <c r="U47" s="38" t="str">
        <f>U40-U37</f>
      </c>
    </row>
    <row r="48">
      <c r="B48" s="55" t="str">
        <f>B50+B49</f>
      </c>
      <c r="H48" s="38" t="str">
        <f>M37-H40</f>
      </c>
      <c r="N48" s="1" t="s">
        <v>97</v>
      </c>
      <c r="O48" s="38" t="str">
        <f>P40-P37</f>
      </c>
      <c r="P48" s="38" t="str">
        <f>P47+O48</f>
      </c>
      <c r="Q48" s="54" t="str">
        <f>Q47+O48</f>
      </c>
      <c r="U48" s="38" t="str">
        <f>U43-U40</f>
      </c>
    </row>
    <row r="49">
      <c r="B49" s="55" t="str">
        <f>B50-B26</f>
      </c>
      <c r="H49" s="38" t="str">
        <f>M40-H40</f>
      </c>
      <c r="N49" s="1" t="s">
        <v>97</v>
      </c>
      <c r="O49" s="38" t="str">
        <f>P43-P40</f>
      </c>
      <c r="P49" s="38" t="str">
        <f>P48+O49</f>
      </c>
      <c r="Q49" s="54" t="str">
        <f>Q48+O49</f>
      </c>
    </row>
    <row r="50">
      <c r="B50" s="55" t="n">
        <v>45284.4340277778</v>
      </c>
    </row>
    <row r="54" customHeight="true" ht="5.25" customFormat="true" s="48"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customFormat="true" s="38">
      <c r="C55" s="37"/>
      <c r="D55" s="37"/>
      <c r="E55" s="37"/>
      <c r="F55" s="37"/>
      <c r="G55" s="37"/>
      <c r="H55" s="37"/>
      <c r="I55" s="37" t="str">
        <f>I56+I64</f>
      </c>
      <c r="J55" s="37"/>
      <c r="K55" s="37"/>
      <c r="L55" s="37"/>
      <c r="M55" s="37" t="str">
        <f>M56+M64</f>
      </c>
      <c r="N55" s="36"/>
      <c r="O55" s="37"/>
      <c r="P55" s="36" t="str">
        <f>P64+P56</f>
      </c>
      <c r="Q55" s="37"/>
      <c r="R55" s="37"/>
      <c r="S55" s="36" t="str">
        <f>S64+S56</f>
      </c>
      <c r="T55" s="37"/>
      <c r="U55" s="37"/>
      <c r="V55" s="37"/>
      <c r="W55" s="37"/>
      <c r="X55" s="37"/>
      <c r="Y55" s="37"/>
      <c r="Z55" s="37"/>
      <c r="AA55" s="37"/>
    </row>
    <row r="56" customFormat="true" s="38">
      <c r="C56" s="37"/>
      <c r="D56" s="37"/>
      <c r="E56" s="37"/>
      <c r="F56" s="37"/>
      <c r="G56" s="37"/>
      <c r="H56" s="37"/>
      <c r="I56" s="37" t="str">
        <f>I64-D64</f>
      </c>
      <c r="J56" s="37"/>
      <c r="K56" s="37"/>
      <c r="L56" s="37"/>
      <c r="M56" s="37" t="str">
        <f>M64-I64</f>
      </c>
      <c r="N56" s="36"/>
      <c r="O56" s="37"/>
      <c r="P56" s="51" t="str">
        <f>P64-M64</f>
      </c>
      <c r="Q56" s="37" t="str">
        <f>M64-S56</f>
      </c>
      <c r="R56" s="37" t="str">
        <f>P64-S56</f>
      </c>
      <c r="S56" s="37" t="str">
        <f>S64-P64</f>
      </c>
      <c r="T56" s="37"/>
      <c r="U56" s="37"/>
      <c r="V56" s="37"/>
      <c r="W56" s="37"/>
      <c r="X56" s="37"/>
      <c r="Y56" s="37"/>
      <c r="Z56" s="37"/>
      <c r="AA56" s="37"/>
    </row>
    <row r="57" customFormat="true" s="38">
      <c r="C57" s="37"/>
      <c r="D57" s="37"/>
      <c r="E57" s="37"/>
      <c r="F57" s="37"/>
      <c r="G57" s="37"/>
      <c r="H57" s="37"/>
      <c r="I57" s="37" t="str">
        <f>T64-I64</f>
      </c>
      <c r="J57" s="37"/>
      <c r="K57" s="37"/>
      <c r="L57" s="36" t="str">
        <f>L58+L70</f>
      </c>
      <c r="M57" s="37" t="str">
        <f>L70+M58</f>
      </c>
      <c r="N57" s="36"/>
      <c r="O57" s="37"/>
      <c r="P57" s="36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customFormat="true" s="38">
      <c r="C58" s="37"/>
      <c r="D58" s="37"/>
      <c r="E58" s="37"/>
      <c r="F58" s="37"/>
      <c r="G58" s="37"/>
      <c r="H58" s="37"/>
      <c r="I58" s="37"/>
      <c r="J58" s="37"/>
      <c r="K58" s="37"/>
      <c r="L58" s="56" t="str">
        <f>L70-J70</f>
      </c>
      <c r="M58" s="37" t="str">
        <f>L70-J73</f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customFormat="true" s="38">
      <c r="C59" s="37"/>
      <c r="D59" s="37"/>
      <c r="E59" s="37"/>
      <c r="F59" s="36" t="str">
        <f>F60+F64</f>
      </c>
      <c r="G59" s="37"/>
      <c r="H59" s="37"/>
      <c r="I59" s="37"/>
      <c r="J59" s="36" t="str">
        <f>J60+J70</f>
      </c>
      <c r="K59" s="36"/>
      <c r="L59" s="36" t="str">
        <f>L60+L67</f>
      </c>
      <c r="M59" s="36" t="str">
        <f>M60+M67</f>
      </c>
      <c r="N59" s="36"/>
      <c r="O59" s="36"/>
      <c r="P59" s="36"/>
      <c r="Q59" s="37" t="str">
        <f>Q62+Q66</f>
      </c>
      <c r="R59" s="37"/>
      <c r="S59" s="57" t="str">
        <f>S60+S70</f>
      </c>
      <c r="T59" s="36" t="str">
        <f>T60+T67</f>
      </c>
      <c r="U59" s="57" t="str">
        <f>U64+U60</f>
      </c>
      <c r="V59" s="37"/>
      <c r="W59" s="36"/>
      <c r="X59" s="37"/>
      <c r="Y59" s="37"/>
      <c r="Z59" s="37"/>
      <c r="AA59" s="37"/>
    </row>
    <row r="60" customFormat="true" s="38">
      <c r="C60" s="37"/>
      <c r="D60" s="37"/>
      <c r="E60" s="37"/>
      <c r="F60" s="37" t="str">
        <f>F64-D64</f>
      </c>
      <c r="G60" s="37"/>
      <c r="H60" s="37"/>
      <c r="I60" s="37"/>
      <c r="J60" s="37" t="str">
        <f>J73-I67</f>
      </c>
      <c r="K60" s="37"/>
      <c r="L60" s="37" t="str">
        <f>L67-J67</f>
      </c>
      <c r="M60" s="37" t="str">
        <f>M67-L67</f>
      </c>
      <c r="N60" s="37"/>
      <c r="O60" s="37"/>
      <c r="P60" s="37"/>
      <c r="Q60" s="37"/>
      <c r="R60" s="37"/>
      <c r="S60" s="37" t="str">
        <f>S70-Q67</f>
      </c>
      <c r="T60" s="37" t="str">
        <f>T67-R64</f>
      </c>
      <c r="U60" s="37" t="str">
        <f>U67-S70</f>
      </c>
      <c r="V60" s="37"/>
      <c r="W60" s="37"/>
      <c r="X60" s="37"/>
      <c r="Y60" s="37"/>
      <c r="Z60" s="37"/>
      <c r="AA60" s="37"/>
    </row>
    <row r="61" customFormat="true" s="38">
      <c r="C61" s="37"/>
      <c r="D61" s="37"/>
      <c r="E61" s="36" t="str">
        <f>E62+E64</f>
      </c>
      <c r="F61" s="36" t="str">
        <f>F62+F67</f>
      </c>
      <c r="G61" s="37"/>
      <c r="H61" s="36" t="str">
        <f>H64+H62</f>
      </c>
      <c r="I61" s="58" t="str">
        <f>I62+I64</f>
      </c>
      <c r="J61" s="58" t="str">
        <f>J70+J62</f>
      </c>
      <c r="K61" s="36" t="str">
        <f>K62+K70</f>
      </c>
      <c r="L61" s="36" t="str">
        <f>L64+L62</f>
      </c>
      <c r="M61" s="36" t="s">
        <v>98</v>
      </c>
      <c r="N61" s="36" t="str">
        <f>N62+N64</f>
      </c>
      <c r="O61" s="36"/>
      <c r="P61" s="36" t="str">
        <f>P62+P64</f>
      </c>
      <c r="Q61" s="37" t="str">
        <f>Q62+Q64</f>
      </c>
      <c r="R61" s="37" t="str">
        <f>R62+R64</f>
      </c>
      <c r="S61" s="59" t="str">
        <f>S67+S62</f>
      </c>
      <c r="T61" s="36" t="str">
        <f>T64+T62</f>
      </c>
      <c r="U61" s="60" t="str">
        <f>U62+U64</f>
      </c>
      <c r="V61" s="36"/>
      <c r="W61" s="36"/>
      <c r="X61" s="36"/>
      <c r="Y61" s="37"/>
      <c r="Z61" s="36"/>
      <c r="AA61" s="37"/>
    </row>
    <row r="62" customFormat="true" s="38">
      <c r="C62" s="37"/>
      <c r="D62" s="37"/>
      <c r="E62" s="37" t="str">
        <f>E64-D67</f>
      </c>
      <c r="F62" s="37" t="str">
        <f>F67-E64</f>
      </c>
      <c r="G62" s="37"/>
      <c r="H62" s="37" t="str">
        <f>H64-F67</f>
      </c>
      <c r="I62" s="37" t="str">
        <f>I64-H64</f>
      </c>
      <c r="J62" s="37" t="str">
        <f>J70-I64</f>
      </c>
      <c r="K62" s="37" t="str">
        <f>K70-J73</f>
      </c>
      <c r="L62" s="37" t="str">
        <f>L64-J64</f>
      </c>
      <c r="M62" s="37" t="str">
        <f>M64-L64</f>
      </c>
      <c r="N62" s="37" t="str">
        <f>N64-L70</f>
      </c>
      <c r="O62" s="37"/>
      <c r="P62" s="51" t="str">
        <f>P64-N64</f>
      </c>
      <c r="Q62" s="37" t="n">
        <v>0.0666666666666667</v>
      </c>
      <c r="R62" s="37" t="str">
        <f>R64-P64</f>
      </c>
      <c r="S62" s="37" t="str">
        <f>S67-Q64</f>
      </c>
      <c r="T62" s="37" t="str">
        <f>T64-S64</f>
      </c>
      <c r="U62" s="37" t="str">
        <f>U67-S67</f>
      </c>
      <c r="V62" s="37"/>
      <c r="W62" s="37"/>
      <c r="X62" s="37"/>
      <c r="Y62" s="37"/>
      <c r="Z62" s="37"/>
      <c r="AA62" s="37"/>
    </row>
    <row r="63" customHeight="true" ht="24.75" customFormat="true" s="2">
      <c r="B63" s="25" t="n">
        <v>45285</v>
      </c>
      <c r="C63" s="39" t="n">
        <v>0</v>
      </c>
      <c r="D63" s="40" t="n">
        <v>0.0416666666666667</v>
      </c>
      <c r="E63" s="39" t="n">
        <v>0.0833333333333333</v>
      </c>
      <c r="F63" s="40" t="n">
        <v>0.125</v>
      </c>
      <c r="G63" s="39" t="n">
        <v>0.166666666666667</v>
      </c>
      <c r="H63" s="40" t="n">
        <v>0.208333333333333</v>
      </c>
      <c r="I63" s="39" t="n">
        <v>0.25</v>
      </c>
      <c r="J63" s="40" t="n">
        <v>0.291666666666667</v>
      </c>
      <c r="K63" s="39" t="n">
        <v>0.333333333333333</v>
      </c>
      <c r="L63" s="40" t="n">
        <v>0.375</v>
      </c>
      <c r="M63" s="39" t="n">
        <v>0.416666666666667</v>
      </c>
      <c r="N63" s="40" t="n">
        <v>0.458333333333333</v>
      </c>
      <c r="O63" s="39" t="n">
        <v>0.5</v>
      </c>
      <c r="P63" s="40" t="n">
        <v>0.541666666666667</v>
      </c>
      <c r="Q63" s="39" t="n">
        <v>0.583333333333333</v>
      </c>
      <c r="R63" s="40" t="n">
        <v>0.625</v>
      </c>
      <c r="S63" s="39" t="n">
        <v>0.666666666666667</v>
      </c>
      <c r="T63" s="40" t="n">
        <v>0.708333333333333</v>
      </c>
      <c r="U63" s="39" t="n">
        <v>0.75</v>
      </c>
      <c r="V63" s="40" t="n">
        <v>0.791666666666667</v>
      </c>
      <c r="W63" s="39" t="n">
        <v>0.833333333333333</v>
      </c>
      <c r="X63" s="40" t="n">
        <v>0.875</v>
      </c>
      <c r="Y63" s="39" t="n">
        <v>0.916666666666667</v>
      </c>
      <c r="Z63" s="40" t="n">
        <v>0.958333333333333</v>
      </c>
      <c r="AA63" s="39" t="n">
        <v>1</v>
      </c>
    </row>
    <row r="64">
      <c r="B64" s="41"/>
      <c r="C64" s="27"/>
      <c r="D64" s="27" t="n">
        <v>0.0817939814814815</v>
      </c>
      <c r="E64" s="27" t="n">
        <v>0.116736111111111</v>
      </c>
      <c r="F64" s="27" t="n">
        <v>0.146608796296296</v>
      </c>
      <c r="G64" s="27"/>
      <c r="H64" s="27" t="n">
        <v>0.217372685185185</v>
      </c>
      <c r="I64" s="27" t="n">
        <v>0.263009259259259</v>
      </c>
      <c r="J64" s="27" t="n">
        <v>0.310706018518519</v>
      </c>
      <c r="K64" s="27"/>
      <c r="L64" s="27" t="n">
        <v>0.380671296296296</v>
      </c>
      <c r="M64" s="27" t="n">
        <v>0.421053240740741</v>
      </c>
      <c r="N64" s="56" t="n">
        <v>0.49943287037037</v>
      </c>
      <c r="O64" s="27" t="n">
        <v>0.518530092592593</v>
      </c>
      <c r="P64" s="27" t="n">
        <v>0.54287037037037</v>
      </c>
      <c r="Q64" s="61" t="n">
        <v>0.620844907407407</v>
      </c>
      <c r="R64" s="27" t="n">
        <v>0.647743055555556</v>
      </c>
      <c r="S64" s="27" t="n">
        <v>0.667951388888889</v>
      </c>
      <c r="T64" s="27" t="n">
        <v>0.717083333333333</v>
      </c>
      <c r="U64" s="37" t="n">
        <v>0.753425925925926</v>
      </c>
      <c r="V64" s="27"/>
      <c r="W64" s="27"/>
      <c r="X64" s="27"/>
      <c r="Y64" s="27"/>
      <c r="Z64" s="27"/>
      <c r="AA64" s="27"/>
    </row>
    <row r="65">
      <c r="B65" s="42"/>
      <c r="C65" s="43"/>
      <c r="D65" s="62" t="n">
        <v>450.45</v>
      </c>
      <c r="E65" s="43" t="s">
        <v>99</v>
      </c>
      <c r="F65" s="43" t="s">
        <v>100</v>
      </c>
      <c r="G65" s="43"/>
      <c r="H65" s="43" t="s">
        <v>101</v>
      </c>
      <c r="I65" s="45" t="s">
        <v>102</v>
      </c>
      <c r="J65" s="43" t="s">
        <v>103</v>
      </c>
      <c r="K65" s="43"/>
      <c r="L65" s="43" t="s">
        <v>104</v>
      </c>
      <c r="M65" s="30" t="s">
        <v>105</v>
      </c>
      <c r="N65" s="43" t="s">
        <v>106</v>
      </c>
      <c r="O65" s="43" t="s">
        <v>107</v>
      </c>
      <c r="P65" s="43" t="s">
        <v>108</v>
      </c>
      <c r="Q65" s="52" t="n">
        <v>240.69</v>
      </c>
      <c r="R65" s="43" t="s">
        <v>109</v>
      </c>
      <c r="S65" s="45" t="s">
        <v>110</v>
      </c>
      <c r="T65" s="45" t="s">
        <v>111</v>
      </c>
      <c r="U65" s="43" t="s">
        <v>112</v>
      </c>
      <c r="V65" s="43"/>
      <c r="W65" s="43"/>
      <c r="X65" s="43"/>
      <c r="Y65" s="43"/>
      <c r="Z65" s="43"/>
      <c r="AA65" s="43"/>
    </row>
    <row r="66"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>
      <c r="B67" s="41"/>
      <c r="C67" s="27"/>
      <c r="D67" s="27" t="n">
        <v>0.0653819444444444</v>
      </c>
      <c r="E67" s="27"/>
      <c r="F67" s="27" t="n">
        <v>0.164791666666667</v>
      </c>
      <c r="G67" s="27"/>
      <c r="H67" s="27"/>
      <c r="I67" s="27" t="n">
        <v>0.270659722222222</v>
      </c>
      <c r="J67" s="27" t="n">
        <v>0.314386574074074</v>
      </c>
      <c r="K67" s="27"/>
      <c r="L67" s="27" t="n">
        <v>0.394189814814815</v>
      </c>
      <c r="M67" s="27" t="n">
        <v>0.4546875</v>
      </c>
      <c r="N67" s="27"/>
      <c r="O67" s="27" t="n">
        <v>0.519282407407407</v>
      </c>
      <c r="P67" s="27"/>
      <c r="Q67" s="63" t="s">
        <v>113</v>
      </c>
      <c r="R67" s="27"/>
      <c r="S67" s="61" t="n">
        <v>0.688402777777778</v>
      </c>
      <c r="T67" s="27" t="n">
        <v>0.743425925925926</v>
      </c>
      <c r="U67" s="64" t="n">
        <v>0.756585648148148</v>
      </c>
      <c r="V67" s="27"/>
      <c r="W67" s="27"/>
      <c r="X67" s="27"/>
      <c r="Y67" s="27"/>
      <c r="Z67" s="27"/>
      <c r="AA67" s="27"/>
    </row>
    <row r="68">
      <c r="B68" s="42"/>
      <c r="C68" s="43"/>
      <c r="D68" s="43" t="s">
        <v>114</v>
      </c>
      <c r="E68" s="43"/>
      <c r="F68" s="43" t="s">
        <v>115</v>
      </c>
      <c r="G68" s="43"/>
      <c r="H68" s="30"/>
      <c r="I68" s="43" t="s">
        <v>116</v>
      </c>
      <c r="J68" s="43" t="s">
        <v>117</v>
      </c>
      <c r="K68" s="43"/>
      <c r="L68" s="43" t="s">
        <v>118</v>
      </c>
      <c r="M68" s="30" t="s">
        <v>119</v>
      </c>
      <c r="N68" s="43"/>
      <c r="O68" s="43" t="s">
        <v>120</v>
      </c>
      <c r="P68" s="43"/>
      <c r="Q68" s="43" t="s">
        <v>121</v>
      </c>
      <c r="R68" s="43"/>
      <c r="S68" s="43" t="s">
        <v>122</v>
      </c>
      <c r="T68" s="43" t="s">
        <v>123</v>
      </c>
      <c r="U68" s="43" t="s">
        <v>124</v>
      </c>
      <c r="V68" s="43"/>
      <c r="W68" s="43"/>
      <c r="X68" s="43"/>
      <c r="Y68" s="43"/>
      <c r="Z68" s="43"/>
      <c r="AA68" s="43"/>
    </row>
    <row r="69"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>
      <c r="B70" s="41"/>
      <c r="C70" s="27"/>
      <c r="D70" s="27"/>
      <c r="E70" s="27"/>
      <c r="F70" s="27"/>
      <c r="G70" s="27"/>
      <c r="H70" s="27"/>
      <c r="I70" s="27"/>
      <c r="J70" s="56" t="n">
        <v>0.321331018518519</v>
      </c>
      <c r="K70" s="27" t="n">
        <v>0.374618055555556</v>
      </c>
      <c r="L70" s="56" t="n">
        <v>0.409699074074074</v>
      </c>
      <c r="M70" s="27"/>
      <c r="N70" s="27"/>
      <c r="O70" s="27" t="n">
        <v>0.526354166666667</v>
      </c>
      <c r="P70" s="27"/>
      <c r="Q70" s="27"/>
      <c r="R70" s="27"/>
      <c r="S70" s="65" t="n">
        <v>0.692395833333333</v>
      </c>
      <c r="T70" s="27"/>
      <c r="U70" s="65" t="n">
        <v>0.76880787037037</v>
      </c>
      <c r="V70" s="27"/>
      <c r="W70" s="27"/>
      <c r="X70" s="27"/>
      <c r="Y70" s="27"/>
      <c r="Z70" s="27"/>
      <c r="AA70" s="27"/>
    </row>
    <row r="71">
      <c r="B71" s="42"/>
      <c r="C71" s="43"/>
      <c r="D71" s="43"/>
      <c r="E71" s="43"/>
      <c r="F71" s="43"/>
      <c r="G71" s="43"/>
      <c r="H71" s="43"/>
      <c r="I71" s="43"/>
      <c r="J71" s="43" t="s">
        <v>125</v>
      </c>
      <c r="K71" s="43" t="s">
        <v>126</v>
      </c>
      <c r="L71" s="43" t="s">
        <v>127</v>
      </c>
      <c r="M71" s="43"/>
      <c r="N71" s="43"/>
      <c r="O71" s="43" t="s">
        <v>128</v>
      </c>
      <c r="P71" s="43"/>
      <c r="Q71" s="43"/>
      <c r="R71" s="43"/>
      <c r="S71" s="43" t="s">
        <v>129</v>
      </c>
      <c r="T71" s="43"/>
      <c r="U71" s="43" t="s">
        <v>130</v>
      </c>
      <c r="V71" s="43"/>
      <c r="W71" s="43"/>
      <c r="X71" s="43"/>
      <c r="Y71" s="43"/>
      <c r="Z71" s="43"/>
      <c r="AA71" s="43"/>
    </row>
    <row r="73">
      <c r="B73" s="41"/>
      <c r="C73" s="27"/>
      <c r="D73" s="27"/>
      <c r="E73" s="27"/>
      <c r="F73" s="27"/>
      <c r="G73" s="27"/>
      <c r="H73" s="27"/>
      <c r="I73" s="27"/>
      <c r="J73" s="27" t="n">
        <v>0.331851851851852</v>
      </c>
      <c r="K73" s="27"/>
      <c r="L73" s="27"/>
      <c r="M73" s="27"/>
      <c r="N73" s="27"/>
      <c r="O73" s="27" t="n">
        <v>0.540277777777778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B74" s="42"/>
      <c r="C74" s="43"/>
      <c r="D74" s="43"/>
      <c r="E74" s="43"/>
      <c r="F74" s="43"/>
      <c r="G74" s="43"/>
      <c r="H74" s="43"/>
      <c r="I74" s="43"/>
      <c r="J74" s="43" t="s">
        <v>131</v>
      </c>
      <c r="K74" s="43"/>
      <c r="L74" s="43"/>
      <c r="M74" s="43"/>
      <c r="N74" s="43"/>
      <c r="O74" s="31" t="s">
        <v>46</v>
      </c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>
      <c r="H75" s="38"/>
      <c r="O75" s="38"/>
      <c r="P75" s="38"/>
      <c r="Q75" s="54"/>
      <c r="U75" s="38"/>
    </row>
    <row r="76">
      <c r="H76" s="38"/>
      <c r="J76" s="53" t="str">
        <f>J70-L58</f>
      </c>
      <c r="O76" s="38"/>
      <c r="P76" s="38"/>
      <c r="Q76" s="54"/>
    </row>
    <row r="81" customHeight="true" ht="5.25" customFormat="true" s="48">
      <c r="B81" s="49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customFormat="true" s="38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6"/>
      <c r="O82" s="37"/>
      <c r="P82" s="36"/>
      <c r="Q82" s="37"/>
      <c r="R82" s="37"/>
      <c r="S82" s="36"/>
      <c r="T82" s="37"/>
      <c r="U82" s="37"/>
      <c r="V82" s="37"/>
      <c r="W82" s="37"/>
      <c r="X82" s="37"/>
      <c r="Y82" s="37"/>
      <c r="Z82" s="37"/>
      <c r="AA82" s="37"/>
    </row>
    <row r="83" customFormat="true" s="38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6"/>
      <c r="O83" s="37"/>
      <c r="P83" s="51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customFormat="true" s="38">
      <c r="C84" s="37"/>
      <c r="D84" s="37"/>
      <c r="E84" s="37"/>
      <c r="F84" s="37"/>
      <c r="G84" s="37"/>
      <c r="H84" s="37"/>
      <c r="I84" s="37"/>
      <c r="J84" s="37"/>
      <c r="K84" s="37"/>
      <c r="L84" s="36"/>
      <c r="M84" s="37"/>
      <c r="N84" s="36" t="str">
        <f>N97+N87</f>
      </c>
      <c r="O84" s="37"/>
      <c r="P84" s="36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customFormat="true" s="38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customFormat="true" s="38">
      <c r="C86" s="37"/>
      <c r="D86" s="37"/>
      <c r="E86" s="37"/>
      <c r="F86" s="36"/>
      <c r="G86" s="37"/>
      <c r="H86" s="37"/>
      <c r="I86" s="37"/>
      <c r="J86" s="36"/>
      <c r="K86" s="36" t="str">
        <f>K94+K87</f>
      </c>
      <c r="L86" s="36"/>
      <c r="M86" s="36" t="str">
        <f>M94+M87</f>
      </c>
      <c r="N86" s="36" t="str">
        <f>N87+N94</f>
      </c>
      <c r="O86" s="36"/>
      <c r="P86" s="36"/>
      <c r="Q86" s="37"/>
      <c r="R86" s="37"/>
      <c r="S86" s="36"/>
      <c r="T86" s="36"/>
      <c r="U86" s="36"/>
      <c r="V86" s="37"/>
      <c r="W86" s="36"/>
      <c r="X86" s="37"/>
      <c r="Y86" s="37"/>
      <c r="Z86" s="37"/>
      <c r="AA86" s="37"/>
    </row>
    <row r="87" customFormat="true" s="38">
      <c r="C87" s="37"/>
      <c r="D87" s="37"/>
      <c r="E87" s="37"/>
      <c r="F87" s="37"/>
      <c r="G87" s="37"/>
      <c r="H87" s="37"/>
      <c r="I87" s="37"/>
      <c r="J87" s="37"/>
      <c r="K87" s="37" t="str">
        <f>K94-J94</f>
      </c>
      <c r="L87" s="37"/>
      <c r="M87" s="37" t="str">
        <f>M94-L94</f>
      </c>
      <c r="N87" s="37" t="str">
        <f>N94-M94</f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customFormat="true" s="38">
      <c r="C88" s="37"/>
      <c r="D88" s="37"/>
      <c r="E88" s="36"/>
      <c r="F88" s="36"/>
      <c r="G88" s="37"/>
      <c r="H88" s="36"/>
      <c r="I88" s="36"/>
      <c r="J88" s="36"/>
      <c r="K88" s="36" t="str">
        <f>K89+K91</f>
      </c>
      <c r="L88" s="36" t="str">
        <f>L89+L91</f>
      </c>
      <c r="M88" s="36" t="str">
        <f>M91+M89</f>
      </c>
      <c r="N88" s="36" t="str">
        <f>N91+N89</f>
      </c>
      <c r="O88" s="36" t="str">
        <f>O91+O89</f>
      </c>
      <c r="P88" s="36"/>
      <c r="Q88" s="37"/>
      <c r="R88" s="37"/>
      <c r="S88" s="36"/>
      <c r="T88" s="36"/>
      <c r="U88" s="36"/>
      <c r="V88" s="36"/>
      <c r="W88" s="36"/>
      <c r="X88" s="36"/>
      <c r="Y88" s="37"/>
      <c r="Z88" s="36"/>
      <c r="AA88" s="37"/>
    </row>
    <row r="89" customFormat="true" s="38">
      <c r="C89" s="37"/>
      <c r="D89" s="37"/>
      <c r="E89" s="37"/>
      <c r="F89" s="37"/>
      <c r="G89" s="37"/>
      <c r="H89" s="37"/>
      <c r="I89" s="37"/>
      <c r="J89" s="37"/>
      <c r="K89" s="37" t="str">
        <f>K91-J91</f>
      </c>
      <c r="L89" s="37" t="str">
        <f>L91-K91</f>
      </c>
      <c r="M89" s="37" t="str">
        <f>M91-L91</f>
      </c>
      <c r="N89" s="37" t="str">
        <f>N91-M91</f>
      </c>
      <c r="O89" s="37" t="str">
        <f>O91-N97</f>
      </c>
      <c r="P89" s="51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customHeight="true" ht="24.75" customFormat="true" s="2">
      <c r="B90" s="25" t="n">
        <v>45286</v>
      </c>
      <c r="C90" s="39" t="n">
        <v>0</v>
      </c>
      <c r="D90" s="40" t="n">
        <v>0.0416666666666667</v>
      </c>
      <c r="E90" s="39" t="n">
        <v>0.0833333333333333</v>
      </c>
      <c r="F90" s="40" t="n">
        <v>0.125</v>
      </c>
      <c r="G90" s="39" t="n">
        <v>0.166666666666667</v>
      </c>
      <c r="H90" s="40" t="n">
        <v>0.208333333333333</v>
      </c>
      <c r="I90" s="39" t="n">
        <v>0.25</v>
      </c>
      <c r="J90" s="40" t="n">
        <v>0.291666666666667</v>
      </c>
      <c r="K90" s="39" t="n">
        <v>0.333333333333333</v>
      </c>
      <c r="L90" s="40" t="n">
        <v>0.375</v>
      </c>
      <c r="M90" s="39" t="n">
        <v>0.416666666666667</v>
      </c>
      <c r="N90" s="40" t="n">
        <v>0.458333333333333</v>
      </c>
      <c r="O90" s="39" t="n">
        <v>0.5</v>
      </c>
      <c r="P90" s="40" t="n">
        <v>0.541666666666667</v>
      </c>
      <c r="Q90" s="39" t="n">
        <v>0.583333333333333</v>
      </c>
      <c r="R90" s="40" t="n">
        <v>0.625</v>
      </c>
      <c r="S90" s="39" t="n">
        <v>0.666666666666667</v>
      </c>
      <c r="T90" s="40" t="n">
        <v>0.708333333333333</v>
      </c>
      <c r="U90" s="39" t="n">
        <v>0.75</v>
      </c>
      <c r="V90" s="40" t="n">
        <v>0.791666666666667</v>
      </c>
      <c r="W90" s="39" t="n">
        <v>0.833333333333333</v>
      </c>
      <c r="X90" s="40" t="n">
        <v>0.875</v>
      </c>
      <c r="Y90" s="39" t="n">
        <v>0.916666666666667</v>
      </c>
      <c r="Z90" s="40" t="n">
        <v>0.958333333333333</v>
      </c>
      <c r="AA90" s="39" t="n">
        <v>1</v>
      </c>
    </row>
    <row r="91">
      <c r="B91" s="41"/>
      <c r="C91" s="27"/>
      <c r="D91" s="27"/>
      <c r="E91" s="27"/>
      <c r="F91" s="27"/>
      <c r="G91" s="27"/>
      <c r="H91" s="27"/>
      <c r="I91" s="27" t="n">
        <v>0.272094907407407</v>
      </c>
      <c r="J91" s="27" t="n">
        <v>0.298900462962963</v>
      </c>
      <c r="K91" s="27" t="n">
        <v>0.33900462962963</v>
      </c>
      <c r="L91" s="27" t="n">
        <v>0.380590277777778</v>
      </c>
      <c r="M91" s="27" t="n">
        <v>0.422916666666667</v>
      </c>
      <c r="N91" s="66" t="n">
        <v>0.459988425925926</v>
      </c>
      <c r="O91" s="27" t="n">
        <v>0.517002314814815</v>
      </c>
      <c r="P91" s="27"/>
      <c r="Q91" s="66" t="n">
        <v>0.589618055555556</v>
      </c>
      <c r="R91" s="27" t="n">
        <v>0.626712962962963</v>
      </c>
      <c r="S91" s="27" t="n">
        <v>0.673020833333333</v>
      </c>
      <c r="T91" s="66" t="n">
        <v>0.72099537037037</v>
      </c>
      <c r="U91" s="66" t="n">
        <v>0.754606481481482</v>
      </c>
      <c r="V91" s="66"/>
      <c r="W91" s="27"/>
      <c r="X91" s="27"/>
      <c r="Y91" s="27"/>
      <c r="Z91" s="27"/>
      <c r="AA91" s="27"/>
    </row>
    <row r="92" customFormat="true" s="67">
      <c r="B92" s="42"/>
      <c r="C92" s="43"/>
      <c r="D92" s="68"/>
      <c r="E92" s="43"/>
      <c r="F92" s="43"/>
      <c r="G92" s="43"/>
      <c r="H92" s="43"/>
      <c r="I92" s="45" t="s">
        <v>132</v>
      </c>
      <c r="J92" s="45" t="s">
        <v>133</v>
      </c>
      <c r="K92" s="43" t="s">
        <v>134</v>
      </c>
      <c r="L92" s="43" t="s">
        <v>135</v>
      </c>
      <c r="M92" s="43" t="s">
        <v>136</v>
      </c>
      <c r="N92" s="43" t="s">
        <v>137</v>
      </c>
      <c r="O92" s="43" t="s">
        <v>138</v>
      </c>
      <c r="P92" s="43"/>
      <c r="Q92" s="69" t="n">
        <v>139.2</v>
      </c>
      <c r="R92" s="43" t="s">
        <v>139</v>
      </c>
      <c r="S92" s="43" t="s">
        <v>140</v>
      </c>
      <c r="T92" s="43" t="s">
        <v>141</v>
      </c>
      <c r="U92" s="43" t="s">
        <v>142</v>
      </c>
      <c r="V92" s="43"/>
      <c r="W92" s="43"/>
      <c r="X92" s="43"/>
      <c r="Y92" s="43"/>
      <c r="Z92" s="43"/>
      <c r="AA92" s="43"/>
    </row>
    <row r="93"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>
      <c r="B94" s="41"/>
      <c r="C94" s="27"/>
      <c r="D94" s="66"/>
      <c r="E94" s="66"/>
      <c r="F94" s="66"/>
      <c r="G94" s="66"/>
      <c r="H94" s="66"/>
      <c r="I94" s="66"/>
      <c r="J94" s="66" t="n">
        <v>0.30806712962963</v>
      </c>
      <c r="K94" s="70" t="n">
        <v>0.340625</v>
      </c>
      <c r="L94" s="66" t="n">
        <v>0.382199074074074</v>
      </c>
      <c r="M94" s="27" t="n">
        <v>0.42650462962963</v>
      </c>
      <c r="N94" s="66" t="n">
        <v>0.468090277777778</v>
      </c>
      <c r="O94" s="66"/>
      <c r="P94" s="66"/>
      <c r="Q94" s="71" t="s">
        <v>143</v>
      </c>
      <c r="R94" s="66" t="n">
        <v>0.646724537037037</v>
      </c>
      <c r="S94" s="66" t="n">
        <v>0.681736111111111</v>
      </c>
      <c r="T94" s="66" t="n">
        <v>0.722685185185185</v>
      </c>
      <c r="U94" s="66" t="n">
        <v>0.762025462962963</v>
      </c>
      <c r="V94" s="66"/>
      <c r="W94" s="66"/>
      <c r="X94" s="66"/>
      <c r="Y94" s="27"/>
      <c r="Z94" s="27"/>
      <c r="AA94" s="27"/>
    </row>
    <row r="95">
      <c r="B95" s="42"/>
      <c r="C95" s="43"/>
      <c r="D95" s="43"/>
      <c r="E95" s="43"/>
      <c r="F95" s="43"/>
      <c r="G95" s="43"/>
      <c r="H95" s="30"/>
      <c r="I95" s="43"/>
      <c r="J95" s="43" t="s">
        <v>144</v>
      </c>
      <c r="K95" s="32" t="n">
        <v>88.54</v>
      </c>
      <c r="L95" s="43" t="s">
        <v>145</v>
      </c>
      <c r="M95" s="43" t="s">
        <v>136</v>
      </c>
      <c r="N95" s="43" t="s">
        <v>146</v>
      </c>
      <c r="O95" s="43"/>
      <c r="P95" s="43"/>
      <c r="Q95" s="43" t="s">
        <v>147</v>
      </c>
      <c r="R95" s="43" t="s">
        <v>148</v>
      </c>
      <c r="S95" s="43" t="s">
        <v>149</v>
      </c>
      <c r="T95" s="43" t="s">
        <v>150</v>
      </c>
      <c r="U95" s="43" t="s">
        <v>151</v>
      </c>
      <c r="V95" s="43"/>
      <c r="W95" s="43"/>
      <c r="X95" s="43"/>
      <c r="Y95" s="43"/>
      <c r="Z95" s="43"/>
      <c r="AA95" s="43"/>
    </row>
    <row r="96">
      <c r="B96" s="42"/>
      <c r="C96" s="43"/>
      <c r="D96" s="43"/>
      <c r="E96" s="43"/>
      <c r="F96" s="43"/>
      <c r="G96" s="43"/>
      <c r="H96" s="43"/>
      <c r="I96" s="43"/>
      <c r="J96" s="43"/>
      <c r="K96" s="32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>
      <c r="B97" s="41"/>
      <c r="C97" s="27"/>
      <c r="D97" s="27"/>
      <c r="E97" s="27"/>
      <c r="F97" s="27"/>
      <c r="G97" s="27"/>
      <c r="H97" s="66"/>
      <c r="I97" s="66"/>
      <c r="J97" s="66" t="n">
        <v>0.329467592592593</v>
      </c>
      <c r="K97" s="66" t="n">
        <v>0.358842592592593</v>
      </c>
      <c r="L97" s="66" t="n">
        <v>0.406145833333333</v>
      </c>
      <c r="M97" s="66"/>
      <c r="N97" s="66" t="n">
        <v>0.472488425925926</v>
      </c>
      <c r="O97" s="66"/>
      <c r="P97" s="66"/>
      <c r="Q97" s="66" t="n">
        <v>0.611886574074074</v>
      </c>
      <c r="R97" s="66"/>
      <c r="S97" s="66" t="n">
        <v>0.691157407407407</v>
      </c>
      <c r="T97" s="66" t="n">
        <v>0.72431712962963</v>
      </c>
      <c r="U97" s="66" t="n">
        <v>0.763576388888889</v>
      </c>
      <c r="V97" s="66"/>
      <c r="W97" s="66"/>
      <c r="X97" s="27"/>
      <c r="Y97" s="27"/>
      <c r="Z97" s="27"/>
      <c r="AA97" s="27"/>
    </row>
    <row r="98">
      <c r="B98" s="42"/>
      <c r="C98" s="43"/>
      <c r="D98" s="43"/>
      <c r="E98" s="43"/>
      <c r="F98" s="43"/>
      <c r="G98" s="43"/>
      <c r="H98" s="43"/>
      <c r="I98" s="43"/>
      <c r="J98" s="43" t="s">
        <v>152</v>
      </c>
      <c r="K98" s="43" t="s">
        <v>153</v>
      </c>
      <c r="L98" s="43" t="s">
        <v>154</v>
      </c>
      <c r="M98" s="43"/>
      <c r="N98" s="43" t="s">
        <v>155</v>
      </c>
      <c r="O98" s="43"/>
      <c r="P98" s="43"/>
      <c r="Q98" s="43" t="s">
        <v>156</v>
      </c>
      <c r="R98" s="43"/>
      <c r="S98" s="43" t="s">
        <v>157</v>
      </c>
      <c r="T98" s="43" t="s">
        <v>158</v>
      </c>
      <c r="U98" s="72" t="s">
        <v>151</v>
      </c>
      <c r="V98" s="43"/>
      <c r="W98" s="43"/>
      <c r="X98" s="43"/>
      <c r="Y98" s="43"/>
      <c r="Z98" s="43"/>
      <c r="AA98" s="43"/>
    </row>
    <row r="99">
      <c r="K99" s="43"/>
    </row>
    <row r="100">
      <c r="B100" s="41"/>
      <c r="C100" s="27"/>
      <c r="D100" s="27"/>
      <c r="E100" s="27"/>
      <c r="F100" s="27"/>
      <c r="G100" s="27"/>
      <c r="H100" s="27"/>
      <c r="I100" s="27"/>
      <c r="J100" s="27"/>
      <c r="K100" s="66" t="n">
        <v>0.369594907407407</v>
      </c>
      <c r="L100" s="66" t="n">
        <v>0.408090277777778</v>
      </c>
      <c r="M100" s="27"/>
      <c r="N100" s="27"/>
      <c r="O100" s="27"/>
      <c r="P100" s="27"/>
      <c r="Q100" s="27" t="n">
        <v>0.613703703703704</v>
      </c>
      <c r="R100" s="27"/>
      <c r="S100" s="27" t="n">
        <v>0.691446759259259</v>
      </c>
      <c r="T100" s="27" t="n">
        <v>0.728819444444444</v>
      </c>
      <c r="U100" s="27"/>
      <c r="V100" s="27"/>
      <c r="W100" s="27"/>
      <c r="X100" s="27"/>
      <c r="Y100" s="27"/>
      <c r="Z100" s="27"/>
      <c r="AA100" s="27"/>
    </row>
    <row r="101">
      <c r="B101" s="42"/>
      <c r="C101" s="43"/>
      <c r="D101" s="43"/>
      <c r="E101" s="43"/>
      <c r="F101" s="43"/>
      <c r="G101" s="43"/>
      <c r="H101" s="43"/>
      <c r="I101" s="43"/>
      <c r="J101" s="43"/>
      <c r="K101" s="43" t="s">
        <v>159</v>
      </c>
      <c r="L101" s="43" t="s">
        <v>160</v>
      </c>
      <c r="M101" s="43"/>
      <c r="N101" s="43"/>
      <c r="O101" s="73"/>
      <c r="P101" s="43"/>
      <c r="Q101" s="43" t="s">
        <v>161</v>
      </c>
      <c r="R101" s="43"/>
      <c r="S101" s="43" t="s">
        <v>162</v>
      </c>
      <c r="T101" s="43" t="s">
        <v>163</v>
      </c>
      <c r="U101" s="43"/>
      <c r="V101" s="43"/>
      <c r="W101" s="43"/>
      <c r="X101" s="43"/>
      <c r="Y101" s="43"/>
      <c r="Z101" s="43"/>
      <c r="AA101" s="43"/>
    </row>
    <row r="102">
      <c r="H102" s="38"/>
      <c r="O102" s="38"/>
      <c r="P102" s="38"/>
      <c r="Q102" s="54"/>
      <c r="U102" s="38"/>
    </row>
    <row r="103">
      <c r="B103" s="41"/>
      <c r="C103" s="27"/>
      <c r="D103" s="27"/>
      <c r="E103" s="27"/>
      <c r="F103" s="27"/>
      <c r="G103" s="27"/>
      <c r="H103" s="27"/>
      <c r="I103" s="27"/>
      <c r="J103" s="27"/>
      <c r="K103" s="66" t="n">
        <v>0.369594907407407</v>
      </c>
      <c r="L103" s="66" t="n">
        <v>0.416400462962963</v>
      </c>
      <c r="M103" s="27"/>
      <c r="N103" s="27"/>
      <c r="O103" s="27"/>
      <c r="P103" s="27"/>
      <c r="Q103" s="27" t="n">
        <v>0.623587962962963</v>
      </c>
      <c r="R103" s="27"/>
      <c r="S103" s="27" t="n">
        <v>0.697523148148148</v>
      </c>
      <c r="T103" s="27" t="n">
        <v>0.744386574074074</v>
      </c>
      <c r="U103" s="27"/>
      <c r="V103" s="27"/>
      <c r="W103" s="27"/>
      <c r="X103" s="27"/>
      <c r="Y103" s="27"/>
      <c r="Z103" s="27"/>
      <c r="AA103" s="27"/>
    </row>
    <row r="104">
      <c r="B104" s="42"/>
      <c r="C104" s="43"/>
      <c r="D104" s="43"/>
      <c r="E104" s="43"/>
      <c r="F104" s="43"/>
      <c r="G104" s="43"/>
      <c r="H104" s="43"/>
      <c r="I104" s="43"/>
      <c r="J104" s="43"/>
      <c r="K104" s="43" t="s">
        <v>159</v>
      </c>
      <c r="L104" s="43" t="s">
        <v>164</v>
      </c>
      <c r="M104" s="43"/>
      <c r="N104" s="43"/>
      <c r="O104" s="73"/>
      <c r="P104" s="43"/>
      <c r="Q104" s="43" t="s">
        <v>165</v>
      </c>
      <c r="R104" s="43"/>
      <c r="S104" s="43" t="s">
        <v>166</v>
      </c>
      <c r="T104" s="43" t="s">
        <v>167</v>
      </c>
      <c r="U104" s="43"/>
      <c r="V104" s="43"/>
      <c r="W104" s="43"/>
      <c r="X104" s="43"/>
      <c r="Y104" s="43"/>
      <c r="Z104" s="43"/>
      <c r="AA104" s="43"/>
    </row>
    <row r="106">
      <c r="B106" s="41"/>
      <c r="C106" s="27"/>
      <c r="D106" s="27"/>
      <c r="E106" s="27"/>
      <c r="F106" s="27"/>
      <c r="G106" s="27"/>
      <c r="H106" s="27"/>
      <c r="I106" s="27"/>
      <c r="J106" s="27"/>
      <c r="K106" s="66"/>
      <c r="L106" s="66"/>
      <c r="M106" s="27"/>
      <c r="N106" s="27"/>
      <c r="O106" s="27"/>
      <c r="P106" s="27"/>
      <c r="Q106" s="27"/>
      <c r="R106" s="27"/>
      <c r="S106" s="27" t="n">
        <v>0.70337962962963</v>
      </c>
      <c r="T106" s="27" t="n">
        <v>0.744409722222222</v>
      </c>
      <c r="U106" s="27"/>
      <c r="V106" s="27"/>
      <c r="W106" s="27"/>
      <c r="X106" s="27"/>
      <c r="Y106" s="27"/>
      <c r="Z106" s="27"/>
      <c r="AA106" s="27"/>
    </row>
    <row r="107"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73"/>
      <c r="P107" s="43"/>
      <c r="Q107" s="43"/>
      <c r="R107" s="43"/>
      <c r="S107" s="43" t="s">
        <v>168</v>
      </c>
      <c r="T107" s="43" t="s">
        <v>169</v>
      </c>
      <c r="U107" s="43"/>
      <c r="V107" s="43"/>
      <c r="W107" s="43"/>
      <c r="X107" s="43"/>
      <c r="Y107" s="43"/>
      <c r="Z107" s="43"/>
      <c r="AA107" s="43"/>
    </row>
    <row r="109">
      <c r="U109" s="53" t="str">
        <f>U97-U94</f>
      </c>
    </row>
    <row r="112" customHeight="true" ht="5.25" customFormat="true" s="48">
      <c r="B112" s="49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customFormat="true" s="38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6"/>
      <c r="O113" s="37"/>
      <c r="P113" s="36"/>
      <c r="Q113" s="37"/>
      <c r="R113" s="37"/>
      <c r="S113" s="36"/>
      <c r="T113" s="37"/>
      <c r="U113" s="37"/>
      <c r="V113" s="37"/>
      <c r="W113" s="37"/>
      <c r="X113" s="37"/>
      <c r="Y113" s="37"/>
      <c r="Z113" s="37"/>
      <c r="AA113" s="37"/>
    </row>
    <row r="114" customFormat="true" s="38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6"/>
      <c r="O114" s="37"/>
      <c r="P114" s="51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customFormat="true" s="38">
      <c r="C115" s="37"/>
      <c r="D115" s="37"/>
      <c r="E115" s="37"/>
      <c r="F115" s="37"/>
      <c r="G115" s="37"/>
      <c r="H115" s="37"/>
      <c r="I115" s="37"/>
      <c r="J115" s="37"/>
      <c r="K115" s="37"/>
      <c r="L115" s="36"/>
      <c r="M115" s="37"/>
      <c r="N115" s="36"/>
      <c r="O115" s="37"/>
      <c r="P115" s="36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customFormat="true" s="38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customFormat="true" s="38">
      <c r="C117" s="37"/>
      <c r="D117" s="37"/>
      <c r="E117" s="37"/>
      <c r="F117" s="36"/>
      <c r="G117" s="37"/>
      <c r="H117" s="37"/>
      <c r="I117" s="37"/>
      <c r="J117" s="36"/>
      <c r="K117" s="36"/>
      <c r="L117" s="36"/>
      <c r="M117" s="36"/>
      <c r="N117" s="36"/>
      <c r="O117" s="36"/>
      <c r="P117" s="36"/>
      <c r="Q117" s="37"/>
      <c r="R117" s="37"/>
      <c r="S117" s="36"/>
      <c r="T117" s="36"/>
      <c r="U117" s="36"/>
      <c r="V117" s="37"/>
      <c r="W117" s="36"/>
      <c r="X117" s="37"/>
      <c r="Y117" s="37"/>
      <c r="Z117" s="37"/>
      <c r="AA117" s="37"/>
    </row>
    <row r="118" customFormat="true" s="38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customFormat="true" s="38">
      <c r="C119" s="37"/>
      <c r="D119" s="37"/>
      <c r="E119" s="36"/>
      <c r="F119" s="36"/>
      <c r="G119" s="37"/>
      <c r="H119" s="36"/>
      <c r="I119" s="36"/>
      <c r="J119" s="36"/>
      <c r="K119" s="36"/>
      <c r="L119" s="36"/>
      <c r="M119" s="36"/>
      <c r="N119" s="36"/>
      <c r="O119" s="36"/>
      <c r="P119" s="36"/>
      <c r="Q119" s="37"/>
      <c r="R119" s="37"/>
      <c r="S119" s="36"/>
      <c r="T119" s="36"/>
      <c r="U119" s="36"/>
      <c r="V119" s="36"/>
      <c r="W119" s="36"/>
      <c r="X119" s="36"/>
      <c r="Y119" s="37"/>
      <c r="Z119" s="36"/>
      <c r="AA119" s="37"/>
    </row>
    <row r="120" customFormat="true" s="38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51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customHeight="true" ht="24.75" customFormat="true" s="2">
      <c r="B121" s="25" t="n">
        <v>45287</v>
      </c>
      <c r="C121" s="39" t="n">
        <v>0</v>
      </c>
      <c r="D121" s="40" t="n">
        <v>0.0416666666666667</v>
      </c>
      <c r="E121" s="39" t="n">
        <v>0.0833333333333333</v>
      </c>
      <c r="F121" s="40" t="n">
        <v>0.125</v>
      </c>
      <c r="G121" s="39" t="n">
        <v>0.166666666666667</v>
      </c>
      <c r="H121" s="40" t="n">
        <v>0.208333333333333</v>
      </c>
      <c r="I121" s="39" t="n">
        <v>0.25</v>
      </c>
      <c r="J121" s="40" t="n">
        <v>0.291666666666667</v>
      </c>
      <c r="K121" s="39" t="n">
        <v>0.333333333333333</v>
      </c>
      <c r="L121" s="40" t="n">
        <v>0.375</v>
      </c>
      <c r="M121" s="39" t="n">
        <v>0.416666666666667</v>
      </c>
      <c r="N121" s="40" t="n">
        <v>0.458333333333333</v>
      </c>
      <c r="O121" s="39" t="n">
        <v>0.5</v>
      </c>
      <c r="P121" s="40" t="n">
        <v>0.541666666666667</v>
      </c>
      <c r="Q121" s="39" t="n">
        <v>0.583333333333333</v>
      </c>
      <c r="R121" s="40" t="n">
        <v>0.625</v>
      </c>
      <c r="S121" s="39" t="n">
        <v>0.666666666666667</v>
      </c>
      <c r="T121" s="40" t="n">
        <v>0.708333333333333</v>
      </c>
      <c r="U121" s="39" t="n">
        <v>0.75</v>
      </c>
      <c r="V121" s="40" t="n">
        <v>0.791666666666667</v>
      </c>
      <c r="W121" s="39" t="n">
        <v>0.833333333333333</v>
      </c>
      <c r="X121" s="40" t="n">
        <v>0.875</v>
      </c>
      <c r="Y121" s="39" t="n">
        <v>0.916666666666667</v>
      </c>
      <c r="Z121" s="40" t="n">
        <v>0.958333333333333</v>
      </c>
      <c r="AA121" s="39" t="n">
        <v>1</v>
      </c>
    </row>
    <row r="122" customHeight="true" ht="16.5" customFormat="true" s="74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 t="n">
        <v>0.6309375</v>
      </c>
      <c r="S122" s="76"/>
      <c r="T122" s="76"/>
      <c r="U122" s="76"/>
      <c r="V122" s="76"/>
      <c r="W122" s="76"/>
      <c r="X122" s="76"/>
      <c r="Y122" s="76"/>
      <c r="Z122" s="76"/>
      <c r="AA122" s="76"/>
      <c r="AB122" s="75"/>
    </row>
    <row r="123" customFormat="true" s="77">
      <c r="B123" s="78"/>
      <c r="C123" s="79"/>
      <c r="D123" s="79"/>
      <c r="E123" s="79"/>
      <c r="F123" s="79"/>
      <c r="G123" s="79"/>
      <c r="H123" s="79" t="n">
        <v>0.20912037037037</v>
      </c>
      <c r="I123" s="79" t="n">
        <v>0.251087962962963</v>
      </c>
      <c r="J123" s="79" t="n">
        <v>0.29693287037037</v>
      </c>
      <c r="K123" s="79" t="n">
        <v>0.34068287037037</v>
      </c>
      <c r="L123" s="79" t="n">
        <v>0.38005787037037</v>
      </c>
      <c r="M123" s="79" t="s">
        <v>170</v>
      </c>
      <c r="N123" s="80" t="n">
        <v>0.458356481481482</v>
      </c>
      <c r="O123" s="79" t="n">
        <v>0.503472222222222</v>
      </c>
      <c r="P123" s="79" t="n">
        <v>0.559560185185185</v>
      </c>
      <c r="Q123" s="80" t="n">
        <v>0.586215277777778</v>
      </c>
      <c r="R123" s="80" t="n">
        <v>0.63193287037037</v>
      </c>
      <c r="S123" s="79" t="n">
        <v>0.703344907407407</v>
      </c>
      <c r="T123" s="80" t="n">
        <v>0.709421296296296</v>
      </c>
      <c r="U123" s="80"/>
      <c r="V123" s="80"/>
      <c r="W123" s="79"/>
      <c r="X123" s="79"/>
      <c r="Y123" s="79"/>
      <c r="Z123" s="79"/>
      <c r="AA123" s="79"/>
    </row>
    <row r="124" customFormat="true" s="67">
      <c r="B124" s="42"/>
      <c r="C124" s="43"/>
      <c r="D124" s="68"/>
      <c r="E124" s="43"/>
      <c r="F124" s="43"/>
      <c r="G124" s="43"/>
      <c r="H124" s="43" t="s">
        <v>171</v>
      </c>
      <c r="I124" s="67" t="n">
        <v>32.24</v>
      </c>
      <c r="J124" s="43" t="s">
        <v>172</v>
      </c>
      <c r="K124" s="43" t="s">
        <v>173</v>
      </c>
      <c r="L124" s="43" t="s">
        <v>174</v>
      </c>
      <c r="M124" s="43" t="s">
        <v>175</v>
      </c>
      <c r="N124" s="43" t="s">
        <v>176</v>
      </c>
      <c r="O124" s="43" t="s">
        <v>177</v>
      </c>
      <c r="P124" s="43" t="s">
        <v>178</v>
      </c>
      <c r="Q124" s="69" t="n">
        <v>89.19</v>
      </c>
      <c r="R124" s="43" t="s">
        <v>179</v>
      </c>
      <c r="S124" s="43" t="s">
        <v>180</v>
      </c>
      <c r="T124" s="43" t="s">
        <v>181</v>
      </c>
      <c r="U124" s="43"/>
      <c r="V124" s="43"/>
      <c r="W124" s="43"/>
      <c r="X124" s="43"/>
      <c r="Y124" s="43"/>
      <c r="Z124" s="43"/>
      <c r="AA124" s="43"/>
    </row>
    <row r="125"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 t="s">
        <v>182</v>
      </c>
      <c r="O125" s="43"/>
      <c r="P125" s="43"/>
      <c r="Q125" s="81" t="n">
        <v>0.587835648148148</v>
      </c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>
      <c r="B126" s="41"/>
      <c r="C126" s="27"/>
      <c r="D126" s="66"/>
      <c r="E126" s="66"/>
      <c r="F126" s="66"/>
      <c r="G126" s="66"/>
      <c r="H126" s="27" t="n">
        <v>0.210162037037037</v>
      </c>
      <c r="I126" s="66" t="n">
        <v>0.253344907407407</v>
      </c>
      <c r="J126" s="66" t="n">
        <v>0.300578703703704</v>
      </c>
      <c r="K126" s="70" t="n">
        <v>0.344016203703704</v>
      </c>
      <c r="L126" s="66" t="n">
        <v>0.402256944444444</v>
      </c>
      <c r="M126" s="27"/>
      <c r="N126" s="66" t="n">
        <v>0.468449074074074</v>
      </c>
      <c r="O126" s="66"/>
      <c r="P126" s="66"/>
      <c r="Q126" s="66" t="n">
        <v>0.58880787037037</v>
      </c>
      <c r="R126" s="66"/>
      <c r="S126" s="66"/>
      <c r="T126" s="66"/>
      <c r="U126" s="66"/>
      <c r="V126" s="66"/>
      <c r="W126" s="66"/>
      <c r="X126" s="66"/>
      <c r="Y126" s="27"/>
      <c r="Z126" s="27"/>
      <c r="AA126" s="27"/>
    </row>
    <row r="127">
      <c r="B127" s="42"/>
      <c r="C127" s="43"/>
      <c r="D127" s="43"/>
      <c r="E127" s="43"/>
      <c r="F127" s="43"/>
      <c r="G127" s="43"/>
      <c r="H127" s="43" t="s">
        <v>183</v>
      </c>
      <c r="I127" s="43" t="s">
        <v>184</v>
      </c>
      <c r="J127" s="43" t="s">
        <v>185</v>
      </c>
      <c r="K127" s="32" t="s">
        <v>186</v>
      </c>
      <c r="L127" s="43" t="s">
        <v>187</v>
      </c>
      <c r="M127" s="43"/>
      <c r="N127" s="43" t="s">
        <v>188</v>
      </c>
      <c r="O127" s="43"/>
      <c r="P127" s="43"/>
      <c r="Q127" s="69" t="n">
        <v>321.84</v>
      </c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>
      <c r="B128" s="42"/>
      <c r="C128" s="43"/>
      <c r="D128" s="43"/>
      <c r="E128" s="43"/>
      <c r="F128" s="43"/>
      <c r="G128" s="43"/>
      <c r="H128" s="43"/>
      <c r="I128" s="43"/>
      <c r="J128" s="43"/>
      <c r="K128" s="32"/>
      <c r="L128" s="43"/>
      <c r="M128" s="43"/>
      <c r="N128" s="43" t="s">
        <v>189</v>
      </c>
      <c r="O128" s="43"/>
      <c r="P128" s="43"/>
      <c r="Q128" s="81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>
      <c r="B129" s="41"/>
      <c r="C129" s="27"/>
      <c r="D129" s="27"/>
      <c r="E129" s="27"/>
      <c r="F129" s="27"/>
      <c r="G129" s="27"/>
      <c r="H129" s="27" t="n">
        <v>0.211921296296296</v>
      </c>
      <c r="I129" s="66" t="n">
        <v>0.259907407407407</v>
      </c>
      <c r="J129" s="66"/>
      <c r="K129" s="70" t="n">
        <v>0.362453703703704</v>
      </c>
      <c r="L129" s="66"/>
      <c r="M129" s="66"/>
      <c r="N129" s="66" t="n">
        <v>0.469375</v>
      </c>
      <c r="O129" s="66"/>
      <c r="P129" s="66"/>
      <c r="Q129" s="71" t="s">
        <v>190</v>
      </c>
      <c r="R129" s="66"/>
      <c r="S129" s="66"/>
      <c r="T129" s="66"/>
      <c r="U129" s="66"/>
      <c r="V129" s="66"/>
      <c r="W129" s="66"/>
      <c r="X129" s="27"/>
      <c r="Y129" s="27"/>
      <c r="Z129" s="27"/>
      <c r="AA129" s="27"/>
    </row>
    <row r="130">
      <c r="B130" s="42"/>
      <c r="C130" s="43"/>
      <c r="D130" s="43"/>
      <c r="E130" s="43"/>
      <c r="F130" s="43"/>
      <c r="G130" s="43"/>
      <c r="H130" s="43" t="s">
        <v>191</v>
      </c>
      <c r="I130" s="43" t="s">
        <v>192</v>
      </c>
      <c r="J130" s="43"/>
      <c r="K130" s="32" t="n">
        <v>455.72</v>
      </c>
      <c r="L130" s="43"/>
      <c r="M130" s="43"/>
      <c r="N130" s="43" t="s">
        <v>193</v>
      </c>
      <c r="O130" s="43"/>
      <c r="P130" s="43"/>
      <c r="Q130" s="43" t="s">
        <v>194</v>
      </c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>
      <c r="K131" s="43"/>
    </row>
    <row r="132">
      <c r="B132" s="41"/>
      <c r="C132" s="27"/>
      <c r="D132" s="27"/>
      <c r="E132" s="27"/>
      <c r="F132" s="27"/>
      <c r="G132" s="27"/>
      <c r="H132" s="27" t="n">
        <v>0.213703703703704</v>
      </c>
      <c r="I132" s="27" t="n">
        <v>0.271851851851852</v>
      </c>
      <c r="J132" s="27" t="n">
        <v>0.323703703703704</v>
      </c>
      <c r="K132" s="27" t="n">
        <v>0.370752314814815</v>
      </c>
      <c r="L132" s="66"/>
      <c r="M132" s="27"/>
      <c r="N132" s="27" t="n">
        <v>0.476446759259259</v>
      </c>
      <c r="O132" s="27"/>
      <c r="P132" s="27"/>
      <c r="Q132" s="71" t="s">
        <v>195</v>
      </c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>
      <c r="B133" s="42"/>
      <c r="C133" s="43"/>
      <c r="D133" s="43"/>
      <c r="E133" s="43"/>
      <c r="F133" s="43"/>
      <c r="G133" s="43"/>
      <c r="H133" s="72" t="s">
        <v>196</v>
      </c>
      <c r="I133" s="43" t="s">
        <v>197</v>
      </c>
      <c r="J133" s="43" t="s">
        <v>198</v>
      </c>
      <c r="K133" s="43" t="s">
        <v>199</v>
      </c>
      <c r="L133" s="43"/>
      <c r="M133" s="43"/>
      <c r="N133" s="43" t="s">
        <v>200</v>
      </c>
      <c r="O133" s="73"/>
      <c r="P133" s="43"/>
      <c r="Q133" s="43" t="s">
        <v>201</v>
      </c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>
      <c r="H134" s="38"/>
      <c r="O134" s="38"/>
      <c r="P134" s="38"/>
      <c r="Q134" s="54" t="n">
        <v>0.612916666666667</v>
      </c>
      <c r="U134" s="38"/>
    </row>
    <row r="135">
      <c r="B135" s="41"/>
      <c r="C135" s="27"/>
      <c r="D135" s="27"/>
      <c r="E135" s="27"/>
      <c r="F135" s="27"/>
      <c r="G135" s="27"/>
      <c r="H135" s="27" t="n">
        <v>0.217881944444444</v>
      </c>
      <c r="I135" s="27" t="n">
        <v>0.279490740740741</v>
      </c>
      <c r="J135" s="27"/>
      <c r="K135" s="66" t="n">
        <v>0.371516203703704</v>
      </c>
      <c r="L135" s="66"/>
      <c r="M135" s="27"/>
      <c r="N135" s="27" t="n">
        <v>0.491331018518519</v>
      </c>
      <c r="O135" s="27"/>
      <c r="P135" s="27"/>
      <c r="Q135" s="27" t="n">
        <v>0.61375</v>
      </c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customHeight="true" ht="18">
      <c r="B136" s="42"/>
      <c r="C136" s="43"/>
      <c r="D136" s="43"/>
      <c r="E136" s="43"/>
      <c r="F136" s="43"/>
      <c r="G136" s="43"/>
      <c r="H136" s="43" t="s">
        <v>202</v>
      </c>
      <c r="I136" s="43" t="s">
        <v>203</v>
      </c>
      <c r="J136" s="43"/>
      <c r="K136" s="43" t="s">
        <v>204</v>
      </c>
      <c r="L136" s="43"/>
      <c r="M136" s="43"/>
      <c r="N136" s="43" t="s">
        <v>205</v>
      </c>
      <c r="O136" s="73"/>
      <c r="P136" s="43"/>
      <c r="Q136" s="82" t="s">
        <v>206</v>
      </c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>
      <c r="N137" s="83" t="n">
        <v>0.494340277777778</v>
      </c>
    </row>
    <row r="138">
      <c r="B138" s="41"/>
      <c r="C138" s="27"/>
      <c r="D138" s="27"/>
      <c r="E138" s="27"/>
      <c r="F138" s="27"/>
      <c r="G138" s="27"/>
      <c r="H138" s="27" t="n">
        <v>0.234039351851852</v>
      </c>
      <c r="I138" s="27"/>
      <c r="J138" s="27"/>
      <c r="K138" s="66"/>
      <c r="L138" s="66"/>
      <c r="M138" s="27"/>
      <c r="N138" s="27" t="n">
        <v>0.493263888888889</v>
      </c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>
      <c r="B139" s="42"/>
      <c r="C139" s="43"/>
      <c r="D139" s="43"/>
      <c r="E139" s="43"/>
      <c r="F139" s="43"/>
      <c r="G139" s="43"/>
      <c r="H139" s="43" t="s">
        <v>207</v>
      </c>
      <c r="I139" s="43"/>
      <c r="J139" s="43"/>
      <c r="K139" s="43"/>
      <c r="L139" s="43"/>
      <c r="M139" s="43"/>
      <c r="N139" s="43" t="s">
        <v>208</v>
      </c>
      <c r="O139" s="7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1">
      <c r="B141" s="41"/>
      <c r="C141" s="27"/>
      <c r="D141" s="27"/>
      <c r="E141" s="27"/>
      <c r="F141" s="27"/>
      <c r="G141" s="27"/>
      <c r="H141" s="27" t="n">
        <v>0.241180555555556</v>
      </c>
      <c r="I141" s="27" t="n">
        <v>0.28181712962963</v>
      </c>
      <c r="J141" s="27"/>
      <c r="K141" s="66"/>
      <c r="L141" s="66"/>
      <c r="M141" s="27"/>
      <c r="N141" s="27" t="n">
        <v>0.496157407407407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>
      <c r="B142" s="42"/>
      <c r="C142" s="43"/>
      <c r="D142" s="43"/>
      <c r="E142" s="43"/>
      <c r="F142" s="43"/>
      <c r="G142" s="43"/>
      <c r="H142" s="43" t="s">
        <v>209</v>
      </c>
      <c r="I142" s="43" t="s">
        <v>210</v>
      </c>
      <c r="J142" s="43"/>
      <c r="K142" s="43"/>
      <c r="L142" s="43"/>
      <c r="M142" s="43"/>
      <c r="N142" s="43" t="s">
        <v>211</v>
      </c>
      <c r="O142" s="7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4">
      <c r="B144" s="41"/>
      <c r="C144" s="27"/>
      <c r="D144" s="27"/>
      <c r="E144" s="27"/>
      <c r="F144" s="27"/>
      <c r="G144" s="27"/>
      <c r="H144" s="27" t="n">
        <v>0.243645833333333</v>
      </c>
      <c r="I144" s="27" t="n">
        <v>0.284710648148148</v>
      </c>
      <c r="J144" s="27"/>
      <c r="K144" s="66"/>
      <c r="L144" s="66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>
      <c r="B145" s="42"/>
      <c r="C145" s="43"/>
      <c r="D145" s="43"/>
      <c r="E145" s="43"/>
      <c r="F145" s="43"/>
      <c r="G145" s="43"/>
      <c r="H145" s="43" t="s">
        <v>209</v>
      </c>
      <c r="I145" s="43" t="s">
        <v>212</v>
      </c>
      <c r="J145" s="43"/>
      <c r="K145" s="43"/>
      <c r="L145" s="43"/>
      <c r="M145" s="43"/>
      <c r="N145" s="43"/>
      <c r="O145" s="7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7">
      <c r="B147" s="41"/>
      <c r="C147" s="27"/>
      <c r="D147" s="27"/>
      <c r="E147" s="27"/>
      <c r="F147" s="27"/>
      <c r="G147" s="27"/>
      <c r="H147" s="27" t="n">
        <v>0.245972222222222</v>
      </c>
      <c r="I147" s="27"/>
      <c r="J147" s="27"/>
      <c r="K147" s="66"/>
      <c r="L147" s="66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>
      <c r="B148" s="42"/>
      <c r="C148" s="43"/>
      <c r="D148" s="43"/>
      <c r="E148" s="43"/>
      <c r="F148" s="43"/>
      <c r="G148" s="43"/>
      <c r="H148" s="43" t="s">
        <v>213</v>
      </c>
      <c r="I148" s="43"/>
      <c r="J148" s="43"/>
      <c r="K148" s="43"/>
      <c r="L148" s="43"/>
      <c r="M148" s="43"/>
      <c r="N148" s="43"/>
      <c r="O148" s="7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G15"/>
  <sheetViews>
    <sheetView workbookViewId="0" showZeros="true" showFormulas="false" showGridLines="true" showRowColHeaders="true">
      <selection sqref="G34" activeCell="G34"/>
    </sheetView>
  </sheetViews>
  <sheetFormatPr defaultColWidth="9.140625" customHeight="true" defaultRowHeight="15"/>
  <cols>
    <col max="2" min="2" style="1" width="9.140625" customWidth="true" bestFit="true"/>
    <col max="5" min="3" style="1" width="13.28515625" customWidth="true"/>
    <col max="6" min="6" style="1" width="9.140625" customWidth="true" bestFit="true"/>
    <col max="8" min="7" style="1" width="13.28515625" customWidth="true"/>
    <col max="9" min="9" style="1" width="9.140625" customWidth="true" bestFit="true"/>
    <col max="10" min="10" style="1" width="12.140625" customWidth="true"/>
    <col max="11" min="11" style="1" width="13.28515625" customWidth="true"/>
    <col max="12" min="12" style="1" width="12.140625" customWidth="true"/>
    <col max="15" min="13" style="1" width="9.140625" customWidth="true" bestFit="true"/>
    <col max="16" min="16" style="1" width="13.28515625" customWidth="true"/>
    <col max="20" min="17" style="1" width="9.140625" customWidth="true" bestFit="true"/>
    <col max="21" min="21" style="1" width="13.28515625" customWidth="true"/>
    <col max="22" min="22" style="1" width="9.140625" customWidth="true" bestFit="true"/>
    <col max="24" min="23" style="1" width="13.28515625" customWidth="true"/>
    <col max="26" min="25" style="1" width="9.140625" customWidth="true" bestFit="true"/>
    <col max="27" min="27" style="1" width="14" customWidth="true"/>
    <col max="28" min="28" style="1" width="14.5703125" customWidth="true"/>
    <col max="33" min="29" style="1" width="15.28515625" customWidth="true"/>
  </cols>
  <sheetData>
    <row r="1">
      <c r="G1" s="84"/>
    </row>
    <row r="2" customFormat="true" s="55">
      <c r="D2" s="55" t="str">
        <f>D3+D6</f>
      </c>
      <c r="E2" s="55" t="str">
        <f>E3+E6</f>
      </c>
      <c r="G2" s="55" t="str">
        <f>G3+G6</f>
      </c>
      <c r="W2" s="55" t="str">
        <f>W6+W3</f>
      </c>
      <c r="X2" s="55" t="str">
        <f>X3+X6</f>
      </c>
      <c r="AA2" s="55" t="str">
        <f>AA3+AA6</f>
      </c>
      <c r="AB2" s="85" t="str">
        <f>AB3+AB6</f>
      </c>
      <c r="AC2" s="85"/>
    </row>
    <row r="3" customFormat="true" s="55">
      <c r="D3" s="55" t="str">
        <f>D6-C6</f>
      </c>
      <c r="E3" s="55" t="str">
        <f>E6-D6</f>
      </c>
      <c r="G3" s="55" t="str">
        <f>G6-E10</f>
      </c>
      <c r="H3" s="85" t="str">
        <f>H6-G6</f>
      </c>
      <c r="K3" s="85" t="str">
        <f>K6-J6</f>
      </c>
      <c r="L3" s="85" t="str">
        <f>L6-K6</f>
      </c>
      <c r="W3" s="55" t="str">
        <f>W6-U6</f>
      </c>
      <c r="X3" s="55" t="str">
        <f>X6-U10</f>
      </c>
      <c r="AA3" s="55" t="str">
        <f>AA6-W6</f>
      </c>
      <c r="AB3" s="85" t="str">
        <f>AB6-AA6</f>
      </c>
      <c r="AC3" s="85" t="str">
        <f>AC6-AB6</f>
      </c>
    </row>
    <row r="4">
      <c r="H4" s="0"/>
      <c r="J4" s="0"/>
      <c r="K4" s="0"/>
    </row>
    <row r="5" customHeight="true" ht="24.75" customFormat="true" s="2">
      <c r="B5" s="25" t="s">
        <v>33</v>
      </c>
      <c r="C5" s="26" t="n">
        <v>45261</v>
      </c>
      <c r="D5" s="26" t="n">
        <v>45262</v>
      </c>
      <c r="E5" s="26" t="n">
        <v>45263</v>
      </c>
      <c r="F5" s="26" t="n">
        <v>45264</v>
      </c>
      <c r="G5" s="26" t="n">
        <v>45265</v>
      </c>
      <c r="H5" s="26" t="n">
        <v>45266</v>
      </c>
      <c r="I5" s="26" t="n">
        <v>45267</v>
      </c>
      <c r="J5" s="26" t="n">
        <v>45268</v>
      </c>
      <c r="K5" s="26" t="n">
        <v>45269</v>
      </c>
      <c r="L5" s="26" t="n">
        <v>45270</v>
      </c>
      <c r="M5" s="26" t="n">
        <v>45271</v>
      </c>
      <c r="N5" s="26" t="n">
        <v>45272</v>
      </c>
      <c r="O5" s="26" t="n">
        <v>45273</v>
      </c>
      <c r="P5" s="26" t="n">
        <v>45274</v>
      </c>
      <c r="Q5" s="26" t="n">
        <v>45275</v>
      </c>
      <c r="R5" s="26" t="n">
        <v>45276</v>
      </c>
      <c r="S5" s="26" t="n">
        <v>45277</v>
      </c>
      <c r="T5" s="26" t="n">
        <v>45278</v>
      </c>
      <c r="U5" s="26" t="n">
        <v>45279</v>
      </c>
      <c r="V5" s="26" t="n">
        <v>45280</v>
      </c>
      <c r="W5" s="26" t="n">
        <v>45281</v>
      </c>
      <c r="X5" s="26" t="n">
        <v>45282</v>
      </c>
      <c r="Y5" s="26" t="n">
        <v>45283</v>
      </c>
      <c r="Z5" s="26" t="n">
        <v>45284</v>
      </c>
      <c r="AA5" s="26" t="n">
        <v>45285</v>
      </c>
      <c r="AB5" s="26" t="n">
        <v>45286</v>
      </c>
      <c r="AC5" s="26" t="n">
        <v>45287</v>
      </c>
      <c r="AD5" s="26" t="n">
        <v>45288</v>
      </c>
      <c r="AE5" s="26" t="n">
        <v>45289</v>
      </c>
      <c r="AF5" s="26" t="n">
        <v>45290</v>
      </c>
      <c r="AG5" s="26" t="n">
        <v>45291</v>
      </c>
    </row>
    <row r="6" customHeight="true" ht="33" customFormat="true" s="55">
      <c r="B6" s="86"/>
      <c r="C6" s="87" t="n">
        <v>45261.6489930556</v>
      </c>
      <c r="D6" s="87" t="n">
        <v>45262.8816666667</v>
      </c>
      <c r="E6" s="87" t="n">
        <v>45263.3352893519</v>
      </c>
      <c r="F6" s="87"/>
      <c r="G6" s="87" t="n">
        <v>45265.5721875</v>
      </c>
      <c r="H6" s="87" t="n">
        <v>45266.0503472222</v>
      </c>
      <c r="I6" s="87"/>
      <c r="J6" s="87" t="n">
        <v>45268.0721875</v>
      </c>
      <c r="K6" s="87" t="n">
        <v>45269.0090393519</v>
      </c>
      <c r="L6" s="87" t="n">
        <v>45270.0340162037</v>
      </c>
      <c r="M6" s="87"/>
      <c r="N6" s="87"/>
      <c r="O6" s="87"/>
      <c r="P6" s="87" t="n">
        <v>45274.8584375</v>
      </c>
      <c r="Q6" s="87"/>
      <c r="R6" s="87"/>
      <c r="S6" s="87"/>
      <c r="T6" s="87"/>
      <c r="U6" s="87" t="n">
        <v>45279.4110532407</v>
      </c>
      <c r="V6" s="87"/>
      <c r="W6" s="87" t="n">
        <v>45281.1561574074</v>
      </c>
      <c r="X6" s="87" t="n">
        <v>45282.0047337963</v>
      </c>
      <c r="Y6" s="87"/>
      <c r="Z6" s="87"/>
      <c r="AA6" s="28" t="n">
        <v>45285.5402777778</v>
      </c>
      <c r="AB6" s="28" t="n">
        <v>45286.7635763889</v>
      </c>
      <c r="AC6" s="28" t="n">
        <v>45287.2137037037</v>
      </c>
    </row>
    <row r="7" customFormat="true" s="29">
      <c r="C7" s="30" t="s">
        <v>35</v>
      </c>
      <c r="D7" s="30" t="s">
        <v>36</v>
      </c>
      <c r="E7" s="30" t="s">
        <v>37</v>
      </c>
      <c r="F7" s="30"/>
      <c r="G7" s="30" t="s">
        <v>38</v>
      </c>
      <c r="H7" s="30" t="s">
        <v>39</v>
      </c>
      <c r="I7" s="30"/>
      <c r="J7" s="30" t="s">
        <v>40</v>
      </c>
      <c r="K7" s="30" t="s">
        <v>41</v>
      </c>
      <c r="L7" s="30" t="s">
        <v>42</v>
      </c>
      <c r="M7" s="30"/>
      <c r="N7" s="30"/>
      <c r="O7" s="30"/>
      <c r="P7" s="30" t="s">
        <v>43</v>
      </c>
      <c r="Q7" s="30"/>
      <c r="R7" s="30"/>
      <c r="S7" s="30"/>
      <c r="T7" s="30"/>
      <c r="U7" s="30" t="s">
        <v>44</v>
      </c>
      <c r="V7" s="30"/>
      <c r="W7" s="30" t="n">
        <v>108858.76</v>
      </c>
      <c r="X7" s="30" t="s">
        <v>45</v>
      </c>
      <c r="Y7" s="30"/>
      <c r="Z7" s="30"/>
      <c r="AA7" s="88" t="s">
        <v>46</v>
      </c>
      <c r="AB7" s="89" t="s">
        <v>151</v>
      </c>
      <c r="AC7" s="72" t="s">
        <v>196</v>
      </c>
    </row>
    <row r="8" customFormat="true" s="55">
      <c r="B8" s="86"/>
      <c r="C8" s="87"/>
      <c r="D8" s="87"/>
      <c r="E8" s="87" t="n">
        <v>45263.6634606481</v>
      </c>
      <c r="F8" s="87"/>
      <c r="G8" s="87"/>
      <c r="H8" s="87" t="n">
        <v>0.596284722222222</v>
      </c>
      <c r="I8" s="87"/>
      <c r="J8" s="87"/>
      <c r="K8" s="87" t="n">
        <v>0.584421296296296</v>
      </c>
      <c r="L8" s="87"/>
      <c r="M8" s="87"/>
      <c r="N8" s="87"/>
      <c r="O8" s="87"/>
      <c r="P8" s="87"/>
      <c r="Q8" s="87"/>
      <c r="R8" s="87"/>
      <c r="S8" s="87"/>
      <c r="T8" s="87"/>
      <c r="U8" s="87" t="n">
        <v>45279.7805439815</v>
      </c>
      <c r="V8" s="87"/>
      <c r="W8" s="87"/>
      <c r="X8" s="87"/>
      <c r="Y8" s="87"/>
      <c r="Z8" s="87"/>
      <c r="AA8" s="87"/>
    </row>
    <row r="9" customHeight="true" ht="15">
      <c r="E9" s="1" t="n">
        <v>16073.06</v>
      </c>
      <c r="H9" s="1" t="n">
        <v>5353.4</v>
      </c>
      <c r="K9" s="90" t="n">
        <v>4842.78</v>
      </c>
      <c r="U9" s="1" t="n">
        <v>13481.48</v>
      </c>
      <c r="X9" s="23" t="n">
        <v>0.0291666666666667</v>
      </c>
      <c r="Y9" s="23" t="n">
        <v>0.0527777777777778</v>
      </c>
    </row>
    <row r="10" customFormat="true" s="55">
      <c r="B10" s="86"/>
      <c r="C10" s="87"/>
      <c r="D10" s="87"/>
      <c r="E10" s="87" t="n">
        <v>45263.6634606481</v>
      </c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 t="n">
        <v>45279.6696643519</v>
      </c>
      <c r="V10" s="87"/>
      <c r="W10" s="87"/>
      <c r="X10" s="87"/>
      <c r="Y10" s="87"/>
      <c r="Z10" s="87"/>
      <c r="AA10" s="87"/>
    </row>
    <row r="11" customHeight="true" ht="15">
      <c r="E11" s="1" t="n">
        <v>16073.06</v>
      </c>
      <c r="U11" s="1" t="n">
        <v>5656.03</v>
      </c>
      <c r="X11" s="23" t="n">
        <v>0.0291666666666667</v>
      </c>
      <c r="Y11" s="23" t="n">
        <v>0.0527777777777778</v>
      </c>
    </row>
    <row r="12" customHeight="true" ht="15">
      <c r="X12" s="23"/>
      <c r="Y12" s="23"/>
    </row>
    <row r="14">
      <c r="D14" s="0" t="str">
        <f>D6+E3</f>
      </c>
    </row>
    <row r="15">
      <c r="AC15" s="91" t="str">
        <f>AC3-AB3</f>
      </c>
    </row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