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60" windowWidth="20730" windowHeight="1170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K4" i="3" l="1"/>
  <c r="N4" i="3" l="1"/>
  <c r="O4" i="3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3" i="3"/>
  <c r="N2" i="3"/>
  <c r="O2" i="3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L3" i="2"/>
  <c r="L4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K3" i="2"/>
  <c r="K4" i="2"/>
  <c r="K5" i="2"/>
  <c r="K6" i="2"/>
  <c r="L6" i="2" s="1"/>
  <c r="K7" i="2"/>
  <c r="L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L2" i="2" s="1"/>
  <c r="M2" i="2" s="1"/>
  <c r="M29" i="2" s="1"/>
  <c r="I2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N3" i="3" l="1"/>
  <c r="O3" i="3" s="1"/>
  <c r="Q6" i="3"/>
  <c r="N6" i="3"/>
  <c r="O6" i="3" s="1"/>
  <c r="N8" i="3"/>
  <c r="O8" i="3" s="1"/>
  <c r="Q10" i="3"/>
  <c r="N10" i="3"/>
  <c r="O10" i="3" s="1"/>
  <c r="Q12" i="3"/>
  <c r="N12" i="3"/>
  <c r="O12" i="3" s="1"/>
  <c r="Q14" i="3"/>
  <c r="N14" i="3"/>
  <c r="O14" i="3" s="1"/>
  <c r="N16" i="3"/>
  <c r="O16" i="3" s="1"/>
  <c r="Q18" i="3"/>
  <c r="N18" i="3"/>
  <c r="O18" i="3" s="1"/>
  <c r="N5" i="3"/>
  <c r="O5" i="3" s="1"/>
  <c r="Q7" i="3"/>
  <c r="N7" i="3"/>
  <c r="O7" i="3" s="1"/>
  <c r="Q9" i="3"/>
  <c r="N9" i="3"/>
  <c r="O9" i="3" s="1"/>
  <c r="Q11" i="3"/>
  <c r="N11" i="3"/>
  <c r="O11" i="3" s="1"/>
  <c r="Q13" i="3"/>
  <c r="N13" i="3"/>
  <c r="O13" i="3" s="1"/>
  <c r="Q15" i="3"/>
  <c r="N15" i="3"/>
  <c r="O15" i="3" s="1"/>
  <c r="N17" i="3"/>
  <c r="O17" i="3" s="1"/>
  <c r="Q19" i="3"/>
  <c r="N19" i="3"/>
  <c r="O19" i="3" s="1"/>
  <c r="L2" i="3"/>
  <c r="L20" i="3" s="1"/>
  <c r="L29" i="3" s="1"/>
  <c r="Q5" i="3"/>
  <c r="Q8" i="3"/>
  <c r="Q16" i="3"/>
  <c r="Q4" i="3"/>
  <c r="Q17" i="3"/>
  <c r="Q3" i="3"/>
  <c r="L29" i="2"/>
  <c r="Q2" i="3" l="1"/>
  <c r="Q20" i="3" s="1"/>
  <c r="Q29" i="3" s="1"/>
  <c r="O20" i="3"/>
  <c r="I22" i="3" s="1"/>
  <c r="I24" i="3" s="1"/>
  <c r="O24" i="3" l="1"/>
  <c r="L23" i="3"/>
</calcChain>
</file>

<file path=xl/sharedStrings.xml><?xml version="1.0" encoding="utf-8"?>
<sst xmlns="http://schemas.openxmlformats.org/spreadsheetml/2006/main" count="326" uniqueCount="93">
  <si>
    <t>N</t>
  </si>
  <si>
    <t>Номенклатура</t>
  </si>
  <si>
    <t>Характеристики номенклатуры</t>
  </si>
  <si>
    <t>Единица измерения</t>
  </si>
  <si>
    <t>Количество</t>
  </si>
  <si>
    <t>Toчка доступа Ubiquiti UniFi 6 AP LR</t>
  </si>
  <si>
    <t>шт</t>
  </si>
  <si>
    <t>Делитель оптический 1x8 TERRA so418</t>
  </si>
  <si>
    <t>Источник бесперебойного питания UPS KR6000-J+12В 9Ачх16</t>
  </si>
  <si>
    <t>Источник питания UP410S Terra</t>
  </si>
  <si>
    <t>Кабельный органайзер</t>
  </si>
  <si>
    <t>https://itmag.uz/product/kabelnyj-organajzer-snr-fb-org-2/</t>
  </si>
  <si>
    <t>Камера IP уличная DS-2CD2645G1-IZS</t>
  </si>
  <si>
    <t>https://www.hikvision.com/my/products/IP-Products/Network-Cameras/Pro-Series-EasyIP-/ds-2cd2645g1-izs/</t>
  </si>
  <si>
    <t>Коммутатор управляемый уровня 2 SNR-S2982G-24T-POE-E 24 порта</t>
  </si>
  <si>
    <t>Кросс оптический 19" 24 LC порта</t>
  </si>
  <si>
    <t>https://itmag.uz/product/kross-opticheskiy-19-shkos-ukomplektovannyy-24-lc-portov/</t>
  </si>
  <si>
    <t>Маршрутизатор Mikrotik CCR1009-7G-1C-1S+</t>
  </si>
  <si>
    <t>https://mikrotik.ru/katalog/katalog/hardware/routers/operator/CCR1009_7G_1C_1S_PC</t>
  </si>
  <si>
    <t>Модуль SFP 7.5dB 8502НМ 550М</t>
  </si>
  <si>
    <t>https://itmag.uz/product/modul-sfp-opticheskij-dalnost-do-550m-7-5db-850nm/</t>
  </si>
  <si>
    <t>Модуль SFP WDM 6ДБ 3КМ 1310НМ</t>
  </si>
  <si>
    <t>https://itmag.uz/product/modul-sfp-wdm-dalnost-do-3km-6db-1310nm/</t>
  </si>
  <si>
    <t>Модуль SFP WDM 6ДБ 3КМ 1550НМ</t>
  </si>
  <si>
    <t>https://itmag.uz/product/modul-sfp-wdm-dalnost-do-3km-6db-1550nm-2/</t>
  </si>
  <si>
    <t>Ответвитель распределитель сигнала на 8 отводов TAH824 для коаксиальных сетей</t>
  </si>
  <si>
    <t>http://rftel.ru/magazin/product/otvetvitel-raspredelitel-signala-na-8-otvodov-tah824-dlya-koaksialnyh-setey</t>
  </si>
  <si>
    <t>Панель заземления 19" 230А 483ММ</t>
  </si>
  <si>
    <t>https://inline.uz/obzor-produktsii/product/panel-zazemleniya-19</t>
  </si>
  <si>
    <t>Патчкорд LAN RJ45 cat 5e 1000ММ</t>
  </si>
  <si>
    <t>https://itmag.uz/product/kommutacionnyj-shnur-u-utp-4-h-parnyj-cat-5e-1-0m-lszh-standart-seryj/</t>
  </si>
  <si>
    <t>Патчкорд оптический LC/UPC-LC/UPC MM 3М</t>
  </si>
  <si>
    <t>https://itmag.uz/product/patchkord-opticheskiy-lcupc-sm-3-metra/</t>
  </si>
  <si>
    <t>Патчкорд оптический LC/UPC-LC/UPC MM Duplex 3М</t>
  </si>
  <si>
    <t>https://itmag.uz/product/patchkord-opticheskiy-lc-upc-mm-duplex-3-metra/</t>
  </si>
  <si>
    <t>Патч-панель 19" 1U UTP Cat 5E RJ45 24 порта</t>
  </si>
  <si>
    <t>https://itmag.uz/product/kommutacionnaja-panel-snr-19-jekranirovannaja-1u-24-porta-cat-5e/</t>
  </si>
  <si>
    <t>Передатчик оптический КТВ MO418L4D55 Terra</t>
  </si>
  <si>
    <t>http://rftel.ru/magazin/product/terra-mo418l-4d55</t>
  </si>
  <si>
    <t>Приемник оптический OD005P 230В</t>
  </si>
  <si>
    <t>http://rftel.ru/magazin/product/priemnik-opticheskiy-terra-od005p</t>
  </si>
  <si>
    <t>Сплайс-кассета</t>
  </si>
  <si>
    <t>https://itmag.uz/product/splajs-kasseta-universalnaja/</t>
  </si>
  <si>
    <t>Трансмодулятор TDQ420cm S2 t2mi Terra</t>
  </si>
  <si>
    <t>http://rftel.ru/magazin/product/terra-tdq420cm-t2mi</t>
  </si>
  <si>
    <t>Трансмодулятор TDQ480 Terra</t>
  </si>
  <si>
    <t>http://rftel.ru/magazin/product/transmodulyator-terra-tdq480</t>
  </si>
  <si>
    <t>Трансмодулятор TTQ420C Terra</t>
  </si>
  <si>
    <t>http://rftel.ru/magazin/product/transmodulyator-terra-ttq420c</t>
  </si>
  <si>
    <t>Шина нулевая на DIN рейку</t>
  </si>
  <si>
    <t>https://www.inline.uz/obzor-produktsii/product/ibp-ups-online-6kva</t>
  </si>
  <si>
    <t>Шкаф телекоммуникационный 24U 600х800х1093ММ</t>
  </si>
  <si>
    <t>https://itmag.uz/product/shkaf-napolnyj-24u-600-800-1093-mm-kopirovat-2/</t>
  </si>
  <si>
    <t>Набор крепежный для оборудования 19" SNR-CN-M6-16 винт М6х16ММ, гайка квадратная и шайба</t>
  </si>
  <si>
    <t>Заявка</t>
  </si>
  <si>
    <t>Заявка ALBKH-PR-EL-0030 от 03.03.2023 10:12:54</t>
  </si>
  <si>
    <t>4 000 000 UZS</t>
  </si>
  <si>
    <t>https://technotrade.uz/product/to%D1%87%D0%BA%D0%B0-%D0%B4%D0%BE%D1%81%D1%82%D1%83%D0%BF%D0%B0-ubiquiti-unifi-6-ap-long-range-u6-lr/</t>
  </si>
  <si>
    <t>Toчка доступа Ubiquiti UniFi 6 AP Long Range (U6-LR)</t>
  </si>
  <si>
    <t>ИБП (UPS online) KR6000-J+ с блоком батарей 12В/7Ач х 16</t>
  </si>
  <si>
    <t>18 696 000 сум</t>
  </si>
  <si>
    <t>ИБП (UPS online) KR6000-J+ с блоком батарей 12В/7Ач х 16 (inline.uz)</t>
  </si>
  <si>
    <t>113 400 сум</t>
  </si>
  <si>
    <t>1 750 000 UZS</t>
  </si>
  <si>
    <r>
      <t>Камера IP уличная</t>
    </r>
    <r>
      <rPr>
        <sz val="10"/>
        <color rgb="FFFF0000"/>
        <rFont val="Arial"/>
        <family val="2"/>
        <charset val="204"/>
      </rPr>
      <t xml:space="preserve"> DS-2CD2645G1-IZS</t>
    </r>
    <r>
      <rPr>
        <sz val="10"/>
        <color indexed="8"/>
        <rFont val="Arial"/>
        <family val="2"/>
      </rPr>
      <t xml:space="preserve"> Hikvision DS-2CD2643G2-IZS</t>
    </r>
  </si>
  <si>
    <t>Hikvision DS-2CD2643G2-IZS - купить в Ташкенте по лучшим ценам в NANOCOM</t>
  </si>
  <si>
    <t>Управляемый POE коммутатор уровня 2 SNR-S2982G-24T-POE</t>
  </si>
  <si>
    <t>Hikvision DS-2CD2643G2-IZS</t>
  </si>
  <si>
    <t>6 965 700 сум</t>
  </si>
  <si>
    <t>Управляемый POE коммутатор уровня 2 SNR-S2982G-24T-POE - купить в Ташкенте на ITMag.uz</t>
  </si>
  <si>
    <t>8.244.250 сум</t>
  </si>
  <si>
    <t>Маршрутизатор MikroTik CCR1009-7G-1C-1S+ (ekom.uz)</t>
  </si>
  <si>
    <t>337 050 сум</t>
  </si>
  <si>
    <t>179 550 сум</t>
  </si>
  <si>
    <t>332 100 сум</t>
  </si>
  <si>
    <t>33 600 сум</t>
  </si>
  <si>
    <t>72 450 сум</t>
  </si>
  <si>
    <t>615 300 сум</t>
  </si>
  <si>
    <t>24 150 сум</t>
  </si>
  <si>
    <t>Шина "нулевая" изолятор на DIN-рейке из латунь N 63.04</t>
  </si>
  <si>
    <t>Купить шину "нулевая" изолятор на DIN-рейке из латунь N 63.04 в Ташкенте по низкой цене (rahmat.uz)</t>
  </si>
  <si>
    <t>15 600 UZS</t>
  </si>
  <si>
    <t>Шкаф напольный 24U 600*800*1093 мм</t>
  </si>
  <si>
    <t>6 042 750 сум</t>
  </si>
  <si>
    <t>1 75000 сум</t>
  </si>
  <si>
    <t>Крепежный набор для 19'' Pixietech (винт, гайка, шайба) Винт M6х16, квадратная гайка, шайба (100шт)</t>
  </si>
  <si>
    <t>https://nanocom.uz/product/patch-kord-1-m-patch-cord-utp-cat-5e-1m/</t>
  </si>
  <si>
    <t>13 000 UZS</t>
  </si>
  <si>
    <t>CF</t>
  </si>
  <si>
    <r>
      <t>Камера IP уличная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color indexed="8"/>
        <rFont val="Arial"/>
        <family val="2"/>
      </rPr>
      <t xml:space="preserve"> DS-2CD2643G2-IZS</t>
    </r>
  </si>
  <si>
    <t>20-45 дней</t>
  </si>
  <si>
    <t>8 919 750 сум</t>
  </si>
  <si>
    <t>12зк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</si>
</sst>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р_.;[Red]#,##0.00_р_."/>
    <numFmt numFmtId="165" formatCode="#,##0_р_.;[Red]#,##0_р_.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Arial"/>
      <family val="2"/>
    </font>
    <font>
      <u/>
      <sz val="10"/>
      <color theme="10"/>
      <name val="Calibri"/>
      <family val="2"/>
      <charset val="204"/>
      <scheme val="minor"/>
    </font>
    <font>
      <sz val="10"/>
      <color theme="1"/>
      <name val="ISOCPEUR"/>
      <family val="2"/>
      <charset val="204"/>
    </font>
    <font>
      <b/>
      <sz val="10"/>
      <color indexed="59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5"/>
      <color rgb="FF474747"/>
      <name val="Arial"/>
      <family val="2"/>
      <charset val="204"/>
    </font>
    <font>
      <u/>
      <sz val="11"/>
      <color rgb="FFFF0000"/>
      <name val="Calibri"/>
      <family val="2"/>
      <charset val="204"/>
      <scheme val="minor"/>
    </font>
    <font>
      <sz val="10"/>
      <color rgb="FFFF0000"/>
      <name val="ISOCPEUR"/>
      <family val="2"/>
      <charset val="204"/>
    </font>
    <font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74747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2" fillId="0" borderId="0"/>
    <xf numFmtId="0" fontId="1" fillId="0" borderId="0"/>
  </cellStyleXfs>
  <cellXfs count="55">
    <xf numFmtId="0" fontId="0" fillId="0" borderId="0" xfId="0"/>
    <xf numFmtId="0" fontId="5" fillId="2" borderId="1" xfId="1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8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5" fillId="2" borderId="1" xfId="1" applyNumberFormat="1" applyFont="1" applyFill="1" applyBorder="1" applyAlignment="1">
      <alignment horizontal="left" vertical="top" wrapText="1"/>
    </xf>
    <xf numFmtId="0" fontId="5" fillId="3" borderId="1" xfId="1" applyNumberFormat="1" applyFont="1" applyFill="1" applyBorder="1" applyAlignment="1">
      <alignment horizontal="left" vertical="top" wrapText="1"/>
    </xf>
    <xf numFmtId="0" fontId="8" fillId="4" borderId="1" xfId="1" applyNumberFormat="1" applyFont="1" applyFill="1" applyBorder="1" applyAlignment="1">
      <alignment horizontal="left" vertical="top" wrapText="1"/>
    </xf>
    <xf numFmtId="0" fontId="8" fillId="4" borderId="1" xfId="1" applyNumberFormat="1" applyFont="1" applyFill="1" applyBorder="1" applyAlignment="1">
      <alignment horizontal="center" vertical="top" wrapText="1"/>
    </xf>
    <xf numFmtId="0" fontId="8" fillId="4" borderId="2" xfId="1" applyNumberFormat="1" applyFont="1" applyFill="1" applyBorder="1" applyAlignment="1">
      <alignment horizontal="center" vertical="top" wrapText="1"/>
    </xf>
    <xf numFmtId="0" fontId="5" fillId="2" borderId="1" xfId="1" applyNumberFormat="1" applyFont="1" applyFill="1" applyBorder="1" applyAlignment="1">
      <alignment horizontal="center" vertical="top" wrapText="1"/>
    </xf>
    <xf numFmtId="0" fontId="5" fillId="2" borderId="2" xfId="1" applyNumberFormat="1" applyFont="1" applyFill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top" wrapText="1"/>
    </xf>
    <xf numFmtId="0" fontId="7" fillId="0" borderId="1" xfId="3" applyFont="1" applyBorder="1" applyAlignment="1">
      <alignment horizontal="center" vertical="top" wrapText="1"/>
    </xf>
    <xf numFmtId="0" fontId="4" fillId="0" borderId="1" xfId="2" applyBorder="1"/>
    <xf numFmtId="0" fontId="9" fillId="2" borderId="1" xfId="1" applyNumberFormat="1" applyFont="1" applyFill="1" applyBorder="1" applyAlignment="1">
      <alignment horizontal="left" vertical="top" wrapText="1"/>
    </xf>
    <xf numFmtId="0" fontId="10" fillId="2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0" fillId="5" borderId="1" xfId="1" applyNumberFormat="1" applyFont="1" applyFill="1" applyBorder="1" applyAlignment="1">
      <alignment horizontal="left" vertical="top" wrapText="1"/>
    </xf>
    <xf numFmtId="0" fontId="4" fillId="0" borderId="1" xfId="2" applyBorder="1" applyAlignment="1">
      <alignment horizontal="center" vertical="top" wrapText="1"/>
    </xf>
    <xf numFmtId="0" fontId="4" fillId="0" borderId="0" xfId="2"/>
    <xf numFmtId="0" fontId="11" fillId="0" borderId="0" xfId="0" applyFont="1"/>
    <xf numFmtId="164" fontId="0" fillId="0" borderId="1" xfId="0" applyNumberFormat="1" applyBorder="1"/>
    <xf numFmtId="164" fontId="0" fillId="0" borderId="0" xfId="0" applyNumberFormat="1" applyBorder="1" applyAlignment="1">
      <alignment vertical="top"/>
    </xf>
    <xf numFmtId="164" fontId="0" fillId="0" borderId="0" xfId="0" applyNumberFormat="1" applyBorder="1"/>
    <xf numFmtId="164" fontId="11" fillId="0" borderId="0" xfId="0" applyNumberFormat="1" applyFont="1"/>
    <xf numFmtId="164" fontId="0" fillId="0" borderId="0" xfId="0" applyNumberFormat="1"/>
    <xf numFmtId="0" fontId="10" fillId="2" borderId="1" xfId="1" applyNumberFormat="1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top" wrapText="1"/>
    </xf>
    <xf numFmtId="0" fontId="13" fillId="0" borderId="1" xfId="3" applyFont="1" applyBorder="1" applyAlignment="1">
      <alignment horizontal="center" vertical="top" wrapText="1"/>
    </xf>
    <xf numFmtId="0" fontId="10" fillId="2" borderId="1" xfId="1" applyNumberFormat="1" applyFont="1" applyFill="1" applyBorder="1" applyAlignment="1">
      <alignment horizontal="center" vertical="top" wrapText="1"/>
    </xf>
    <xf numFmtId="0" fontId="10" fillId="2" borderId="2" xfId="1" applyNumberFormat="1" applyFont="1" applyFill="1" applyBorder="1" applyAlignment="1">
      <alignment horizontal="center" vertical="top" wrapText="1"/>
    </xf>
    <xf numFmtId="0" fontId="14" fillId="0" borderId="1" xfId="0" applyFont="1" applyBorder="1"/>
    <xf numFmtId="164" fontId="14" fillId="0" borderId="1" xfId="0" applyNumberFormat="1" applyFont="1" applyBorder="1"/>
    <xf numFmtId="0" fontId="14" fillId="0" borderId="0" xfId="0" applyFont="1"/>
    <xf numFmtId="164" fontId="0" fillId="0" borderId="1" xfId="0" applyNumberFormat="1" applyBorder="1" applyAlignment="1">
      <alignment vertical="top"/>
    </xf>
    <xf numFmtId="164" fontId="0" fillId="5" borderId="1" xfId="0" applyNumberFormat="1" applyFill="1" applyBorder="1"/>
    <xf numFmtId="164" fontId="0" fillId="5" borderId="1" xfId="0" applyNumberFormat="1" applyFill="1" applyBorder="1" applyAlignment="1">
      <alignment vertical="top"/>
    </xf>
    <xf numFmtId="164" fontId="0" fillId="5" borderId="0" xfId="0" applyNumberFormat="1" applyFill="1"/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5" fontId="0" fillId="0" borderId="1" xfId="0" applyNumberFormat="1" applyBorder="1" applyAlignment="1">
      <alignment vertical="top"/>
    </xf>
    <xf numFmtId="164" fontId="15" fillId="0" borderId="1" xfId="0" applyNumberFormat="1" applyFont="1" applyBorder="1"/>
    <xf numFmtId="164" fontId="0" fillId="6" borderId="0" xfId="0" applyNumberFormat="1" applyFill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4" fontId="17" fillId="0" borderId="0" xfId="0" applyNumberFormat="1" applyFont="1"/>
    <xf numFmtId="164" fontId="16" fillId="5" borderId="0" xfId="0" applyNumberFormat="1" applyFont="1" applyFill="1"/>
  </cellXfs>
  <cellStyles count="5">
    <cellStyle name="Гиперссылка" xfId="2" builtinId="8"/>
    <cellStyle name="Обычный" xfId="0" builtinId="0"/>
    <cellStyle name="Обычный 2" xfId="3"/>
    <cellStyle name="Обычный 2 2" xfId="4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mag.uz/product/modul-sfp-opticheskij-dalnost-do-550m-7-5db-850nm/" TargetMode="External"/><Relationship Id="rId3" Type="http://schemas.openxmlformats.org/officeDocument/2006/relationships/hyperlink" Target="https://itmag.uz/product/kommutacionnyj-shnur-u-utp-4-h-parnyj-cat-5e-1-0m-lszh-standart-seryj/" TargetMode="External"/><Relationship Id="rId7" Type="http://schemas.openxmlformats.org/officeDocument/2006/relationships/hyperlink" Target="https://itmag.uz/product/modul-sfp-wdm-dalnost-do-3km-6db-1550nm-2/" TargetMode="External"/><Relationship Id="rId2" Type="http://schemas.openxmlformats.org/officeDocument/2006/relationships/hyperlink" Target="https://itmag.uz/product/patchkord-opticheskiy-lc-upc-mm-duplex-3-metra/" TargetMode="External"/><Relationship Id="rId1" Type="http://schemas.openxmlformats.org/officeDocument/2006/relationships/hyperlink" Target="https://itmag.uz/product/patchkord-opticheskiy-lcupc-sm-3-metra/" TargetMode="External"/><Relationship Id="rId6" Type="http://schemas.openxmlformats.org/officeDocument/2006/relationships/hyperlink" Target="https://inline.uz/obzor-produktsii/product/panel-zazemleniya-19" TargetMode="External"/><Relationship Id="rId5" Type="http://schemas.openxmlformats.org/officeDocument/2006/relationships/hyperlink" Target="https://itmag.uz/product/kabelnyj-organajzer-snr-fb-org-2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itmag.uz/product/shkaf-napolnyj-24u-600-800-1093-mm-kopirovat-2/" TargetMode="External"/><Relationship Id="rId9" Type="http://schemas.openxmlformats.org/officeDocument/2006/relationships/hyperlink" Target="https://www.inline.uz/obzor-produktsii/product/ibp-ups-online-6k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mag.uz/product/modul-sfp-opticheskij-dalnost-do-550m-7-5db-850nm/" TargetMode="External"/><Relationship Id="rId13" Type="http://schemas.openxmlformats.org/officeDocument/2006/relationships/hyperlink" Target="https://itmag.uz/product/upravljaemyj-poe-kommutator-urovnja-2-snr-s2982g-24t-poe/" TargetMode="External"/><Relationship Id="rId18" Type="http://schemas.openxmlformats.org/officeDocument/2006/relationships/hyperlink" Target="https://itmag.uz/product/kommutacionnaja-panel-snr-19-jekranirovannaja-1u-24-porta-cat-5e/" TargetMode="External"/><Relationship Id="rId3" Type="http://schemas.openxmlformats.org/officeDocument/2006/relationships/hyperlink" Target="https://itmag.uz/product/kommutacionnyj-shnur-u-utp-4-h-parnyj-cat-5e-1-0m-lszh-standart-seryj/" TargetMode="External"/><Relationship Id="rId21" Type="http://schemas.openxmlformats.org/officeDocument/2006/relationships/hyperlink" Target="https://rahmat.uz/narxi/shina-soedinitelnaya-tipa-pin-dlya-1-f-nagr-100a-54-mod-3nko" TargetMode="External"/><Relationship Id="rId7" Type="http://schemas.openxmlformats.org/officeDocument/2006/relationships/hyperlink" Target="https://itmag.uz/product/modul-sfp-wdm-dalnost-do-3km-6db-1550nm-2/" TargetMode="External"/><Relationship Id="rId12" Type="http://schemas.openxmlformats.org/officeDocument/2006/relationships/hyperlink" Target="https://nanocom.uz/product/hikvision-ds-2cd2643g2-izs/" TargetMode="External"/><Relationship Id="rId17" Type="http://schemas.openxmlformats.org/officeDocument/2006/relationships/hyperlink" Target="http://rftel.ru/magazin/product/otvetvitel-raspredelitel-signala-na-8-otvodov-tah824-dlya-koaksialnyh-setey" TargetMode="External"/><Relationship Id="rId2" Type="http://schemas.openxmlformats.org/officeDocument/2006/relationships/hyperlink" Target="https://itmag.uz/product/patchkord-opticheskiy-lc-upc-mm-duplex-3-metra/" TargetMode="External"/><Relationship Id="rId16" Type="http://schemas.openxmlformats.org/officeDocument/2006/relationships/hyperlink" Target="https://itmag.uz/product/modul-sfp-wdm-dalnost-do-3km-6db-1310nm/" TargetMode="External"/><Relationship Id="rId20" Type="http://schemas.openxmlformats.org/officeDocument/2006/relationships/hyperlink" Target="https://itmag.uz/product/splajs-kasseta-universalnaja/" TargetMode="External"/><Relationship Id="rId1" Type="http://schemas.openxmlformats.org/officeDocument/2006/relationships/hyperlink" Target="https://itmag.uz/product/patchkord-opticheskiy-lcupc-sm-3-metra/" TargetMode="External"/><Relationship Id="rId6" Type="http://schemas.openxmlformats.org/officeDocument/2006/relationships/hyperlink" Target="https://inline.uz/obzor-produktsii/product/panel-zazemleniya-19" TargetMode="External"/><Relationship Id="rId11" Type="http://schemas.openxmlformats.org/officeDocument/2006/relationships/hyperlink" Target="https://inline.uz/obzor-produktsii/product/ibp-ups-online-6kva" TargetMode="External"/><Relationship Id="rId5" Type="http://schemas.openxmlformats.org/officeDocument/2006/relationships/hyperlink" Target="https://itmag.uz/product/kabelnyj-organajzer-snr-fb-org-2/" TargetMode="External"/><Relationship Id="rId15" Type="http://schemas.openxmlformats.org/officeDocument/2006/relationships/hyperlink" Target="https://ekom.uz/setevoe-oborudovanie/provodnoe-setevoe-oborudovanie/ccr1009-7g-1c-1s/" TargetMode="External"/><Relationship Id="rId10" Type="http://schemas.openxmlformats.org/officeDocument/2006/relationships/hyperlink" Target="https://technotrade.uz/product/to%D1%87%D0%BA%D0%B0-%D0%B4%D0%BE%D1%81%D1%82%D1%83%D0%BF%D0%B0-ubiquiti-unifi-6-ap-long-range-u6-lr/" TargetMode="External"/><Relationship Id="rId19" Type="http://schemas.openxmlformats.org/officeDocument/2006/relationships/hyperlink" Target="http://rftel.ru/magazin/product/terra-mo418l-4d55" TargetMode="External"/><Relationship Id="rId4" Type="http://schemas.openxmlformats.org/officeDocument/2006/relationships/hyperlink" Target="https://itmag.uz/product/shkaf-napolnyj-24u-600-800-1093-mm-kopirovat-2/" TargetMode="External"/><Relationship Id="rId9" Type="http://schemas.openxmlformats.org/officeDocument/2006/relationships/hyperlink" Target="https://www.inline.uz/obzor-produktsii/product/ibp-ups-online-6kva" TargetMode="External"/><Relationship Id="rId14" Type="http://schemas.openxmlformats.org/officeDocument/2006/relationships/hyperlink" Target="https://itmag.uz/product/kross-opticheskiy-19-shkos-ukomplektovannyy-24-lc-portov/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mag.uz/product/modul-sfp-opticheskij-dalnost-do-550m-7-5db-850nm/" TargetMode="External"/><Relationship Id="rId13" Type="http://schemas.openxmlformats.org/officeDocument/2006/relationships/hyperlink" Target="https://itmag.uz/product/kross-opticheskiy-19-shkos-ukomplektovannyy-24-lc-portov/" TargetMode="External"/><Relationship Id="rId18" Type="http://schemas.openxmlformats.org/officeDocument/2006/relationships/hyperlink" Target="https://rahmat.uz/narxi/shina-soedinitelnaya-tipa-pin-dlya-1-f-nagr-100a-54-mod-3nko" TargetMode="External"/><Relationship Id="rId3" Type="http://schemas.openxmlformats.org/officeDocument/2006/relationships/hyperlink" Target="https://itmag.uz/product/kommutacionnyj-shnur-u-utp-4-h-parnyj-cat-5e-1-0m-lszh-standart-seryj/" TargetMode="External"/><Relationship Id="rId7" Type="http://schemas.openxmlformats.org/officeDocument/2006/relationships/hyperlink" Target="https://itmag.uz/product/modul-sfp-wdm-dalnost-do-3km-6db-1550nm-2/" TargetMode="External"/><Relationship Id="rId12" Type="http://schemas.openxmlformats.org/officeDocument/2006/relationships/hyperlink" Target="https://itmag.uz/product/upravljaemyj-poe-kommutator-urovnja-2-snr-s2982g-24t-poe/" TargetMode="External"/><Relationship Id="rId17" Type="http://schemas.openxmlformats.org/officeDocument/2006/relationships/hyperlink" Target="https://itmag.uz/product/splajs-kasseta-universalnaja/" TargetMode="External"/><Relationship Id="rId2" Type="http://schemas.openxmlformats.org/officeDocument/2006/relationships/hyperlink" Target="https://itmag.uz/product/patchkord-opticheskiy-lc-upc-mm-duplex-3-metra/" TargetMode="External"/><Relationship Id="rId16" Type="http://schemas.openxmlformats.org/officeDocument/2006/relationships/hyperlink" Target="https://itmag.uz/product/kommutacionnaja-panel-snr-19-jekranirovannaja-1u-24-porta-cat-5e/" TargetMode="External"/><Relationship Id="rId1" Type="http://schemas.openxmlformats.org/officeDocument/2006/relationships/hyperlink" Target="https://itmag.uz/product/patchkord-opticheskiy-lcupc-sm-3-metra/" TargetMode="External"/><Relationship Id="rId6" Type="http://schemas.openxmlformats.org/officeDocument/2006/relationships/hyperlink" Target="https://inline.uz/obzor-produktsii/product/panel-zazemleniya-19" TargetMode="External"/><Relationship Id="rId11" Type="http://schemas.openxmlformats.org/officeDocument/2006/relationships/hyperlink" Target="https://nanocom.uz/product/hikvision-ds-2cd2643g2-izs/" TargetMode="External"/><Relationship Id="rId5" Type="http://schemas.openxmlformats.org/officeDocument/2006/relationships/hyperlink" Target="https://itmag.uz/product/kabelnyj-organajzer-snr-fb-org-2/" TargetMode="External"/><Relationship Id="rId15" Type="http://schemas.openxmlformats.org/officeDocument/2006/relationships/hyperlink" Target="https://itmag.uz/product/modul-sfp-wdm-dalnost-do-3km-6db-1310nm/" TargetMode="External"/><Relationship Id="rId10" Type="http://schemas.openxmlformats.org/officeDocument/2006/relationships/hyperlink" Target="https://technotrade.uz/product/to%D1%87%D0%BA%D0%B0-%D0%B4%D0%BE%D1%81%D1%82%D1%83%D0%BF%D0%B0-ubiquiti-unifi-6-ap-long-range-u6-lr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itmag.uz/product/shkaf-napolnyj-24u-600-800-1093-mm-kopirovat-2/" TargetMode="External"/><Relationship Id="rId9" Type="http://schemas.openxmlformats.org/officeDocument/2006/relationships/hyperlink" Target="https://www.inline.uz/obzor-produktsii/product/ibp-ups-online-6kva" TargetMode="External"/><Relationship Id="rId14" Type="http://schemas.openxmlformats.org/officeDocument/2006/relationships/hyperlink" Target="https://ekom.uz/setevoe-oborudovanie/provodnoe-setevoe-oborudovanie/ccr1009-7g-1c-1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8" sqref="C8"/>
    </sheetView>
  </sheetViews>
  <sheetFormatPr defaultRowHeight="15"/>
  <cols>
    <col min="1" max="1" width="3" bestFit="1" customWidth="1"/>
    <col min="2" max="2" width="43" customWidth="1"/>
    <col min="3" max="3" width="53.5703125" customWidth="1"/>
    <col min="4" max="4" width="49.140625" customWidth="1"/>
    <col min="5" max="5" width="11.5703125" customWidth="1"/>
    <col min="6" max="6" width="12.140625" customWidth="1"/>
  </cols>
  <sheetData>
    <row r="1" spans="1:6" ht="39.950000000000003" customHeight="1">
      <c r="A1" s="6" t="s">
        <v>0</v>
      </c>
      <c r="B1" s="6" t="s">
        <v>54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ht="39.950000000000003" customHeight="1">
      <c r="A2" s="1">
        <v>1</v>
      </c>
      <c r="B2" s="1" t="s">
        <v>55</v>
      </c>
      <c r="C2" s="1" t="s">
        <v>5</v>
      </c>
      <c r="D2" s="1"/>
      <c r="E2" s="1" t="s">
        <v>6</v>
      </c>
      <c r="F2" s="1">
        <v>211</v>
      </c>
    </row>
    <row r="3" spans="1:6" ht="39.950000000000003" customHeight="1">
      <c r="A3" s="1">
        <v>2</v>
      </c>
      <c r="B3" s="1" t="s">
        <v>55</v>
      </c>
      <c r="C3" s="1" t="s">
        <v>7</v>
      </c>
      <c r="D3" s="1"/>
      <c r="E3" s="1" t="s">
        <v>6</v>
      </c>
      <c r="F3" s="1">
        <v>4</v>
      </c>
    </row>
    <row r="4" spans="1:6" ht="39.950000000000003" customHeight="1">
      <c r="A4" s="1">
        <v>3</v>
      </c>
      <c r="B4" s="1" t="s">
        <v>55</v>
      </c>
      <c r="C4" s="1" t="s">
        <v>8</v>
      </c>
      <c r="D4" s="1"/>
      <c r="E4" s="1" t="s">
        <v>6</v>
      </c>
      <c r="F4" s="1">
        <v>26</v>
      </c>
    </row>
    <row r="5" spans="1:6" ht="39.950000000000003" customHeight="1">
      <c r="A5" s="1">
        <v>4</v>
      </c>
      <c r="B5" s="1" t="s">
        <v>55</v>
      </c>
      <c r="C5" s="1" t="s">
        <v>9</v>
      </c>
      <c r="D5" s="1"/>
      <c r="E5" s="1" t="s">
        <v>6</v>
      </c>
      <c r="F5" s="1">
        <v>7</v>
      </c>
    </row>
    <row r="6" spans="1:6" ht="39.950000000000003" customHeight="1">
      <c r="A6" s="1">
        <v>5</v>
      </c>
      <c r="B6" s="1" t="s">
        <v>55</v>
      </c>
      <c r="C6" s="1" t="s">
        <v>10</v>
      </c>
      <c r="D6" s="2" t="s">
        <v>11</v>
      </c>
      <c r="E6" s="1" t="s">
        <v>6</v>
      </c>
      <c r="F6" s="1">
        <v>79</v>
      </c>
    </row>
    <row r="7" spans="1:6" ht="39.950000000000003" customHeight="1">
      <c r="A7" s="1">
        <v>6</v>
      </c>
      <c r="B7" s="1" t="s">
        <v>55</v>
      </c>
      <c r="C7" s="1" t="s">
        <v>12</v>
      </c>
      <c r="D7" s="3" t="s">
        <v>13</v>
      </c>
      <c r="E7" s="1" t="s">
        <v>6</v>
      </c>
      <c r="F7" s="1">
        <v>264</v>
      </c>
    </row>
    <row r="8" spans="1:6" ht="39.950000000000003" customHeight="1">
      <c r="A8" s="1">
        <v>7</v>
      </c>
      <c r="B8" s="1" t="s">
        <v>55</v>
      </c>
      <c r="C8" s="1" t="s">
        <v>14</v>
      </c>
      <c r="D8" s="1"/>
      <c r="E8" s="1" t="s">
        <v>6</v>
      </c>
      <c r="F8" s="1">
        <v>79</v>
      </c>
    </row>
    <row r="9" spans="1:6" ht="39.950000000000003" customHeight="1">
      <c r="A9" s="1">
        <v>8</v>
      </c>
      <c r="B9" s="1" t="s">
        <v>55</v>
      </c>
      <c r="C9" s="1" t="s">
        <v>15</v>
      </c>
      <c r="D9" s="3" t="s">
        <v>16</v>
      </c>
      <c r="E9" s="1" t="s">
        <v>6</v>
      </c>
      <c r="F9" s="1">
        <v>26</v>
      </c>
    </row>
    <row r="10" spans="1:6" ht="39.950000000000003" customHeight="1">
      <c r="A10" s="1">
        <v>9</v>
      </c>
      <c r="B10" s="1" t="s">
        <v>55</v>
      </c>
      <c r="C10" s="1" t="s">
        <v>17</v>
      </c>
      <c r="D10" s="3" t="s">
        <v>18</v>
      </c>
      <c r="E10" s="1" t="s">
        <v>6</v>
      </c>
      <c r="F10" s="1">
        <v>1</v>
      </c>
    </row>
    <row r="11" spans="1:6" ht="39.950000000000003" customHeight="1">
      <c r="A11" s="1">
        <v>10</v>
      </c>
      <c r="B11" s="1" t="s">
        <v>55</v>
      </c>
      <c r="C11" s="1" t="s">
        <v>19</v>
      </c>
      <c r="D11" s="2" t="s">
        <v>20</v>
      </c>
      <c r="E11" s="1" t="s">
        <v>6</v>
      </c>
      <c r="F11" s="1">
        <v>55</v>
      </c>
    </row>
    <row r="12" spans="1:6" ht="39.950000000000003" customHeight="1">
      <c r="A12" s="1">
        <v>11</v>
      </c>
      <c r="B12" s="1" t="s">
        <v>55</v>
      </c>
      <c r="C12" s="1" t="s">
        <v>21</v>
      </c>
      <c r="D12" s="3" t="s">
        <v>22</v>
      </c>
      <c r="E12" s="1" t="s">
        <v>6</v>
      </c>
      <c r="F12" s="1">
        <v>158</v>
      </c>
    </row>
    <row r="13" spans="1:6" ht="39.950000000000003" customHeight="1">
      <c r="A13" s="1">
        <v>12</v>
      </c>
      <c r="B13" s="1" t="s">
        <v>55</v>
      </c>
      <c r="C13" s="1" t="s">
        <v>23</v>
      </c>
      <c r="D13" s="2" t="s">
        <v>24</v>
      </c>
      <c r="E13" s="1" t="s">
        <v>6</v>
      </c>
      <c r="F13" s="1">
        <v>158</v>
      </c>
    </row>
    <row r="14" spans="1:6" ht="39.950000000000003" customHeight="1">
      <c r="A14" s="1">
        <v>13</v>
      </c>
      <c r="B14" s="1" t="s">
        <v>55</v>
      </c>
      <c r="C14" s="1" t="s">
        <v>25</v>
      </c>
      <c r="D14" s="3" t="s">
        <v>26</v>
      </c>
      <c r="E14" s="1" t="s">
        <v>6</v>
      </c>
      <c r="F14" s="1">
        <v>79</v>
      </c>
    </row>
    <row r="15" spans="1:6" ht="39.950000000000003" customHeight="1">
      <c r="A15" s="1">
        <v>14</v>
      </c>
      <c r="B15" s="1" t="s">
        <v>55</v>
      </c>
      <c r="C15" s="1" t="s">
        <v>27</v>
      </c>
      <c r="D15" s="2" t="s">
        <v>28</v>
      </c>
      <c r="E15" s="1" t="s">
        <v>6</v>
      </c>
      <c r="F15" s="1">
        <v>26</v>
      </c>
    </row>
    <row r="16" spans="1:6" ht="39.950000000000003" customHeight="1">
      <c r="A16" s="1">
        <v>15</v>
      </c>
      <c r="B16" s="1" t="s">
        <v>55</v>
      </c>
      <c r="C16" s="1" t="s">
        <v>29</v>
      </c>
      <c r="D16" s="2" t="s">
        <v>30</v>
      </c>
      <c r="E16" s="1" t="s">
        <v>6</v>
      </c>
      <c r="F16" s="1">
        <v>2218</v>
      </c>
    </row>
    <row r="17" spans="1:6" ht="39.950000000000003" customHeight="1">
      <c r="A17" s="1">
        <v>16</v>
      </c>
      <c r="B17" s="1" t="s">
        <v>55</v>
      </c>
      <c r="C17" s="1" t="s">
        <v>31</v>
      </c>
      <c r="D17" s="2" t="s">
        <v>32</v>
      </c>
      <c r="E17" s="1" t="s">
        <v>6</v>
      </c>
      <c r="F17" s="1">
        <v>317</v>
      </c>
    </row>
    <row r="18" spans="1:6" ht="39.950000000000003" customHeight="1">
      <c r="A18" s="1">
        <v>17</v>
      </c>
      <c r="B18" s="1" t="s">
        <v>55</v>
      </c>
      <c r="C18" s="1" t="s">
        <v>33</v>
      </c>
      <c r="D18" s="2" t="s">
        <v>34</v>
      </c>
      <c r="E18" s="1" t="s">
        <v>6</v>
      </c>
      <c r="F18" s="1">
        <v>55</v>
      </c>
    </row>
    <row r="19" spans="1:6" ht="39.950000000000003" customHeight="1">
      <c r="A19" s="1">
        <v>18</v>
      </c>
      <c r="B19" s="1" t="s">
        <v>55</v>
      </c>
      <c r="C19" s="1" t="s">
        <v>35</v>
      </c>
      <c r="D19" s="3" t="s">
        <v>36</v>
      </c>
      <c r="E19" s="1" t="s">
        <v>6</v>
      </c>
      <c r="F19" s="1">
        <v>79</v>
      </c>
    </row>
    <row r="20" spans="1:6" ht="39.950000000000003" customHeight="1">
      <c r="A20" s="1">
        <v>19</v>
      </c>
      <c r="B20" s="1" t="s">
        <v>55</v>
      </c>
      <c r="C20" s="1" t="s">
        <v>37</v>
      </c>
      <c r="D20" s="3" t="s">
        <v>38</v>
      </c>
      <c r="E20" s="1" t="s">
        <v>6</v>
      </c>
      <c r="F20" s="1">
        <v>2</v>
      </c>
    </row>
    <row r="21" spans="1:6" ht="39.950000000000003" customHeight="1">
      <c r="A21" s="1">
        <v>20</v>
      </c>
      <c r="B21" s="1" t="s">
        <v>55</v>
      </c>
      <c r="C21" s="1" t="s">
        <v>39</v>
      </c>
      <c r="D21" s="3" t="s">
        <v>40</v>
      </c>
      <c r="E21" s="1" t="s">
        <v>6</v>
      </c>
      <c r="F21" s="1">
        <v>26</v>
      </c>
    </row>
    <row r="22" spans="1:6" ht="39.950000000000003" customHeight="1">
      <c r="A22" s="1">
        <v>21</v>
      </c>
      <c r="B22" s="1" t="s">
        <v>55</v>
      </c>
      <c r="C22" s="1" t="s">
        <v>41</v>
      </c>
      <c r="D22" s="4" t="s">
        <v>42</v>
      </c>
      <c r="E22" s="1" t="s">
        <v>6</v>
      </c>
      <c r="F22" s="1">
        <v>21</v>
      </c>
    </row>
    <row r="23" spans="1:6" ht="39.950000000000003" customHeight="1">
      <c r="A23" s="1">
        <v>22</v>
      </c>
      <c r="B23" s="1" t="s">
        <v>55</v>
      </c>
      <c r="C23" s="1" t="s">
        <v>43</v>
      </c>
      <c r="D23" s="3" t="s">
        <v>44</v>
      </c>
      <c r="E23" s="1" t="s">
        <v>6</v>
      </c>
      <c r="F23" s="1">
        <v>7</v>
      </c>
    </row>
    <row r="24" spans="1:6" ht="39.950000000000003" customHeight="1">
      <c r="A24" s="1">
        <v>23</v>
      </c>
      <c r="B24" s="1" t="s">
        <v>55</v>
      </c>
      <c r="C24" s="1" t="s">
        <v>45</v>
      </c>
      <c r="D24" s="3" t="s">
        <v>46</v>
      </c>
      <c r="E24" s="1" t="s">
        <v>6</v>
      </c>
      <c r="F24" s="1">
        <v>2</v>
      </c>
    </row>
    <row r="25" spans="1:6" ht="39.950000000000003" customHeight="1">
      <c r="A25" s="1">
        <v>24</v>
      </c>
      <c r="B25" s="1" t="s">
        <v>55</v>
      </c>
      <c r="C25" s="1" t="s">
        <v>47</v>
      </c>
      <c r="D25" s="3" t="s">
        <v>48</v>
      </c>
      <c r="E25" s="1" t="s">
        <v>6</v>
      </c>
      <c r="F25" s="1">
        <v>2</v>
      </c>
    </row>
    <row r="26" spans="1:6" ht="39.950000000000003" customHeight="1">
      <c r="A26" s="1">
        <v>25</v>
      </c>
      <c r="B26" s="1" t="s">
        <v>55</v>
      </c>
      <c r="C26" s="1" t="s">
        <v>49</v>
      </c>
      <c r="D26" s="2" t="s">
        <v>50</v>
      </c>
      <c r="E26" s="1" t="s">
        <v>6</v>
      </c>
      <c r="F26" s="1">
        <v>26</v>
      </c>
    </row>
    <row r="27" spans="1:6" ht="39.950000000000003" customHeight="1">
      <c r="A27" s="1">
        <v>26</v>
      </c>
      <c r="B27" s="1" t="s">
        <v>55</v>
      </c>
      <c r="C27" s="1" t="s">
        <v>51</v>
      </c>
      <c r="D27" s="2" t="s">
        <v>52</v>
      </c>
      <c r="E27" s="1" t="s">
        <v>6</v>
      </c>
      <c r="F27" s="1">
        <v>26</v>
      </c>
    </row>
    <row r="28" spans="1:6" ht="39.950000000000003" customHeight="1">
      <c r="A28" s="1">
        <v>27</v>
      </c>
      <c r="B28" s="1" t="s">
        <v>55</v>
      </c>
      <c r="C28" s="5" t="s">
        <v>53</v>
      </c>
      <c r="D28" s="1"/>
      <c r="E28" s="1" t="s">
        <v>6</v>
      </c>
      <c r="F28" s="1">
        <v>26</v>
      </c>
    </row>
  </sheetData>
  <hyperlinks>
    <hyperlink ref="D17" r:id="rId1"/>
    <hyperlink ref="D18" r:id="rId2"/>
    <hyperlink ref="D16" r:id="rId3"/>
    <hyperlink ref="D27" r:id="rId4"/>
    <hyperlink ref="D6" r:id="rId5"/>
    <hyperlink ref="D15" r:id="rId6"/>
    <hyperlink ref="D13" r:id="rId7"/>
    <hyperlink ref="D11" r:id="rId8"/>
    <hyperlink ref="D26" r:id="rId9"/>
  </hyperlinks>
  <pageMargins left="0.7" right="0.7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D1" zoomScale="85" zoomScaleNormal="85" workbookViewId="0">
      <selection activeCell="D1" sqref="A1:XFD1048576"/>
    </sheetView>
  </sheetViews>
  <sheetFormatPr defaultRowHeight="15"/>
  <cols>
    <col min="1" max="1" width="3" bestFit="1" customWidth="1"/>
    <col min="2" max="2" width="53.5703125" style="7" customWidth="1"/>
    <col min="3" max="4" width="49.140625" customWidth="1"/>
    <col min="5" max="5" width="11.5703125" customWidth="1"/>
    <col min="6" max="6" width="12.140625" customWidth="1"/>
    <col min="7" max="7" width="16.5703125" customWidth="1"/>
    <col min="8" max="8" width="21.28515625" style="30" customWidth="1"/>
    <col min="9" max="13" width="16.5703125" style="30" customWidth="1"/>
    <col min="14" max="14" width="18.85546875" customWidth="1"/>
  </cols>
  <sheetData>
    <row r="1" spans="1:18" ht="39.950000000000003" customHeight="1">
      <c r="A1" s="6" t="s">
        <v>0</v>
      </c>
      <c r="B1" s="11" t="s">
        <v>1</v>
      </c>
      <c r="C1" s="12" t="s">
        <v>2</v>
      </c>
      <c r="D1" s="12"/>
      <c r="E1" s="12" t="s">
        <v>3</v>
      </c>
      <c r="F1" s="13" t="s">
        <v>4</v>
      </c>
      <c r="G1" s="8"/>
      <c r="H1" s="26"/>
      <c r="I1" s="26"/>
      <c r="J1" s="26" t="s">
        <v>88</v>
      </c>
      <c r="K1" s="26"/>
      <c r="L1" s="26"/>
      <c r="M1" s="26"/>
      <c r="N1" s="8"/>
      <c r="O1" s="8"/>
      <c r="P1" s="8"/>
      <c r="Q1" s="8"/>
      <c r="R1" s="8"/>
    </row>
    <row r="2" spans="1:18" ht="39.950000000000003" customHeight="1">
      <c r="A2" s="1">
        <v>1</v>
      </c>
      <c r="B2" s="9" t="s">
        <v>5</v>
      </c>
      <c r="C2" s="14"/>
      <c r="D2" s="14" t="s">
        <v>58</v>
      </c>
      <c r="E2" s="14" t="s">
        <v>6</v>
      </c>
      <c r="F2" s="15">
        <v>211</v>
      </c>
      <c r="G2" s="8" t="s">
        <v>56</v>
      </c>
      <c r="H2" s="26">
        <v>4000000</v>
      </c>
      <c r="I2" s="26">
        <f>H2*F2</f>
        <v>844000000</v>
      </c>
      <c r="J2" s="26">
        <v>0.91500000000000004</v>
      </c>
      <c r="K2" s="26">
        <f>J2*H2</f>
        <v>3660000</v>
      </c>
      <c r="L2" s="26">
        <f>K2*F2</f>
        <v>772260000</v>
      </c>
      <c r="M2" s="26">
        <f>L2-I2</f>
        <v>-71740000</v>
      </c>
      <c r="N2" s="18" t="s">
        <v>57</v>
      </c>
      <c r="O2" s="8"/>
      <c r="P2" s="8"/>
      <c r="Q2" s="8"/>
      <c r="R2" s="8"/>
    </row>
    <row r="3" spans="1:18" ht="39.950000000000003" customHeight="1">
      <c r="A3" s="1">
        <v>2</v>
      </c>
      <c r="B3" s="19" t="s">
        <v>7</v>
      </c>
      <c r="C3" s="14"/>
      <c r="D3" s="14"/>
      <c r="E3" s="14" t="s">
        <v>6</v>
      </c>
      <c r="F3" s="15">
        <v>4</v>
      </c>
      <c r="G3" s="8"/>
      <c r="H3" s="26"/>
      <c r="I3" s="26">
        <f t="shared" ref="I3:I28" si="0">H3*F3</f>
        <v>0</v>
      </c>
      <c r="J3" s="26">
        <v>1.2</v>
      </c>
      <c r="K3" s="26">
        <f t="shared" ref="K3:K28" si="1">J3*H3</f>
        <v>0</v>
      </c>
      <c r="L3" s="26">
        <f t="shared" ref="L3:L28" si="2">K3*F3</f>
        <v>0</v>
      </c>
      <c r="M3" s="26">
        <f t="shared" ref="M3:M28" si="3">L3-I3</f>
        <v>0</v>
      </c>
      <c r="N3" s="8"/>
      <c r="O3" s="8"/>
      <c r="P3" s="8"/>
      <c r="Q3" s="8"/>
      <c r="R3" s="8"/>
    </row>
    <row r="4" spans="1:18" ht="39.950000000000003" customHeight="1">
      <c r="A4" s="1">
        <v>3</v>
      </c>
      <c r="B4" s="22" t="s">
        <v>8</v>
      </c>
      <c r="C4" s="14" t="s">
        <v>59</v>
      </c>
      <c r="D4" s="14"/>
      <c r="E4" s="14" t="s">
        <v>6</v>
      </c>
      <c r="F4" s="15">
        <v>26</v>
      </c>
      <c r="G4" s="21" t="s">
        <v>60</v>
      </c>
      <c r="H4" s="27">
        <v>22000000</v>
      </c>
      <c r="I4" s="26">
        <f t="shared" si="0"/>
        <v>572000000</v>
      </c>
      <c r="J4" s="26">
        <v>1.2</v>
      </c>
      <c r="K4" s="26">
        <f t="shared" si="1"/>
        <v>26400000</v>
      </c>
      <c r="L4" s="26">
        <f t="shared" si="2"/>
        <v>686400000</v>
      </c>
      <c r="M4" s="26">
        <f t="shared" si="3"/>
        <v>114400000</v>
      </c>
      <c r="N4" s="24" t="s">
        <v>61</v>
      </c>
      <c r="O4" s="8"/>
      <c r="P4" s="8"/>
      <c r="Q4" s="8"/>
      <c r="R4" s="8"/>
    </row>
    <row r="5" spans="1:18" ht="39.950000000000003" customHeight="1">
      <c r="A5" s="1">
        <v>4</v>
      </c>
      <c r="B5" s="19" t="s">
        <v>9</v>
      </c>
      <c r="C5" s="14"/>
      <c r="D5" s="14"/>
      <c r="E5" s="14" t="s">
        <v>6</v>
      </c>
      <c r="F5" s="15">
        <v>7</v>
      </c>
      <c r="G5" s="8"/>
      <c r="H5" s="26"/>
      <c r="I5" s="26">
        <f t="shared" si="0"/>
        <v>0</v>
      </c>
      <c r="J5" s="26">
        <v>1.2</v>
      </c>
      <c r="K5" s="26">
        <f t="shared" si="1"/>
        <v>0</v>
      </c>
      <c r="L5" s="26">
        <f t="shared" si="2"/>
        <v>0</v>
      </c>
      <c r="M5" s="26">
        <f t="shared" si="3"/>
        <v>0</v>
      </c>
      <c r="N5" s="8"/>
      <c r="O5" s="8"/>
      <c r="P5" s="8"/>
      <c r="Q5" s="8"/>
      <c r="R5" s="8"/>
    </row>
    <row r="6" spans="1:18" ht="39.950000000000003" customHeight="1">
      <c r="A6" s="1">
        <v>5</v>
      </c>
      <c r="B6" s="9" t="s">
        <v>10</v>
      </c>
      <c r="C6" s="23" t="s">
        <v>11</v>
      </c>
      <c r="D6" s="16"/>
      <c r="E6" s="14" t="s">
        <v>6</v>
      </c>
      <c r="F6" s="15">
        <v>79</v>
      </c>
      <c r="G6" s="8" t="s">
        <v>62</v>
      </c>
      <c r="H6" s="26">
        <v>114000</v>
      </c>
      <c r="I6" s="26">
        <f t="shared" si="0"/>
        <v>9006000</v>
      </c>
      <c r="J6" s="26">
        <v>1.5</v>
      </c>
      <c r="K6" s="26">
        <f t="shared" si="1"/>
        <v>171000</v>
      </c>
      <c r="L6" s="26">
        <f t="shared" si="2"/>
        <v>13509000</v>
      </c>
      <c r="M6" s="26">
        <f t="shared" si="3"/>
        <v>4503000</v>
      </c>
      <c r="N6" s="8"/>
      <c r="O6" s="8"/>
      <c r="P6" s="8"/>
      <c r="Q6" s="8"/>
      <c r="R6" s="8"/>
    </row>
    <row r="7" spans="1:18" ht="39.950000000000003" customHeight="1">
      <c r="A7" s="1">
        <v>6</v>
      </c>
      <c r="B7" s="9" t="s">
        <v>64</v>
      </c>
      <c r="C7" s="17" t="s">
        <v>13</v>
      </c>
      <c r="D7" s="17" t="s">
        <v>67</v>
      </c>
      <c r="E7" s="14" t="s">
        <v>6</v>
      </c>
      <c r="F7" s="15">
        <v>264</v>
      </c>
      <c r="G7" s="8" t="s">
        <v>63</v>
      </c>
      <c r="H7" s="28">
        <v>1750000</v>
      </c>
      <c r="I7" s="26">
        <f t="shared" si="0"/>
        <v>462000000</v>
      </c>
      <c r="J7" s="26">
        <v>1.1399999999999999</v>
      </c>
      <c r="K7" s="26">
        <f t="shared" si="1"/>
        <v>1994999.9999999998</v>
      </c>
      <c r="L7" s="26">
        <f t="shared" si="2"/>
        <v>526679999.99999994</v>
      </c>
      <c r="M7" s="26">
        <f t="shared" si="3"/>
        <v>64679999.99999994</v>
      </c>
      <c r="N7" s="24" t="s">
        <v>65</v>
      </c>
      <c r="O7" s="8"/>
      <c r="P7" s="8"/>
      <c r="Q7" s="8"/>
      <c r="R7" s="8"/>
    </row>
    <row r="8" spans="1:18" ht="39.950000000000003" customHeight="1">
      <c r="A8" s="1">
        <v>7</v>
      </c>
      <c r="B8" s="9" t="s">
        <v>14</v>
      </c>
      <c r="C8" s="14"/>
      <c r="D8" s="14" t="s">
        <v>66</v>
      </c>
      <c r="E8" s="14" t="s">
        <v>6</v>
      </c>
      <c r="F8" s="15">
        <v>79</v>
      </c>
      <c r="G8" s="25" t="s">
        <v>68</v>
      </c>
      <c r="H8" s="29">
        <v>6970000</v>
      </c>
      <c r="I8" s="26">
        <f t="shared" si="0"/>
        <v>550630000</v>
      </c>
      <c r="J8" s="26">
        <v>1.2</v>
      </c>
      <c r="K8" s="26">
        <f t="shared" si="1"/>
        <v>8364000</v>
      </c>
      <c r="L8" s="26">
        <f t="shared" si="2"/>
        <v>660756000</v>
      </c>
      <c r="M8" s="26">
        <f t="shared" si="3"/>
        <v>110126000</v>
      </c>
      <c r="N8" s="24" t="s">
        <v>69</v>
      </c>
      <c r="O8" s="8"/>
      <c r="P8" s="8"/>
      <c r="Q8" s="8"/>
      <c r="R8" s="8"/>
    </row>
    <row r="9" spans="1:18" ht="39.950000000000003" customHeight="1">
      <c r="A9" s="1">
        <v>8</v>
      </c>
      <c r="B9" s="9" t="s">
        <v>15</v>
      </c>
      <c r="C9" s="23" t="s">
        <v>16</v>
      </c>
      <c r="D9" s="17"/>
      <c r="E9" s="14" t="s">
        <v>6</v>
      </c>
      <c r="F9" s="15">
        <v>26</v>
      </c>
      <c r="G9" s="8">
        <v>670000</v>
      </c>
      <c r="H9" s="26">
        <v>700000</v>
      </c>
      <c r="I9" s="26">
        <f t="shared" si="0"/>
        <v>18200000</v>
      </c>
      <c r="J9" s="26">
        <v>1.2</v>
      </c>
      <c r="K9" s="26">
        <f t="shared" si="1"/>
        <v>840000</v>
      </c>
      <c r="L9" s="26">
        <f t="shared" si="2"/>
        <v>21840000</v>
      </c>
      <c r="M9" s="26">
        <f t="shared" si="3"/>
        <v>3640000</v>
      </c>
      <c r="N9" s="8"/>
      <c r="O9" s="8"/>
      <c r="P9" s="8"/>
      <c r="Q9" s="8"/>
      <c r="R9" s="8"/>
    </row>
    <row r="10" spans="1:18" ht="39.950000000000003" customHeight="1">
      <c r="A10" s="1">
        <v>9</v>
      </c>
      <c r="B10" s="9" t="s">
        <v>17</v>
      </c>
      <c r="C10" s="17" t="s">
        <v>18</v>
      </c>
      <c r="D10" s="17"/>
      <c r="E10" s="14" t="s">
        <v>6</v>
      </c>
      <c r="F10" s="15">
        <v>1</v>
      </c>
      <c r="G10" s="8" t="s">
        <v>70</v>
      </c>
      <c r="H10" s="28">
        <v>8250000</v>
      </c>
      <c r="I10" s="26">
        <f t="shared" si="0"/>
        <v>8250000</v>
      </c>
      <c r="J10" s="26">
        <v>1.2</v>
      </c>
      <c r="K10" s="26">
        <f t="shared" si="1"/>
        <v>9900000</v>
      </c>
      <c r="L10" s="26">
        <f t="shared" si="2"/>
        <v>9900000</v>
      </c>
      <c r="M10" s="26">
        <f t="shared" si="3"/>
        <v>1650000</v>
      </c>
      <c r="N10" s="24" t="s">
        <v>71</v>
      </c>
      <c r="O10" s="8"/>
      <c r="P10" s="8"/>
      <c r="Q10" s="8"/>
      <c r="R10" s="8"/>
    </row>
    <row r="11" spans="1:18" ht="39.950000000000003" customHeight="1">
      <c r="A11" s="1">
        <v>10</v>
      </c>
      <c r="B11" s="9" t="s">
        <v>19</v>
      </c>
      <c r="C11" s="23" t="s">
        <v>20</v>
      </c>
      <c r="D11" s="16"/>
      <c r="E11" s="14" t="s">
        <v>6</v>
      </c>
      <c r="F11" s="15">
        <v>55</v>
      </c>
      <c r="G11" s="8" t="s">
        <v>72</v>
      </c>
      <c r="H11" s="26">
        <v>340000</v>
      </c>
      <c r="I11" s="26">
        <f t="shared" si="0"/>
        <v>18700000</v>
      </c>
      <c r="J11" s="26">
        <v>1.2</v>
      </c>
      <c r="K11" s="26">
        <f t="shared" si="1"/>
        <v>408000</v>
      </c>
      <c r="L11" s="26">
        <f t="shared" si="2"/>
        <v>22440000</v>
      </c>
      <c r="M11" s="26">
        <f t="shared" si="3"/>
        <v>3740000</v>
      </c>
      <c r="N11" s="8"/>
      <c r="O11" s="8"/>
      <c r="P11" s="8"/>
      <c r="Q11" s="8"/>
      <c r="R11" s="8"/>
    </row>
    <row r="12" spans="1:18" ht="39.950000000000003" customHeight="1">
      <c r="A12" s="1">
        <v>11</v>
      </c>
      <c r="B12" s="9" t="s">
        <v>21</v>
      </c>
      <c r="C12" s="23" t="s">
        <v>22</v>
      </c>
      <c r="D12" s="17"/>
      <c r="E12" s="14" t="s">
        <v>6</v>
      </c>
      <c r="F12" s="15">
        <v>158</v>
      </c>
      <c r="G12" s="8" t="s">
        <v>73</v>
      </c>
      <c r="H12" s="26">
        <v>180000</v>
      </c>
      <c r="I12" s="26">
        <f t="shared" si="0"/>
        <v>28440000</v>
      </c>
      <c r="J12" s="26">
        <v>1.2</v>
      </c>
      <c r="K12" s="26">
        <f t="shared" si="1"/>
        <v>216000</v>
      </c>
      <c r="L12" s="26">
        <f t="shared" si="2"/>
        <v>34128000</v>
      </c>
      <c r="M12" s="26">
        <f t="shared" si="3"/>
        <v>5688000</v>
      </c>
      <c r="N12" s="8"/>
      <c r="O12" s="8"/>
      <c r="P12" s="8"/>
      <c r="Q12" s="8"/>
      <c r="R12" s="8"/>
    </row>
    <row r="13" spans="1:18" ht="39.950000000000003" customHeight="1">
      <c r="A13" s="1">
        <v>12</v>
      </c>
      <c r="B13" s="9" t="s">
        <v>23</v>
      </c>
      <c r="C13" s="23" t="s">
        <v>24</v>
      </c>
      <c r="D13" s="16"/>
      <c r="E13" s="14" t="s">
        <v>6</v>
      </c>
      <c r="F13" s="15">
        <v>158</v>
      </c>
      <c r="G13" s="8" t="s">
        <v>73</v>
      </c>
      <c r="H13" s="26">
        <v>180000</v>
      </c>
      <c r="I13" s="26">
        <f t="shared" si="0"/>
        <v>28440000</v>
      </c>
      <c r="J13" s="26">
        <v>1.2</v>
      </c>
      <c r="K13" s="26">
        <f t="shared" si="1"/>
        <v>216000</v>
      </c>
      <c r="L13" s="26">
        <f t="shared" si="2"/>
        <v>34128000</v>
      </c>
      <c r="M13" s="26">
        <f t="shared" si="3"/>
        <v>5688000</v>
      </c>
      <c r="N13" s="8"/>
      <c r="O13" s="8"/>
      <c r="P13" s="8"/>
      <c r="Q13" s="8"/>
      <c r="R13" s="8"/>
    </row>
    <row r="14" spans="1:18" s="38" customFormat="1" ht="44.25" customHeight="1">
      <c r="A14" s="31">
        <v>13</v>
      </c>
      <c r="B14" s="20" t="s">
        <v>25</v>
      </c>
      <c r="C14" s="32" t="s">
        <v>26</v>
      </c>
      <c r="D14" s="33"/>
      <c r="E14" s="34" t="s">
        <v>6</v>
      </c>
      <c r="F14" s="35">
        <v>79</v>
      </c>
      <c r="G14" s="36"/>
      <c r="H14" s="37"/>
      <c r="I14" s="26">
        <f t="shared" si="0"/>
        <v>0</v>
      </c>
      <c r="J14" s="26">
        <v>1.2</v>
      </c>
      <c r="K14" s="26">
        <f t="shared" si="1"/>
        <v>0</v>
      </c>
      <c r="L14" s="26">
        <f t="shared" si="2"/>
        <v>0</v>
      </c>
      <c r="M14" s="26">
        <f t="shared" si="3"/>
        <v>0</v>
      </c>
      <c r="N14" s="36"/>
      <c r="O14" s="36"/>
      <c r="P14" s="36"/>
      <c r="Q14" s="36"/>
      <c r="R14" s="36"/>
    </row>
    <row r="15" spans="1:18" ht="39.950000000000003" customHeight="1">
      <c r="A15" s="1">
        <v>14</v>
      </c>
      <c r="B15" s="9" t="s">
        <v>27</v>
      </c>
      <c r="C15" s="23" t="s">
        <v>28</v>
      </c>
      <c r="D15" s="16"/>
      <c r="E15" s="14" t="s">
        <v>6</v>
      </c>
      <c r="F15" s="15">
        <v>26</v>
      </c>
      <c r="G15" s="8" t="s">
        <v>74</v>
      </c>
      <c r="H15" s="26">
        <v>333000</v>
      </c>
      <c r="I15" s="26">
        <f t="shared" si="0"/>
        <v>8658000</v>
      </c>
      <c r="J15" s="26">
        <v>1.2</v>
      </c>
      <c r="K15" s="26">
        <f t="shared" si="1"/>
        <v>399600</v>
      </c>
      <c r="L15" s="26">
        <f t="shared" si="2"/>
        <v>10389600</v>
      </c>
      <c r="M15" s="26">
        <f t="shared" si="3"/>
        <v>1731600</v>
      </c>
      <c r="N15" s="8"/>
      <c r="O15" s="8"/>
      <c r="P15" s="8"/>
      <c r="Q15" s="8"/>
      <c r="R15" s="8"/>
    </row>
    <row r="16" spans="1:18" ht="39.950000000000003" customHeight="1">
      <c r="A16" s="1">
        <v>15</v>
      </c>
      <c r="B16" s="9" t="s">
        <v>29</v>
      </c>
      <c r="C16" s="23" t="s">
        <v>30</v>
      </c>
      <c r="D16" s="16"/>
      <c r="E16" s="14" t="s">
        <v>6</v>
      </c>
      <c r="F16" s="15">
        <v>2218</v>
      </c>
      <c r="G16" s="8" t="s">
        <v>87</v>
      </c>
      <c r="H16" s="26">
        <v>13000</v>
      </c>
      <c r="I16" s="26">
        <f t="shared" si="0"/>
        <v>28834000</v>
      </c>
      <c r="J16" s="26">
        <v>1.2</v>
      </c>
      <c r="K16" s="26">
        <f t="shared" si="1"/>
        <v>15600</v>
      </c>
      <c r="L16" s="26">
        <f t="shared" si="2"/>
        <v>34600800</v>
      </c>
      <c r="M16" s="26">
        <f t="shared" si="3"/>
        <v>5766800</v>
      </c>
      <c r="N16" s="8" t="s">
        <v>86</v>
      </c>
      <c r="O16" s="8"/>
      <c r="P16" s="8"/>
      <c r="Q16" s="8"/>
      <c r="R16" s="8"/>
    </row>
    <row r="17" spans="1:18" ht="39.950000000000003" customHeight="1">
      <c r="A17" s="1">
        <v>16</v>
      </c>
      <c r="B17" s="9" t="s">
        <v>31</v>
      </c>
      <c r="C17" s="23" t="s">
        <v>32</v>
      </c>
      <c r="D17" s="16"/>
      <c r="E17" s="14" t="s">
        <v>6</v>
      </c>
      <c r="F17" s="15">
        <v>317</v>
      </c>
      <c r="G17" s="8" t="s">
        <v>75</v>
      </c>
      <c r="H17" s="26">
        <v>34000</v>
      </c>
      <c r="I17" s="26">
        <f t="shared" si="0"/>
        <v>10778000</v>
      </c>
      <c r="J17" s="26">
        <v>1.2</v>
      </c>
      <c r="K17" s="26">
        <f t="shared" si="1"/>
        <v>40800</v>
      </c>
      <c r="L17" s="26">
        <f t="shared" si="2"/>
        <v>12933600</v>
      </c>
      <c r="M17" s="26">
        <f t="shared" si="3"/>
        <v>2155600</v>
      </c>
      <c r="N17" s="8"/>
      <c r="O17" s="8"/>
      <c r="P17" s="8"/>
      <c r="Q17" s="8"/>
      <c r="R17" s="8"/>
    </row>
    <row r="18" spans="1:18" ht="39.950000000000003" customHeight="1">
      <c r="A18" s="1">
        <v>17</v>
      </c>
      <c r="B18" s="9" t="s">
        <v>33</v>
      </c>
      <c r="C18" s="23" t="s">
        <v>34</v>
      </c>
      <c r="D18" s="16"/>
      <c r="E18" s="14" t="s">
        <v>6</v>
      </c>
      <c r="F18" s="15">
        <v>55</v>
      </c>
      <c r="G18" s="8" t="s">
        <v>76</v>
      </c>
      <c r="H18" s="26">
        <v>73000</v>
      </c>
      <c r="I18" s="26">
        <f t="shared" si="0"/>
        <v>4015000</v>
      </c>
      <c r="J18" s="26">
        <v>1.2</v>
      </c>
      <c r="K18" s="26">
        <f t="shared" si="1"/>
        <v>87600</v>
      </c>
      <c r="L18" s="26">
        <f t="shared" si="2"/>
        <v>4818000</v>
      </c>
      <c r="M18" s="26">
        <f t="shared" si="3"/>
        <v>803000</v>
      </c>
      <c r="N18" s="8"/>
      <c r="O18" s="8"/>
      <c r="P18" s="8"/>
      <c r="Q18" s="8"/>
      <c r="R18" s="8"/>
    </row>
    <row r="19" spans="1:18" ht="39.950000000000003" customHeight="1">
      <c r="A19" s="1">
        <v>18</v>
      </c>
      <c r="B19" s="9" t="s">
        <v>35</v>
      </c>
      <c r="C19" s="23" t="s">
        <v>36</v>
      </c>
      <c r="D19" s="17"/>
      <c r="E19" s="14" t="s">
        <v>6</v>
      </c>
      <c r="F19" s="15">
        <v>79</v>
      </c>
      <c r="G19" s="8" t="s">
        <v>77</v>
      </c>
      <c r="H19" s="26">
        <v>616000</v>
      </c>
      <c r="I19" s="26">
        <f t="shared" si="0"/>
        <v>48664000</v>
      </c>
      <c r="J19" s="26">
        <v>1.2</v>
      </c>
      <c r="K19" s="26">
        <f t="shared" si="1"/>
        <v>739200</v>
      </c>
      <c r="L19" s="26">
        <f t="shared" si="2"/>
        <v>58396800</v>
      </c>
      <c r="M19" s="26">
        <f t="shared" si="3"/>
        <v>9732800</v>
      </c>
      <c r="N19" s="8"/>
      <c r="O19" s="8"/>
      <c r="P19" s="8"/>
      <c r="Q19" s="8"/>
      <c r="R19" s="8"/>
    </row>
    <row r="20" spans="1:18" s="38" customFormat="1" ht="39.950000000000003" customHeight="1">
      <c r="A20" s="31">
        <v>19</v>
      </c>
      <c r="B20" s="19" t="s">
        <v>37</v>
      </c>
      <c r="C20" s="32" t="s">
        <v>38</v>
      </c>
      <c r="D20" s="33"/>
      <c r="E20" s="34" t="s">
        <v>6</v>
      </c>
      <c r="F20" s="35">
        <v>2</v>
      </c>
      <c r="G20" s="36"/>
      <c r="H20" s="37"/>
      <c r="I20" s="26">
        <f t="shared" si="0"/>
        <v>0</v>
      </c>
      <c r="J20" s="26">
        <v>1.2</v>
      </c>
      <c r="K20" s="26">
        <f t="shared" si="1"/>
        <v>0</v>
      </c>
      <c r="L20" s="26">
        <f t="shared" si="2"/>
        <v>0</v>
      </c>
      <c r="M20" s="26">
        <f t="shared" si="3"/>
        <v>0</v>
      </c>
      <c r="N20" s="36"/>
      <c r="O20" s="36"/>
      <c r="P20" s="36"/>
      <c r="Q20" s="36"/>
      <c r="R20" s="36"/>
    </row>
    <row r="21" spans="1:18" s="38" customFormat="1" ht="39.950000000000003" customHeight="1">
      <c r="A21" s="31">
        <v>20</v>
      </c>
      <c r="B21" s="20" t="s">
        <v>39</v>
      </c>
      <c r="C21" s="33" t="s">
        <v>40</v>
      </c>
      <c r="D21" s="33"/>
      <c r="E21" s="34" t="s">
        <v>6</v>
      </c>
      <c r="F21" s="35">
        <v>26</v>
      </c>
      <c r="G21" s="36"/>
      <c r="H21" s="37"/>
      <c r="I21" s="26">
        <f t="shared" si="0"/>
        <v>0</v>
      </c>
      <c r="J21" s="26">
        <v>1.2</v>
      </c>
      <c r="K21" s="26">
        <f t="shared" si="1"/>
        <v>0</v>
      </c>
      <c r="L21" s="26">
        <f t="shared" si="2"/>
        <v>0</v>
      </c>
      <c r="M21" s="26">
        <f t="shared" si="3"/>
        <v>0</v>
      </c>
      <c r="N21" s="36"/>
      <c r="O21" s="36"/>
      <c r="P21" s="36"/>
      <c r="Q21" s="36"/>
      <c r="R21" s="36"/>
    </row>
    <row r="22" spans="1:18" ht="39.950000000000003" customHeight="1">
      <c r="A22" s="1">
        <v>21</v>
      </c>
      <c r="B22" s="9" t="s">
        <v>41</v>
      </c>
      <c r="C22" s="23" t="s">
        <v>42</v>
      </c>
      <c r="D22" s="17"/>
      <c r="E22" s="14" t="s">
        <v>6</v>
      </c>
      <c r="F22" s="15">
        <v>21</v>
      </c>
      <c r="G22" s="8" t="s">
        <v>78</v>
      </c>
      <c r="H22" s="26">
        <v>25000</v>
      </c>
      <c r="I22" s="26">
        <f t="shared" si="0"/>
        <v>525000</v>
      </c>
      <c r="J22" s="26">
        <v>1.2</v>
      </c>
      <c r="K22" s="26">
        <f t="shared" si="1"/>
        <v>30000</v>
      </c>
      <c r="L22" s="26">
        <f t="shared" si="2"/>
        <v>630000</v>
      </c>
      <c r="M22" s="26">
        <f t="shared" si="3"/>
        <v>105000</v>
      </c>
      <c r="N22" s="8"/>
      <c r="O22" s="8"/>
      <c r="P22" s="8"/>
      <c r="Q22" s="8"/>
      <c r="R22" s="8"/>
    </row>
    <row r="23" spans="1:18" s="38" customFormat="1" ht="39.950000000000003" customHeight="1">
      <c r="A23" s="31">
        <v>22</v>
      </c>
      <c r="B23" s="20" t="s">
        <v>43</v>
      </c>
      <c r="C23" s="33" t="s">
        <v>44</v>
      </c>
      <c r="D23" s="33"/>
      <c r="E23" s="34" t="s">
        <v>6</v>
      </c>
      <c r="F23" s="35">
        <v>7</v>
      </c>
      <c r="G23" s="36"/>
      <c r="H23" s="37"/>
      <c r="I23" s="26">
        <f t="shared" si="0"/>
        <v>0</v>
      </c>
      <c r="J23" s="26">
        <v>1.2</v>
      </c>
      <c r="K23" s="26">
        <f t="shared" si="1"/>
        <v>0</v>
      </c>
      <c r="L23" s="26">
        <f t="shared" si="2"/>
        <v>0</v>
      </c>
      <c r="M23" s="26">
        <f t="shared" si="3"/>
        <v>0</v>
      </c>
      <c r="N23" s="36"/>
      <c r="O23" s="36"/>
      <c r="P23" s="36"/>
      <c r="Q23" s="36"/>
      <c r="R23" s="36"/>
    </row>
    <row r="24" spans="1:18" s="38" customFormat="1" ht="39.950000000000003" customHeight="1">
      <c r="A24" s="31">
        <v>23</v>
      </c>
      <c r="B24" s="20" t="s">
        <v>45</v>
      </c>
      <c r="C24" s="33" t="s">
        <v>46</v>
      </c>
      <c r="D24" s="33"/>
      <c r="E24" s="34" t="s">
        <v>6</v>
      </c>
      <c r="F24" s="35">
        <v>2</v>
      </c>
      <c r="G24" s="36"/>
      <c r="H24" s="37"/>
      <c r="I24" s="26">
        <f t="shared" si="0"/>
        <v>0</v>
      </c>
      <c r="J24" s="26">
        <v>1.2</v>
      </c>
      <c r="K24" s="26">
        <f t="shared" si="1"/>
        <v>0</v>
      </c>
      <c r="L24" s="26">
        <f t="shared" si="2"/>
        <v>0</v>
      </c>
      <c r="M24" s="26">
        <f t="shared" si="3"/>
        <v>0</v>
      </c>
      <c r="N24" s="36"/>
      <c r="O24" s="36"/>
      <c r="P24" s="36"/>
      <c r="Q24" s="36"/>
      <c r="R24" s="36"/>
    </row>
    <row r="25" spans="1:18" s="38" customFormat="1" ht="39.950000000000003" customHeight="1">
      <c r="A25" s="31">
        <v>24</v>
      </c>
      <c r="B25" s="20" t="s">
        <v>47</v>
      </c>
      <c r="C25" s="33" t="s">
        <v>48</v>
      </c>
      <c r="D25" s="33"/>
      <c r="E25" s="34" t="s">
        <v>6</v>
      </c>
      <c r="F25" s="35">
        <v>2</v>
      </c>
      <c r="G25" s="36"/>
      <c r="H25" s="37"/>
      <c r="I25" s="26">
        <f t="shared" si="0"/>
        <v>0</v>
      </c>
      <c r="J25" s="26">
        <v>1.2</v>
      </c>
      <c r="K25" s="26">
        <f t="shared" si="1"/>
        <v>0</v>
      </c>
      <c r="L25" s="26">
        <f t="shared" si="2"/>
        <v>0</v>
      </c>
      <c r="M25" s="26">
        <f t="shared" si="3"/>
        <v>0</v>
      </c>
      <c r="N25" s="36"/>
      <c r="O25" s="36"/>
      <c r="P25" s="36"/>
      <c r="Q25" s="36"/>
      <c r="R25" s="36"/>
    </row>
    <row r="26" spans="1:18" ht="39.950000000000003" customHeight="1">
      <c r="A26" s="1">
        <v>25</v>
      </c>
      <c r="B26" s="9" t="s">
        <v>49</v>
      </c>
      <c r="C26" s="16" t="s">
        <v>50</v>
      </c>
      <c r="D26" s="16" t="s">
        <v>79</v>
      </c>
      <c r="E26" s="14" t="s">
        <v>6</v>
      </c>
      <c r="F26" s="15">
        <v>26</v>
      </c>
      <c r="G26" s="8" t="s">
        <v>81</v>
      </c>
      <c r="H26" s="28">
        <v>16000</v>
      </c>
      <c r="I26" s="26">
        <f t="shared" si="0"/>
        <v>416000</v>
      </c>
      <c r="J26" s="26">
        <v>1.2</v>
      </c>
      <c r="K26" s="26">
        <f t="shared" si="1"/>
        <v>19200</v>
      </c>
      <c r="L26" s="26">
        <f t="shared" si="2"/>
        <v>499200</v>
      </c>
      <c r="M26" s="26">
        <f t="shared" si="3"/>
        <v>83200</v>
      </c>
      <c r="N26" s="24" t="s">
        <v>80</v>
      </c>
      <c r="O26" s="8"/>
      <c r="P26" s="8"/>
      <c r="Q26" s="8"/>
      <c r="R26" s="8"/>
    </row>
    <row r="27" spans="1:18" ht="39.950000000000003" customHeight="1">
      <c r="A27" s="1">
        <v>26</v>
      </c>
      <c r="B27" s="9" t="s">
        <v>51</v>
      </c>
      <c r="C27" s="23" t="s">
        <v>52</v>
      </c>
      <c r="D27" s="16" t="s">
        <v>82</v>
      </c>
      <c r="E27" s="14" t="s">
        <v>6</v>
      </c>
      <c r="F27" s="15">
        <v>26</v>
      </c>
      <c r="G27" s="8" t="s">
        <v>83</v>
      </c>
      <c r="H27" s="26">
        <v>6050000</v>
      </c>
      <c r="I27" s="26">
        <f t="shared" si="0"/>
        <v>157300000</v>
      </c>
      <c r="J27" s="26">
        <v>1.2</v>
      </c>
      <c r="K27" s="26">
        <f t="shared" si="1"/>
        <v>7260000</v>
      </c>
      <c r="L27" s="26">
        <f t="shared" si="2"/>
        <v>188760000</v>
      </c>
      <c r="M27" s="26">
        <f t="shared" si="3"/>
        <v>31460000</v>
      </c>
      <c r="N27" s="8"/>
      <c r="O27" s="8"/>
      <c r="P27" s="8"/>
      <c r="Q27" s="8"/>
      <c r="R27" s="8"/>
    </row>
    <row r="28" spans="1:18" ht="39.950000000000003" customHeight="1">
      <c r="A28" s="1">
        <v>27</v>
      </c>
      <c r="B28" s="10" t="s">
        <v>53</v>
      </c>
      <c r="C28" s="14"/>
      <c r="D28" s="9" t="s">
        <v>85</v>
      </c>
      <c r="E28" s="14" t="s">
        <v>6</v>
      </c>
      <c r="F28" s="15">
        <v>26</v>
      </c>
      <c r="G28" s="8" t="s">
        <v>84</v>
      </c>
      <c r="H28" s="26">
        <v>175000</v>
      </c>
      <c r="I28" s="26">
        <f t="shared" si="0"/>
        <v>4550000</v>
      </c>
      <c r="J28" s="26">
        <v>1.2</v>
      </c>
      <c r="K28" s="26">
        <f t="shared" si="1"/>
        <v>210000</v>
      </c>
      <c r="L28" s="26">
        <f t="shared" si="2"/>
        <v>5460000</v>
      </c>
      <c r="M28" s="26">
        <f t="shared" si="3"/>
        <v>910000</v>
      </c>
      <c r="N28" s="8"/>
      <c r="O28" s="8"/>
      <c r="P28" s="8"/>
      <c r="Q28" s="8"/>
      <c r="R28" s="8"/>
    </row>
    <row r="29" spans="1:18" ht="54" customHeight="1">
      <c r="G29" s="8"/>
      <c r="H29" s="26"/>
      <c r="I29" s="26">
        <f>SUM(I2:I28)</f>
        <v>2803406000</v>
      </c>
      <c r="J29" s="26"/>
      <c r="K29" s="26"/>
      <c r="L29" s="26">
        <f>SUM(L2:L28)</f>
        <v>3098529000</v>
      </c>
      <c r="M29" s="26">
        <f>SUM(M2:M28)</f>
        <v>295122999.99999994</v>
      </c>
      <c r="N29" s="8"/>
      <c r="O29" s="8"/>
      <c r="P29" s="8"/>
      <c r="Q29" s="8"/>
      <c r="R29" s="8"/>
    </row>
  </sheetData>
  <hyperlinks>
    <hyperlink ref="C17" r:id="rId1"/>
    <hyperlink ref="C18" r:id="rId2"/>
    <hyperlink ref="C16" r:id="rId3"/>
    <hyperlink ref="C27" r:id="rId4"/>
    <hyperlink ref="C6" r:id="rId5"/>
    <hyperlink ref="C15" r:id="rId6"/>
    <hyperlink ref="C13" r:id="rId7"/>
    <hyperlink ref="C11" r:id="rId8"/>
    <hyperlink ref="C26" r:id="rId9"/>
    <hyperlink ref="N2" r:id="rId10"/>
    <hyperlink ref="N4" r:id="rId11" location="shop2-tabs-10" display="https://inline.uz/obzor-produktsii/product/ibp-ups-online-6kva - shop2-tabs-10"/>
    <hyperlink ref="N7" r:id="rId12" display="https://nanocom.uz/product/hikvision-ds-2cd2643g2-izs/"/>
    <hyperlink ref="N8" r:id="rId13" display="https://itmag.uz/product/upravljaemyj-poe-kommutator-urovnja-2-snr-s2982g-24t-poe/"/>
    <hyperlink ref="C9" r:id="rId14"/>
    <hyperlink ref="N10" r:id="rId15" display="https://ekom.uz/setevoe-oborudovanie/provodnoe-setevoe-oborudovanie/ccr1009-7g-1c-1s/"/>
    <hyperlink ref="C12" r:id="rId16"/>
    <hyperlink ref="C14" r:id="rId17"/>
    <hyperlink ref="C19" r:id="rId18"/>
    <hyperlink ref="C20" r:id="rId19"/>
    <hyperlink ref="C22" r:id="rId20"/>
    <hyperlink ref="N26" r:id="rId21" display="https://rahmat.uz/narxi/shina-soedinitelnaya-tipa-pin-dlya-1-f-nagr-100a-54-mod-3nko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E1" zoomScale="85" zoomScaleNormal="85" workbookViewId="0">
      <selection activeCell="G5" sqref="G5"/>
    </sheetView>
  </sheetViews>
  <sheetFormatPr defaultRowHeight="15"/>
  <cols>
    <col min="1" max="1" width="3" bestFit="1" customWidth="1"/>
    <col min="2" max="2" width="53.5703125" style="7" customWidth="1"/>
    <col min="3" max="4" width="49.140625" customWidth="1"/>
    <col min="5" max="5" width="11.5703125" style="44" customWidth="1"/>
    <col min="6" max="6" width="12.140625" style="44" customWidth="1"/>
    <col min="7" max="7" width="16.5703125" customWidth="1"/>
    <col min="8" max="8" width="21.28515625" style="30" customWidth="1"/>
    <col min="9" max="9" width="16.5703125" style="52" customWidth="1"/>
    <col min="10" max="15" width="16.5703125" style="30" customWidth="1"/>
    <col min="16" max="16" width="10.7109375" style="30" bestFit="1" customWidth="1"/>
    <col min="17" max="17" width="16.5703125" style="42" customWidth="1"/>
    <col min="18" max="18" width="18.85546875" customWidth="1"/>
  </cols>
  <sheetData>
    <row r="1" spans="1:22" ht="39.950000000000003" customHeight="1">
      <c r="A1" s="6" t="s">
        <v>0</v>
      </c>
      <c r="B1" s="11" t="s">
        <v>1</v>
      </c>
      <c r="C1" s="12" t="s">
        <v>2</v>
      </c>
      <c r="D1" s="12"/>
      <c r="E1" s="12" t="s">
        <v>3</v>
      </c>
      <c r="F1" s="13" t="s">
        <v>4</v>
      </c>
      <c r="G1" s="8"/>
      <c r="H1" s="26"/>
      <c r="I1" s="51"/>
      <c r="J1" s="26" t="s">
        <v>88</v>
      </c>
      <c r="K1" s="26"/>
      <c r="L1" s="26"/>
      <c r="M1" s="45">
        <v>0.93</v>
      </c>
      <c r="N1" s="48"/>
      <c r="O1" s="48"/>
      <c r="P1" s="26"/>
      <c r="Q1" s="40"/>
      <c r="R1" s="8"/>
      <c r="S1" s="8"/>
      <c r="T1" s="8"/>
      <c r="U1" s="8"/>
      <c r="V1" s="8"/>
    </row>
    <row r="2" spans="1:22" ht="39.950000000000003" customHeight="1">
      <c r="A2" s="14">
        <v>1</v>
      </c>
      <c r="B2" s="9" t="s">
        <v>58</v>
      </c>
      <c r="C2" s="14"/>
      <c r="D2" s="14" t="s">
        <v>58</v>
      </c>
      <c r="E2" s="14" t="s">
        <v>6</v>
      </c>
      <c r="F2" s="15">
        <v>211</v>
      </c>
      <c r="G2" s="8" t="s">
        <v>56</v>
      </c>
      <c r="H2" s="26">
        <v>2500000</v>
      </c>
      <c r="I2" s="51">
        <f>H2*F2</f>
        <v>527500000</v>
      </c>
      <c r="J2" s="39">
        <v>1.1000000000000001</v>
      </c>
      <c r="K2" s="43">
        <v>3560000</v>
      </c>
      <c r="L2" s="43">
        <f>K2*F2</f>
        <v>751160000</v>
      </c>
      <c r="M2" s="45">
        <v>0.95</v>
      </c>
      <c r="N2" s="45">
        <f>M2*K2</f>
        <v>3382000</v>
      </c>
      <c r="O2" s="45">
        <f>N2*F2</f>
        <v>713602000</v>
      </c>
      <c r="P2" s="39" t="s">
        <v>90</v>
      </c>
      <c r="Q2" s="41">
        <f t="shared" ref="Q2:Q19" si="0">L2-I2</f>
        <v>223660000</v>
      </c>
      <c r="R2" s="18" t="s">
        <v>57</v>
      </c>
      <c r="S2" s="8"/>
      <c r="T2" s="8"/>
      <c r="U2" s="8"/>
      <c r="V2" s="8"/>
    </row>
    <row r="3" spans="1:22" ht="39.950000000000003" customHeight="1">
      <c r="A3" s="14">
        <v>2</v>
      </c>
      <c r="B3" s="9" t="s">
        <v>10</v>
      </c>
      <c r="C3" s="23" t="s">
        <v>11</v>
      </c>
      <c r="D3" s="16"/>
      <c r="E3" s="14" t="s">
        <v>6</v>
      </c>
      <c r="F3" s="15">
        <v>79</v>
      </c>
      <c r="G3" s="8" t="s">
        <v>62</v>
      </c>
      <c r="H3" s="26">
        <v>114000</v>
      </c>
      <c r="I3" s="51">
        <f t="shared" ref="I3:I19" si="1">H3*F3</f>
        <v>9006000</v>
      </c>
      <c r="J3" s="45">
        <v>1.1000000000000001</v>
      </c>
      <c r="K3" s="43">
        <f t="shared" ref="K3:K19" si="2">J3*H3</f>
        <v>125400.00000000001</v>
      </c>
      <c r="L3" s="47">
        <f t="shared" ref="L3:L19" si="3">K3*F3</f>
        <v>9906600.0000000019</v>
      </c>
      <c r="M3" s="45">
        <v>0.95</v>
      </c>
      <c r="N3" s="45">
        <f t="shared" ref="N3:N19" si="4">M3*K3</f>
        <v>119130.00000000001</v>
      </c>
      <c r="O3" s="45">
        <f t="shared" ref="O3:O19" si="5">N3*F3</f>
        <v>9411270.0000000019</v>
      </c>
      <c r="P3" s="39" t="s">
        <v>90</v>
      </c>
      <c r="Q3" s="41">
        <f t="shared" si="0"/>
        <v>900600.00000000186</v>
      </c>
      <c r="R3" s="8"/>
      <c r="S3" s="8"/>
      <c r="T3" s="8"/>
      <c r="U3" s="8"/>
      <c r="V3" s="8"/>
    </row>
    <row r="4" spans="1:22" ht="39.950000000000003" customHeight="1">
      <c r="A4" s="14">
        <v>3</v>
      </c>
      <c r="B4" s="9" t="s">
        <v>89</v>
      </c>
      <c r="C4" s="17" t="s">
        <v>13</v>
      </c>
      <c r="D4" s="17" t="s">
        <v>67</v>
      </c>
      <c r="E4" s="14" t="s">
        <v>6</v>
      </c>
      <c r="F4" s="15">
        <v>264</v>
      </c>
      <c r="G4" s="8" t="s">
        <v>63</v>
      </c>
      <c r="H4" s="28">
        <v>1750000</v>
      </c>
      <c r="I4" s="51">
        <f t="shared" si="1"/>
        <v>462000000</v>
      </c>
      <c r="J4" s="45">
        <v>1.1000000000000001</v>
      </c>
      <c r="K4" s="43">
        <f>J4*H4</f>
        <v>1925000.0000000002</v>
      </c>
      <c r="L4" s="47">
        <f t="shared" si="3"/>
        <v>508200000.00000006</v>
      </c>
      <c r="M4" s="45">
        <v>0.95</v>
      </c>
      <c r="N4" s="45">
        <f t="shared" si="4"/>
        <v>1828750.0000000002</v>
      </c>
      <c r="O4" s="45">
        <f t="shared" si="5"/>
        <v>482790000.00000006</v>
      </c>
      <c r="P4" s="39" t="s">
        <v>90</v>
      </c>
      <c r="Q4" s="41">
        <f t="shared" si="0"/>
        <v>46200000.00000006</v>
      </c>
      <c r="R4" s="24" t="s">
        <v>65</v>
      </c>
      <c r="S4" s="8"/>
      <c r="T4" s="8"/>
      <c r="U4" s="8"/>
      <c r="V4" s="8"/>
    </row>
    <row r="5" spans="1:22" ht="39.950000000000003" customHeight="1">
      <c r="A5" s="14">
        <v>4</v>
      </c>
      <c r="B5" s="9" t="s">
        <v>14</v>
      </c>
      <c r="C5" s="14"/>
      <c r="D5" s="14" t="s">
        <v>66</v>
      </c>
      <c r="E5" s="14" t="s">
        <v>6</v>
      </c>
      <c r="F5" s="15">
        <v>79</v>
      </c>
      <c r="G5" s="25" t="s">
        <v>91</v>
      </c>
      <c r="H5" s="53">
        <v>8920000</v>
      </c>
      <c r="I5" s="51">
        <f t="shared" si="1"/>
        <v>704680000</v>
      </c>
      <c r="J5" s="45">
        <v>1.1000000000000001</v>
      </c>
      <c r="K5" s="43">
        <f t="shared" si="2"/>
        <v>9812000</v>
      </c>
      <c r="L5" s="47">
        <f t="shared" si="3"/>
        <v>775148000</v>
      </c>
      <c r="M5" s="45">
        <v>0.95</v>
      </c>
      <c r="N5" s="45">
        <f t="shared" si="4"/>
        <v>9321400</v>
      </c>
      <c r="O5" s="45">
        <f t="shared" si="5"/>
        <v>736390600</v>
      </c>
      <c r="P5" s="39" t="s">
        <v>90</v>
      </c>
      <c r="Q5" s="41">
        <f t="shared" si="0"/>
        <v>70468000</v>
      </c>
      <c r="R5" s="24" t="s">
        <v>69</v>
      </c>
      <c r="S5" s="8"/>
      <c r="T5" s="8"/>
      <c r="U5" s="8"/>
      <c r="V5" s="8"/>
    </row>
    <row r="6" spans="1:22" ht="39.950000000000003" customHeight="1">
      <c r="A6" s="14">
        <v>5</v>
      </c>
      <c r="B6" s="9" t="s">
        <v>15</v>
      </c>
      <c r="C6" s="23" t="s">
        <v>16</v>
      </c>
      <c r="D6" s="17"/>
      <c r="E6" s="14" t="s">
        <v>6</v>
      </c>
      <c r="F6" s="15">
        <v>26</v>
      </c>
      <c r="G6" s="8">
        <v>670000</v>
      </c>
      <c r="H6" s="26">
        <v>700000</v>
      </c>
      <c r="I6" s="51">
        <f t="shared" si="1"/>
        <v>18200000</v>
      </c>
      <c r="J6" s="45">
        <v>1.1000000000000001</v>
      </c>
      <c r="K6" s="43">
        <f t="shared" si="2"/>
        <v>770000.00000000012</v>
      </c>
      <c r="L6" s="47">
        <f t="shared" si="3"/>
        <v>20020000.000000004</v>
      </c>
      <c r="M6" s="45">
        <v>0.95</v>
      </c>
      <c r="N6" s="45">
        <f t="shared" si="4"/>
        <v>731500.00000000012</v>
      </c>
      <c r="O6" s="45">
        <f t="shared" si="5"/>
        <v>19019000.000000004</v>
      </c>
      <c r="P6" s="39" t="s">
        <v>90</v>
      </c>
      <c r="Q6" s="41">
        <f t="shared" si="0"/>
        <v>1820000.0000000037</v>
      </c>
      <c r="R6" s="8"/>
      <c r="S6" s="8"/>
      <c r="T6" s="8"/>
      <c r="U6" s="8"/>
      <c r="V6" s="8"/>
    </row>
    <row r="7" spans="1:22" ht="39.950000000000003" customHeight="1">
      <c r="A7" s="14">
        <v>6</v>
      </c>
      <c r="B7" s="9" t="s">
        <v>17</v>
      </c>
      <c r="C7" s="17" t="s">
        <v>18</v>
      </c>
      <c r="D7" s="17"/>
      <c r="E7" s="14" t="s">
        <v>6</v>
      </c>
      <c r="F7" s="15">
        <v>1</v>
      </c>
      <c r="G7" s="8" t="s">
        <v>70</v>
      </c>
      <c r="H7" s="28">
        <v>8250000</v>
      </c>
      <c r="I7" s="51">
        <f t="shared" si="1"/>
        <v>8250000</v>
      </c>
      <c r="J7" s="45">
        <v>1.1000000000000001</v>
      </c>
      <c r="K7" s="43">
        <f t="shared" si="2"/>
        <v>9075000</v>
      </c>
      <c r="L7" s="47">
        <f t="shared" si="3"/>
        <v>9075000</v>
      </c>
      <c r="M7" s="45">
        <v>0.95</v>
      </c>
      <c r="N7" s="45">
        <f t="shared" si="4"/>
        <v>8621250</v>
      </c>
      <c r="O7" s="45">
        <f t="shared" si="5"/>
        <v>8621250</v>
      </c>
      <c r="P7" s="39" t="s">
        <v>90</v>
      </c>
      <c r="Q7" s="41">
        <f t="shared" si="0"/>
        <v>825000</v>
      </c>
      <c r="R7" s="24" t="s">
        <v>71</v>
      </c>
      <c r="S7" s="8"/>
      <c r="T7" s="8"/>
      <c r="U7" s="8"/>
      <c r="V7" s="8"/>
    </row>
    <row r="8" spans="1:22" ht="39.950000000000003" customHeight="1">
      <c r="A8" s="14">
        <v>7</v>
      </c>
      <c r="B8" s="9" t="s">
        <v>19</v>
      </c>
      <c r="C8" s="23" t="s">
        <v>20</v>
      </c>
      <c r="D8" s="16"/>
      <c r="E8" s="14" t="s">
        <v>6</v>
      </c>
      <c r="F8" s="15">
        <v>55</v>
      </c>
      <c r="G8" s="8" t="s">
        <v>72</v>
      </c>
      <c r="H8" s="26">
        <v>340000</v>
      </c>
      <c r="I8" s="51">
        <f t="shared" si="1"/>
        <v>18700000</v>
      </c>
      <c r="J8" s="45">
        <v>1.1000000000000001</v>
      </c>
      <c r="K8" s="43">
        <f t="shared" si="2"/>
        <v>374000.00000000006</v>
      </c>
      <c r="L8" s="47">
        <f t="shared" si="3"/>
        <v>20570000.000000004</v>
      </c>
      <c r="M8" s="45">
        <v>0.95</v>
      </c>
      <c r="N8" s="45">
        <f t="shared" si="4"/>
        <v>355300.00000000006</v>
      </c>
      <c r="O8" s="45">
        <f t="shared" si="5"/>
        <v>19541500.000000004</v>
      </c>
      <c r="P8" s="39" t="s">
        <v>90</v>
      </c>
      <c r="Q8" s="41">
        <f t="shared" si="0"/>
        <v>1870000.0000000037</v>
      </c>
      <c r="R8" s="8"/>
      <c r="S8" s="8"/>
      <c r="T8" s="8"/>
      <c r="U8" s="8"/>
      <c r="V8" s="8"/>
    </row>
    <row r="9" spans="1:22" ht="39.950000000000003" customHeight="1">
      <c r="A9" s="14">
        <v>8</v>
      </c>
      <c r="B9" s="9" t="s">
        <v>21</v>
      </c>
      <c r="C9" s="23" t="s">
        <v>22</v>
      </c>
      <c r="D9" s="17"/>
      <c r="E9" s="14" t="s">
        <v>6</v>
      </c>
      <c r="F9" s="15">
        <v>158</v>
      </c>
      <c r="G9" s="8" t="s">
        <v>73</v>
      </c>
      <c r="H9" s="26">
        <v>180000</v>
      </c>
      <c r="I9" s="51">
        <f t="shared" si="1"/>
        <v>28440000</v>
      </c>
      <c r="J9" s="45">
        <v>1.1000000000000001</v>
      </c>
      <c r="K9" s="43">
        <f t="shared" si="2"/>
        <v>198000.00000000003</v>
      </c>
      <c r="L9" s="47">
        <f t="shared" si="3"/>
        <v>31284000.000000004</v>
      </c>
      <c r="M9" s="45">
        <v>0.95</v>
      </c>
      <c r="N9" s="45">
        <f t="shared" si="4"/>
        <v>188100.00000000003</v>
      </c>
      <c r="O9" s="45">
        <f t="shared" si="5"/>
        <v>29719800.000000004</v>
      </c>
      <c r="P9" s="39" t="s">
        <v>90</v>
      </c>
      <c r="Q9" s="41">
        <f t="shared" si="0"/>
        <v>2844000.0000000037</v>
      </c>
      <c r="R9" s="8"/>
      <c r="S9" s="8"/>
      <c r="T9" s="8"/>
      <c r="U9" s="8"/>
      <c r="V9" s="8"/>
    </row>
    <row r="10" spans="1:22" ht="39.950000000000003" customHeight="1">
      <c r="A10" s="14">
        <v>9</v>
      </c>
      <c r="B10" s="9" t="s">
        <v>23</v>
      </c>
      <c r="C10" s="23" t="s">
        <v>24</v>
      </c>
      <c r="D10" s="16"/>
      <c r="E10" s="14" t="s">
        <v>6</v>
      </c>
      <c r="F10" s="15">
        <v>158</v>
      </c>
      <c r="G10" s="8" t="s">
        <v>73</v>
      </c>
      <c r="H10" s="26">
        <v>180000</v>
      </c>
      <c r="I10" s="51">
        <f t="shared" si="1"/>
        <v>28440000</v>
      </c>
      <c r="J10" s="45">
        <v>1.1000000000000001</v>
      </c>
      <c r="K10" s="43">
        <f t="shared" si="2"/>
        <v>198000.00000000003</v>
      </c>
      <c r="L10" s="47">
        <f t="shared" si="3"/>
        <v>31284000.000000004</v>
      </c>
      <c r="M10" s="45">
        <v>0.95</v>
      </c>
      <c r="N10" s="45">
        <f t="shared" si="4"/>
        <v>188100.00000000003</v>
      </c>
      <c r="O10" s="45">
        <f t="shared" si="5"/>
        <v>29719800.000000004</v>
      </c>
      <c r="P10" s="39" t="s">
        <v>90</v>
      </c>
      <c r="Q10" s="41">
        <f t="shared" si="0"/>
        <v>2844000.0000000037</v>
      </c>
      <c r="R10" s="8"/>
      <c r="S10" s="8"/>
      <c r="T10" s="8"/>
      <c r="U10" s="8"/>
      <c r="V10" s="8"/>
    </row>
    <row r="11" spans="1:22" ht="39.950000000000003" customHeight="1">
      <c r="A11" s="14">
        <v>10</v>
      </c>
      <c r="B11" s="9" t="s">
        <v>27</v>
      </c>
      <c r="C11" s="23" t="s">
        <v>28</v>
      </c>
      <c r="D11" s="16"/>
      <c r="E11" s="14" t="s">
        <v>6</v>
      </c>
      <c r="F11" s="15">
        <v>26</v>
      </c>
      <c r="G11" s="8" t="s">
        <v>74</v>
      </c>
      <c r="H11" s="26">
        <v>333000</v>
      </c>
      <c r="I11" s="51">
        <f t="shared" si="1"/>
        <v>8658000</v>
      </c>
      <c r="J11" s="45">
        <v>1.1000000000000001</v>
      </c>
      <c r="K11" s="43">
        <f t="shared" si="2"/>
        <v>366300.00000000006</v>
      </c>
      <c r="L11" s="47">
        <f t="shared" si="3"/>
        <v>9523800.0000000019</v>
      </c>
      <c r="M11" s="45">
        <v>0.95</v>
      </c>
      <c r="N11" s="45">
        <f t="shared" si="4"/>
        <v>347985.00000000006</v>
      </c>
      <c r="O11" s="45">
        <f t="shared" si="5"/>
        <v>9047610.0000000019</v>
      </c>
      <c r="P11" s="39" t="s">
        <v>90</v>
      </c>
      <c r="Q11" s="41">
        <f t="shared" si="0"/>
        <v>865800.00000000186</v>
      </c>
      <c r="R11" s="8"/>
      <c r="S11" s="8"/>
      <c r="T11" s="8"/>
      <c r="U11" s="8"/>
      <c r="V11" s="8"/>
    </row>
    <row r="12" spans="1:22" ht="39.950000000000003" customHeight="1">
      <c r="A12" s="14">
        <v>11</v>
      </c>
      <c r="B12" s="9" t="s">
        <v>29</v>
      </c>
      <c r="C12" s="23" t="s">
        <v>30</v>
      </c>
      <c r="D12" s="16"/>
      <c r="E12" s="14" t="s">
        <v>6</v>
      </c>
      <c r="F12" s="15">
        <v>2218</v>
      </c>
      <c r="G12" s="8" t="s">
        <v>87</v>
      </c>
      <c r="H12" s="26">
        <v>13000</v>
      </c>
      <c r="I12" s="51">
        <f t="shared" si="1"/>
        <v>28834000</v>
      </c>
      <c r="J12" s="45">
        <v>1.1000000000000001</v>
      </c>
      <c r="K12" s="43">
        <f t="shared" si="2"/>
        <v>14300.000000000002</v>
      </c>
      <c r="L12" s="47">
        <f t="shared" si="3"/>
        <v>31717400.000000004</v>
      </c>
      <c r="M12" s="45">
        <v>0.95</v>
      </c>
      <c r="N12" s="45">
        <f t="shared" si="4"/>
        <v>13585.000000000002</v>
      </c>
      <c r="O12" s="45">
        <f t="shared" si="5"/>
        <v>30131530.000000004</v>
      </c>
      <c r="P12" s="39" t="s">
        <v>90</v>
      </c>
      <c r="Q12" s="41">
        <f t="shared" si="0"/>
        <v>2883400.0000000037</v>
      </c>
      <c r="R12" s="8" t="s">
        <v>86</v>
      </c>
      <c r="S12" s="8"/>
      <c r="T12" s="8"/>
      <c r="U12" s="8"/>
      <c r="V12" s="8"/>
    </row>
    <row r="13" spans="1:22" ht="39.950000000000003" customHeight="1">
      <c r="A13" s="14">
        <v>12</v>
      </c>
      <c r="B13" s="9" t="s">
        <v>31</v>
      </c>
      <c r="C13" s="23" t="s">
        <v>32</v>
      </c>
      <c r="D13" s="16"/>
      <c r="E13" s="14" t="s">
        <v>6</v>
      </c>
      <c r="F13" s="15">
        <v>317</v>
      </c>
      <c r="G13" s="8" t="s">
        <v>75</v>
      </c>
      <c r="H13" s="26">
        <v>34000</v>
      </c>
      <c r="I13" s="51">
        <f t="shared" si="1"/>
        <v>10778000</v>
      </c>
      <c r="J13" s="45">
        <v>1.1000000000000001</v>
      </c>
      <c r="K13" s="43">
        <f t="shared" si="2"/>
        <v>37400</v>
      </c>
      <c r="L13" s="47">
        <f t="shared" si="3"/>
        <v>11855800</v>
      </c>
      <c r="M13" s="45">
        <v>0.95</v>
      </c>
      <c r="N13" s="45">
        <f t="shared" si="4"/>
        <v>35530</v>
      </c>
      <c r="O13" s="45">
        <f t="shared" si="5"/>
        <v>11263010</v>
      </c>
      <c r="P13" s="39" t="s">
        <v>90</v>
      </c>
      <c r="Q13" s="41">
        <f t="shared" si="0"/>
        <v>1077800</v>
      </c>
      <c r="R13" s="8"/>
      <c r="S13" s="8"/>
      <c r="T13" s="8"/>
      <c r="U13" s="8"/>
      <c r="V13" s="8"/>
    </row>
    <row r="14" spans="1:22" ht="39.950000000000003" customHeight="1">
      <c r="A14" s="14">
        <v>13</v>
      </c>
      <c r="B14" s="9" t="s">
        <v>33</v>
      </c>
      <c r="C14" s="23" t="s">
        <v>34</v>
      </c>
      <c r="D14" s="16"/>
      <c r="E14" s="14" t="s">
        <v>6</v>
      </c>
      <c r="F14" s="15">
        <v>55</v>
      </c>
      <c r="G14" s="8" t="s">
        <v>76</v>
      </c>
      <c r="H14" s="26">
        <v>73000</v>
      </c>
      <c r="I14" s="51">
        <f t="shared" si="1"/>
        <v>4015000</v>
      </c>
      <c r="J14" s="45">
        <v>1.1000000000000001</v>
      </c>
      <c r="K14" s="43">
        <f t="shared" si="2"/>
        <v>80300</v>
      </c>
      <c r="L14" s="47">
        <f t="shared" si="3"/>
        <v>4416500</v>
      </c>
      <c r="M14" s="45">
        <v>0.95</v>
      </c>
      <c r="N14" s="45">
        <f t="shared" si="4"/>
        <v>76285</v>
      </c>
      <c r="O14" s="45">
        <f t="shared" si="5"/>
        <v>4195675</v>
      </c>
      <c r="P14" s="39" t="s">
        <v>90</v>
      </c>
      <c r="Q14" s="41">
        <f t="shared" si="0"/>
        <v>401500</v>
      </c>
      <c r="R14" s="8"/>
      <c r="S14" s="8"/>
      <c r="T14" s="8"/>
      <c r="U14" s="8"/>
      <c r="V14" s="8"/>
    </row>
    <row r="15" spans="1:22" ht="39.950000000000003" customHeight="1">
      <c r="A15" s="14">
        <v>14</v>
      </c>
      <c r="B15" s="9" t="s">
        <v>35</v>
      </c>
      <c r="C15" s="23" t="s">
        <v>36</v>
      </c>
      <c r="D15" s="17"/>
      <c r="E15" s="14" t="s">
        <v>6</v>
      </c>
      <c r="F15" s="15">
        <v>79</v>
      </c>
      <c r="G15" s="8" t="s">
        <v>77</v>
      </c>
      <c r="H15" s="26">
        <v>616000</v>
      </c>
      <c r="I15" s="51">
        <f t="shared" si="1"/>
        <v>48664000</v>
      </c>
      <c r="J15" s="45">
        <v>1.1000000000000001</v>
      </c>
      <c r="K15" s="43">
        <f t="shared" si="2"/>
        <v>677600</v>
      </c>
      <c r="L15" s="47">
        <f t="shared" si="3"/>
        <v>53530400</v>
      </c>
      <c r="M15" s="45">
        <v>0.95</v>
      </c>
      <c r="N15" s="45">
        <f t="shared" si="4"/>
        <v>643720</v>
      </c>
      <c r="O15" s="45">
        <f t="shared" si="5"/>
        <v>50853880</v>
      </c>
      <c r="P15" s="39" t="s">
        <v>90</v>
      </c>
      <c r="Q15" s="41">
        <f t="shared" si="0"/>
        <v>4866400</v>
      </c>
      <c r="R15" s="8"/>
      <c r="S15" s="8"/>
      <c r="T15" s="8"/>
      <c r="U15" s="8"/>
      <c r="V15" s="8"/>
    </row>
    <row r="16" spans="1:22" ht="39.950000000000003" customHeight="1">
      <c r="A16" s="14">
        <v>15</v>
      </c>
      <c r="B16" s="9" t="s">
        <v>41</v>
      </c>
      <c r="C16" s="23" t="s">
        <v>42</v>
      </c>
      <c r="D16" s="17"/>
      <c r="E16" s="14" t="s">
        <v>6</v>
      </c>
      <c r="F16" s="15">
        <v>21</v>
      </c>
      <c r="G16" s="8" t="s">
        <v>78</v>
      </c>
      <c r="H16" s="26">
        <v>25000</v>
      </c>
      <c r="I16" s="51">
        <f t="shared" si="1"/>
        <v>525000</v>
      </c>
      <c r="J16" s="45">
        <v>1.1000000000000001</v>
      </c>
      <c r="K16" s="43">
        <f t="shared" si="2"/>
        <v>27500.000000000004</v>
      </c>
      <c r="L16" s="47">
        <f t="shared" si="3"/>
        <v>577500.00000000012</v>
      </c>
      <c r="M16" s="45">
        <v>0.95</v>
      </c>
      <c r="N16" s="45">
        <f t="shared" si="4"/>
        <v>26125.000000000004</v>
      </c>
      <c r="O16" s="45">
        <f t="shared" si="5"/>
        <v>548625.00000000012</v>
      </c>
      <c r="P16" s="39" t="s">
        <v>90</v>
      </c>
      <c r="Q16" s="41">
        <f t="shared" si="0"/>
        <v>52500.000000000116</v>
      </c>
      <c r="R16" s="8"/>
      <c r="S16" s="8"/>
      <c r="T16" s="8"/>
      <c r="U16" s="8"/>
      <c r="V16" s="8"/>
    </row>
    <row r="17" spans="1:22" ht="39.950000000000003" customHeight="1">
      <c r="A17" s="14">
        <v>16</v>
      </c>
      <c r="B17" s="9" t="s">
        <v>49</v>
      </c>
      <c r="C17" s="16" t="s">
        <v>50</v>
      </c>
      <c r="D17" s="16" t="s">
        <v>79</v>
      </c>
      <c r="E17" s="14" t="s">
        <v>6</v>
      </c>
      <c r="F17" s="15">
        <v>26</v>
      </c>
      <c r="G17" s="8" t="s">
        <v>81</v>
      </c>
      <c r="H17" s="28">
        <v>16000</v>
      </c>
      <c r="I17" s="51">
        <f t="shared" si="1"/>
        <v>416000</v>
      </c>
      <c r="J17" s="45">
        <v>1.1000000000000001</v>
      </c>
      <c r="K17" s="43">
        <f t="shared" si="2"/>
        <v>17600</v>
      </c>
      <c r="L17" s="47">
        <f t="shared" si="3"/>
        <v>457600</v>
      </c>
      <c r="M17" s="45">
        <v>0.95</v>
      </c>
      <c r="N17" s="45">
        <f t="shared" si="4"/>
        <v>16720</v>
      </c>
      <c r="O17" s="45">
        <f t="shared" si="5"/>
        <v>434720</v>
      </c>
      <c r="P17" s="39" t="s">
        <v>90</v>
      </c>
      <c r="Q17" s="41">
        <f t="shared" si="0"/>
        <v>41600</v>
      </c>
      <c r="R17" s="24" t="s">
        <v>80</v>
      </c>
      <c r="S17" s="8"/>
      <c r="T17" s="8"/>
      <c r="U17" s="8"/>
      <c r="V17" s="8"/>
    </row>
    <row r="18" spans="1:22" ht="39.950000000000003" customHeight="1">
      <c r="A18" s="14">
        <v>17</v>
      </c>
      <c r="B18" s="9" t="s">
        <v>51</v>
      </c>
      <c r="C18" s="23" t="s">
        <v>52</v>
      </c>
      <c r="D18" s="16" t="s">
        <v>82</v>
      </c>
      <c r="E18" s="14" t="s">
        <v>6</v>
      </c>
      <c r="F18" s="15">
        <v>26</v>
      </c>
      <c r="G18" s="8" t="s">
        <v>83</v>
      </c>
      <c r="H18" s="26">
        <v>6050000</v>
      </c>
      <c r="I18" s="51">
        <f t="shared" si="1"/>
        <v>157300000</v>
      </c>
      <c r="J18" s="45">
        <v>1.1000000000000001</v>
      </c>
      <c r="K18" s="43">
        <f t="shared" si="2"/>
        <v>6655000.0000000009</v>
      </c>
      <c r="L18" s="47">
        <f t="shared" si="3"/>
        <v>173030000.00000003</v>
      </c>
      <c r="M18" s="45">
        <v>0.95</v>
      </c>
      <c r="N18" s="45">
        <f t="shared" si="4"/>
        <v>6322250.0000000009</v>
      </c>
      <c r="O18" s="45">
        <f t="shared" si="5"/>
        <v>164378500.00000003</v>
      </c>
      <c r="P18" s="39" t="s">
        <v>90</v>
      </c>
      <c r="Q18" s="41">
        <f t="shared" si="0"/>
        <v>15730000.00000003</v>
      </c>
      <c r="R18" s="8"/>
      <c r="S18" s="8"/>
      <c r="T18" s="8"/>
      <c r="U18" s="8"/>
      <c r="V18" s="8"/>
    </row>
    <row r="19" spans="1:22" ht="39.950000000000003" customHeight="1">
      <c r="A19" s="14">
        <v>18</v>
      </c>
      <c r="B19" s="9" t="s">
        <v>85</v>
      </c>
      <c r="C19" s="14"/>
      <c r="D19" s="9" t="s">
        <v>85</v>
      </c>
      <c r="E19" s="14" t="s">
        <v>6</v>
      </c>
      <c r="F19" s="15">
        <v>26</v>
      </c>
      <c r="G19" s="8" t="s">
        <v>84</v>
      </c>
      <c r="H19" s="26">
        <v>175000</v>
      </c>
      <c r="I19" s="51">
        <f t="shared" si="1"/>
        <v>4550000</v>
      </c>
      <c r="J19" s="45">
        <v>1.1000000000000001</v>
      </c>
      <c r="K19" s="43">
        <f t="shared" si="2"/>
        <v>192500.00000000003</v>
      </c>
      <c r="L19" s="47">
        <f t="shared" si="3"/>
        <v>5005000.0000000009</v>
      </c>
      <c r="M19" s="45">
        <v>0.95</v>
      </c>
      <c r="N19" s="45">
        <f t="shared" si="4"/>
        <v>182875.00000000003</v>
      </c>
      <c r="O19" s="45">
        <f t="shared" si="5"/>
        <v>4754750.0000000009</v>
      </c>
      <c r="P19" s="39" t="s">
        <v>90</v>
      </c>
      <c r="Q19" s="41">
        <f t="shared" si="0"/>
        <v>455000.00000000093</v>
      </c>
      <c r="R19" s="8"/>
      <c r="S19" s="8"/>
      <c r="T19" s="8"/>
      <c r="U19" s="8"/>
      <c r="V19" s="8"/>
    </row>
    <row r="20" spans="1:22" ht="54" customHeight="1">
      <c r="G20" s="8"/>
      <c r="H20" s="26"/>
      <c r="I20" s="51">
        <f>SUM(I2:I19)</f>
        <v>2068956000</v>
      </c>
      <c r="J20" s="39"/>
      <c r="K20" s="43"/>
      <c r="L20" s="43">
        <f>SUM(L2:L19)</f>
        <v>2446761600</v>
      </c>
      <c r="M20" s="45"/>
      <c r="N20" s="45"/>
      <c r="O20" s="45">
        <f>SUM(O2:O19)</f>
        <v>2324423520</v>
      </c>
      <c r="P20" s="39"/>
      <c r="Q20" s="41">
        <f>SUM(Q2:Q19)</f>
        <v>377805600.00000012</v>
      </c>
      <c r="R20" s="8"/>
      <c r="S20" s="8"/>
      <c r="T20" s="8"/>
      <c r="U20" s="8"/>
      <c r="V20" s="8"/>
    </row>
    <row r="22" spans="1:22">
      <c r="G22" t="s">
        <v>92</v>
      </c>
      <c r="H22" s="30">
        <v>0.12</v>
      </c>
      <c r="I22" s="52">
        <f>0.12*O20</f>
        <v>278930822.39999998</v>
      </c>
      <c r="L22" s="50"/>
    </row>
    <row r="23" spans="1:22">
      <c r="L23" s="54">
        <f>L20-I24</f>
        <v>98874777.599999905</v>
      </c>
    </row>
    <row r="24" spans="1:22">
      <c r="I24" s="52">
        <f>I20+I22</f>
        <v>2347886822.4000001</v>
      </c>
      <c r="O24" s="50">
        <f>O20-I24</f>
        <v>-23463302.400000095</v>
      </c>
    </row>
    <row r="25" spans="1:22">
      <c r="K25" s="49">
        <v>2</v>
      </c>
      <c r="L25" s="47">
        <v>2446761600</v>
      </c>
    </row>
    <row r="27" spans="1:22">
      <c r="K27" s="49">
        <v>1</v>
      </c>
      <c r="L27" s="47">
        <v>2638169000</v>
      </c>
      <c r="M27" s="45"/>
      <c r="N27" s="45"/>
      <c r="O27" s="45"/>
      <c r="P27" s="45"/>
      <c r="Q27" s="46">
        <v>948473000</v>
      </c>
    </row>
    <row r="29" spans="1:22">
      <c r="L29" s="30">
        <f>L20-L27</f>
        <v>-191407400</v>
      </c>
      <c r="Q29" s="42">
        <f>Q20-Q27</f>
        <v>-570667399.99999988</v>
      </c>
    </row>
  </sheetData>
  <hyperlinks>
    <hyperlink ref="C13" r:id="rId1"/>
    <hyperlink ref="C14" r:id="rId2"/>
    <hyperlink ref="C12" r:id="rId3"/>
    <hyperlink ref="C18" r:id="rId4"/>
    <hyperlink ref="C3" r:id="rId5"/>
    <hyperlink ref="C11" r:id="rId6"/>
    <hyperlink ref="C10" r:id="rId7"/>
    <hyperlink ref="C8" r:id="rId8"/>
    <hyperlink ref="C17" r:id="rId9"/>
    <hyperlink ref="R2" r:id="rId10"/>
    <hyperlink ref="R4" r:id="rId11" display="https://nanocom.uz/product/hikvision-ds-2cd2643g2-izs/"/>
    <hyperlink ref="R5" r:id="rId12" display="https://itmag.uz/product/upravljaemyj-poe-kommutator-urovnja-2-snr-s2982g-24t-poe/"/>
    <hyperlink ref="C6" r:id="rId13"/>
    <hyperlink ref="R7" r:id="rId14" display="https://ekom.uz/setevoe-oborudovanie/provodnoe-setevoe-oborudovanie/ccr1009-7g-1c-1s/"/>
    <hyperlink ref="C9" r:id="rId15"/>
    <hyperlink ref="C15" r:id="rId16"/>
    <hyperlink ref="C16" r:id="rId17"/>
    <hyperlink ref="R17" r:id="rId18" display="https://rahmat.uz/narxi/shina-soedinitelnaya-tipa-pin-dlya-1-f-nagr-100a-54-mod-3nko"/>
  </hyperlinks>
  <pageMargins left="0.7" right="0.7" top="0.75" bottom="0.75" header="0.3" footer="0.3"/>
  <pageSetup paperSize="9" orientation="portrait" horizontalDpi="1200" verticalDpi="12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2023-11-02T20:55:47Z</dcterms:modified>
</cp:coreProperties>
</file>