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33-main\"/>
    </mc:Choice>
  </mc:AlternateContent>
  <bookViews>
    <workbookView xWindow="-105" yWindow="-45" windowWidth="20730" windowHeight="11700" tabRatio="210" firstSheet="1" activeTab="2"/>
  </bookViews>
  <sheets>
    <sheet name="TDSheet" sheetId="1" r:id="rId1"/>
    <sheet name="Лист1" sheetId="2" r:id="rId2"/>
    <sheet name="Лист2" sheetId="3" r:id="rId3"/>
  </sheets>
  <calcPr calcId="162913" refMode="R1C1"/>
</workbook>
</file>

<file path=xl/calcChain.xml><?xml version="1.0" encoding="utf-8"?>
<calcChain xmlns="http://schemas.openxmlformats.org/spreadsheetml/2006/main">
  <c r="I15" i="3" l="1"/>
  <c r="L5" i="3"/>
  <c r="O5" i="3" s="1"/>
  <c r="P5" i="3" s="1"/>
  <c r="K4" i="3"/>
  <c r="L4" i="3" s="1"/>
  <c r="K3" i="3"/>
  <c r="L3" i="3" s="1"/>
  <c r="M3" i="3" l="1"/>
  <c r="O3" i="3"/>
  <c r="P3" i="3" s="1"/>
  <c r="O4" i="3"/>
  <c r="P4" i="3" s="1"/>
  <c r="M4" i="3"/>
  <c r="P6" i="3" l="1"/>
  <c r="M6" i="3"/>
  <c r="O5" i="2" l="1"/>
  <c r="P5" i="2"/>
  <c r="P3" i="2"/>
  <c r="I15" i="2"/>
  <c r="O4" i="2"/>
  <c r="P4" i="2" s="1"/>
  <c r="P6" i="2" s="1"/>
  <c r="O3" i="2"/>
  <c r="M6" i="2"/>
  <c r="M4" i="2"/>
  <c r="M3" i="2"/>
  <c r="L4" i="2"/>
  <c r="L5" i="2"/>
  <c r="L3" i="2"/>
  <c r="K4" i="2"/>
  <c r="K3" i="2"/>
</calcChain>
</file>

<file path=xl/sharedStrings.xml><?xml version="1.0" encoding="utf-8"?>
<sst xmlns="http://schemas.openxmlformats.org/spreadsheetml/2006/main" count="88" uniqueCount="30">
  <si>
    <t>N</t>
  </si>
  <si>
    <t>Заявка</t>
  </si>
  <si>
    <t>Номенклатура</t>
  </si>
  <si>
    <t>ТЭГ номер</t>
  </si>
  <si>
    <t>Ед. изм.</t>
  </si>
  <si>
    <t>Кол-во по заявке</t>
  </si>
  <si>
    <t>Заявка NKPS-PR-VZIS-0181 от 27.09.2024 16:41:10</t>
  </si>
  <si>
    <t>Кронштейн DS-1603ZJ-P</t>
  </si>
  <si>
    <t>шт</t>
  </si>
  <si>
    <t>Камера-IP поворотная DS-2DF8C442IXG-ELW(O-STD) с блоком питания</t>
  </si>
  <si>
    <t>Блок питания</t>
  </si>
  <si>
    <t>24VAC 5A</t>
  </si>
  <si>
    <t>WEIGHT</t>
  </si>
  <si>
    <t>(g) : 1400</t>
  </si>
  <si>
    <t xml:space="preserve">Approx. 9.6 kg </t>
  </si>
  <si>
    <t>DS-2DF8C442IXG-ELW
8C Series 4MP 42X DarkFighter IR Network Speed Dome</t>
  </si>
  <si>
    <t>PS-AC24V-5A</t>
  </si>
  <si>
    <t>497 840 сум //20USD</t>
  </si>
  <si>
    <t>19 109 985 сум / шт.//1076USD</t>
  </si>
  <si>
    <t>CF</t>
  </si>
  <si>
    <r>
      <rPr>
        <b/>
        <sz val="24"/>
        <color rgb="FF002060"/>
        <rFont val="Book Antiqua"/>
        <family val="1"/>
        <charset val="204"/>
      </rPr>
      <t>OFFERED</t>
    </r>
    <r>
      <rPr>
        <sz val="10"/>
        <color rgb="FF002060"/>
        <rFont val="Book Antiqua"/>
        <family val="1"/>
        <charset val="204"/>
      </rPr>
      <t xml:space="preserve">
ПРЕДЛАГАЕМЫЙ Товар</t>
    </r>
  </si>
  <si>
    <t>QTY
Кол-во по заявке</t>
  </si>
  <si>
    <t>Цена за 
шт без 
НДС, USD</t>
  </si>
  <si>
    <t>Цена за 
сумм без 
НДС, USD</t>
  </si>
  <si>
    <t xml:space="preserve">LEAD TIME </t>
  </si>
  <si>
    <t xml:space="preserve">NOTE </t>
  </si>
  <si>
    <t>требуется полное наименование модели для указания цены</t>
  </si>
  <si>
    <t>45-70 дней</t>
  </si>
  <si>
    <t>Исх. №02/1024‐2 от 02.10.2024г [105 890]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</si>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</sst>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;[Red]#,##0.00\ _₽"/>
  </numFmts>
  <fonts count="13" x14ac:knownFonts="1">
    <font>
      <sz val="8"/>
      <name val="Arial"/>
    </font>
    <font>
      <sz val="12"/>
      <color rgb="FF4D4D4D"/>
      <name val="Arial"/>
    </font>
    <font>
      <sz val="8"/>
      <color rgb="FF333333"/>
      <name val="Arial"/>
      <family val="2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10"/>
      <color rgb="FF002060"/>
      <name val="Book Antiqua"/>
      <family val="1"/>
      <charset val="204"/>
    </font>
    <font>
      <b/>
      <sz val="24"/>
      <color rgb="FF002060"/>
      <name val="Book Antiqua"/>
      <family val="1"/>
      <charset val="204"/>
    </font>
    <font>
      <sz val="8"/>
      <color rgb="FFFF0000"/>
      <name val="Arial"/>
      <family val="2"/>
    </font>
    <font>
      <sz val="10"/>
      <color rgb="FF4D4D4D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</font>
    <font>
      <sz val="12"/>
      <color indexed="6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4" fillId="0" borderId="2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right" vertical="center"/>
    </xf>
    <xf numFmtId="0" fontId="5" fillId="4" borderId="1" xfId="0" applyNumberFormat="1" applyFont="1" applyFill="1" applyBorder="1" applyAlignment="1">
      <alignment vertical="center" wrapText="1"/>
    </xf>
    <xf numFmtId="0" fontId="8" fillId="5" borderId="3" xfId="0" applyNumberFormat="1" applyFont="1" applyFill="1" applyBorder="1" applyAlignment="1">
      <alignment horizontal="center" vertical="center" wrapText="1"/>
    </xf>
    <xf numFmtId="164" fontId="9" fillId="5" borderId="2" xfId="0" applyNumberFormat="1" applyFont="1" applyFill="1" applyBorder="1" applyAlignment="1">
      <alignment vertical="top" wrapText="1"/>
    </xf>
    <xf numFmtId="0" fontId="9" fillId="5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left" vertical="center"/>
    </xf>
    <xf numFmtId="0" fontId="2" fillId="3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0" fontId="4" fillId="0" borderId="6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4" fillId="4" borderId="2" xfId="0" applyFont="1" applyFill="1" applyBorder="1" applyAlignment="1">
      <alignment vertical="center"/>
    </xf>
    <xf numFmtId="164" fontId="0" fillId="4" borderId="2" xfId="0" applyNumberFormat="1" applyFill="1" applyBorder="1"/>
    <xf numFmtId="0" fontId="2" fillId="6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left" vertical="center" wrapText="1"/>
    </xf>
    <xf numFmtId="0" fontId="7" fillId="6" borderId="4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12" fillId="7" borderId="2" xfId="1" applyNumberFormat="1" applyFont="1" applyFill="1" applyBorder="1" applyAlignment="1">
      <alignment horizontal="left" vertical="center"/>
    </xf>
  </cellXfs>
  <cellStyles count="2">
    <cellStyle name="Обычный" xfId="0" builtinId="0"/>
    <cellStyle name="Обычный_TD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4"/>
  <sheetViews>
    <sheetView workbookViewId="0">
      <selection sqref="A1:XFD1048576"/>
    </sheetView>
  </sheetViews>
  <sheetFormatPr defaultColWidth="10.5" defaultRowHeight="11.45" customHeight="1" x14ac:dyDescent="0.2"/>
  <cols>
    <col min="1" max="1" width="3.1640625" style="1" bestFit="1" customWidth="1"/>
    <col min="2" max="2" width="45.83203125" style="1" bestFit="1" customWidth="1"/>
    <col min="3" max="3" width="64.1640625" style="1" bestFit="1" customWidth="1"/>
    <col min="4" max="4" width="15.5" style="1" bestFit="1" customWidth="1"/>
    <col min="5" max="5" width="12" style="1" bestFit="1" customWidth="1"/>
    <col min="6" max="6" width="24.33203125" style="1" bestFit="1" customWidth="1"/>
  </cols>
  <sheetData>
    <row r="1" spans="1:6" s="3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ht="18" customHeight="1" x14ac:dyDescent="0.2">
      <c r="A2" s="4">
        <v>1</v>
      </c>
      <c r="B2" s="4" t="s">
        <v>6</v>
      </c>
      <c r="C2" s="4" t="s">
        <v>7</v>
      </c>
      <c r="D2" s="4"/>
      <c r="E2" s="4" t="s">
        <v>8</v>
      </c>
      <c r="F2" s="4">
        <v>10</v>
      </c>
    </row>
    <row r="3" spans="1:6" s="3" customFormat="1" ht="18" customHeight="1" x14ac:dyDescent="0.2">
      <c r="A3" s="4">
        <v>2</v>
      </c>
      <c r="B3" s="4" t="s">
        <v>6</v>
      </c>
      <c r="C3" s="4" t="s">
        <v>9</v>
      </c>
      <c r="D3" s="4"/>
      <c r="E3" s="4" t="s">
        <v>8</v>
      </c>
      <c r="F3" s="4">
        <v>10</v>
      </c>
    </row>
    <row r="4" spans="1:6" s="3" customFormat="1" ht="18" customHeight="1" x14ac:dyDescent="0.2">
      <c r="A4" s="4">
        <v>3</v>
      </c>
      <c r="B4" s="4" t="s">
        <v>6</v>
      </c>
      <c r="C4" s="4" t="s">
        <v>10</v>
      </c>
      <c r="D4" s="4" t="s">
        <v>11</v>
      </c>
      <c r="E4" s="4" t="s">
        <v>8</v>
      </c>
      <c r="F4" s="4">
        <v>10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XFD1048576"/>
    </sheetView>
  </sheetViews>
  <sheetFormatPr defaultColWidth="10.5" defaultRowHeight="11.45" customHeight="1" x14ac:dyDescent="0.2"/>
  <cols>
    <col min="1" max="1" width="3.1640625" style="1" bestFit="1" customWidth="1"/>
    <col min="2" max="2" width="45.83203125" style="1" hidden="1" customWidth="1"/>
    <col min="3" max="3" width="64.1640625" style="1" bestFit="1" customWidth="1"/>
    <col min="4" max="4" width="15.5" style="1" bestFit="1" customWidth="1"/>
    <col min="5" max="5" width="39.6640625" style="1" customWidth="1"/>
    <col min="6" max="6" width="12" style="1" bestFit="1" customWidth="1"/>
    <col min="7" max="7" width="24.33203125" style="1" bestFit="1" customWidth="1"/>
    <col min="8" max="8" width="13.1640625" customWidth="1"/>
    <col min="9" max="9" width="19" customWidth="1"/>
    <col min="14" max="14" width="15.83203125" customWidth="1"/>
    <col min="15" max="15" width="14.83203125" customWidth="1"/>
    <col min="16" max="16" width="17.1640625" customWidth="1"/>
    <col min="17" max="17" width="17.6640625" customWidth="1"/>
    <col min="18" max="18" width="23" customWidth="1"/>
  </cols>
  <sheetData>
    <row r="1" spans="1:19" ht="41.25" customHeight="1" x14ac:dyDescent="0.2">
      <c r="C1" s="22" t="s">
        <v>28</v>
      </c>
    </row>
    <row r="2" spans="1:19" s="3" customFormat="1" ht="51" x14ac:dyDescent="0.2">
      <c r="A2" s="2" t="s">
        <v>0</v>
      </c>
      <c r="B2" s="2" t="s">
        <v>1</v>
      </c>
      <c r="C2" s="5" t="s">
        <v>2</v>
      </c>
      <c r="D2" s="2" t="s">
        <v>3</v>
      </c>
      <c r="E2" s="16" t="s">
        <v>20</v>
      </c>
      <c r="F2" s="17" t="s">
        <v>21</v>
      </c>
      <c r="G2" s="7" t="s">
        <v>5</v>
      </c>
      <c r="H2" s="9" t="s">
        <v>12</v>
      </c>
      <c r="I2" s="10"/>
      <c r="J2" s="10"/>
      <c r="K2" s="10"/>
      <c r="L2" s="10"/>
      <c r="M2" s="10"/>
      <c r="N2" s="10" t="s">
        <v>19</v>
      </c>
      <c r="O2" s="18" t="s">
        <v>22</v>
      </c>
      <c r="P2" s="18" t="s">
        <v>23</v>
      </c>
      <c r="Q2" s="19" t="s">
        <v>24</v>
      </c>
      <c r="R2" s="19" t="s">
        <v>25</v>
      </c>
      <c r="S2" s="10"/>
    </row>
    <row r="3" spans="1:19" s="3" customFormat="1" ht="18" customHeight="1" x14ac:dyDescent="0.2">
      <c r="A3" s="4">
        <v>1</v>
      </c>
      <c r="B3" s="4" t="s">
        <v>6</v>
      </c>
      <c r="C3" s="6" t="s">
        <v>7</v>
      </c>
      <c r="D3" s="4"/>
      <c r="E3" s="33" t="s">
        <v>7</v>
      </c>
      <c r="F3" s="4" t="s">
        <v>8</v>
      </c>
      <c r="G3" s="8">
        <v>10</v>
      </c>
      <c r="H3" s="9" t="s">
        <v>13</v>
      </c>
      <c r="I3" s="12" t="s">
        <v>17</v>
      </c>
      <c r="J3" s="10">
        <v>20</v>
      </c>
      <c r="K3" s="10">
        <f>8*1.4</f>
        <v>11.2</v>
      </c>
      <c r="L3" s="10">
        <f>J3+K3</f>
        <v>31.2</v>
      </c>
      <c r="M3" s="10">
        <f>L3*G3</f>
        <v>312</v>
      </c>
      <c r="N3" s="15">
        <v>2</v>
      </c>
      <c r="O3" s="15">
        <f>N3*L3</f>
        <v>62.4</v>
      </c>
      <c r="P3" s="15">
        <f>O3*G3</f>
        <v>624</v>
      </c>
      <c r="Q3" s="20" t="s">
        <v>27</v>
      </c>
      <c r="R3" s="10"/>
      <c r="S3" s="10"/>
    </row>
    <row r="4" spans="1:19" s="3" customFormat="1" ht="33.75" x14ac:dyDescent="0.2">
      <c r="A4" s="4">
        <v>2</v>
      </c>
      <c r="B4" s="4" t="s">
        <v>6</v>
      </c>
      <c r="C4" s="6" t="s">
        <v>9</v>
      </c>
      <c r="D4" s="4"/>
      <c r="E4" s="34" t="s">
        <v>15</v>
      </c>
      <c r="F4" s="4" t="s">
        <v>8</v>
      </c>
      <c r="G4" s="8">
        <v>10</v>
      </c>
      <c r="H4" s="9" t="s">
        <v>14</v>
      </c>
      <c r="I4" s="14" t="s">
        <v>18</v>
      </c>
      <c r="J4" s="10">
        <v>1076</v>
      </c>
      <c r="K4" s="10">
        <f>8*10</f>
        <v>80</v>
      </c>
      <c r="L4" s="10">
        <f t="shared" ref="L4:L5" si="0">J4+K4</f>
        <v>1156</v>
      </c>
      <c r="M4" s="10">
        <f>L4*G4</f>
        <v>11560</v>
      </c>
      <c r="N4" s="15">
        <v>2</v>
      </c>
      <c r="O4" s="15">
        <f>N4*L4</f>
        <v>2312</v>
      </c>
      <c r="P4" s="15">
        <f>O4*G4</f>
        <v>23120</v>
      </c>
      <c r="Q4" s="20" t="s">
        <v>27</v>
      </c>
      <c r="R4" s="10"/>
      <c r="S4" s="10"/>
    </row>
    <row r="5" spans="1:19" s="3" customFormat="1" ht="39.75" customHeight="1" x14ac:dyDescent="0.2">
      <c r="A5" s="23">
        <v>3</v>
      </c>
      <c r="B5" s="23" t="s">
        <v>6</v>
      </c>
      <c r="C5" s="24" t="s">
        <v>10</v>
      </c>
      <c r="D5" s="23" t="s">
        <v>11</v>
      </c>
      <c r="E5" s="35" t="s">
        <v>16</v>
      </c>
      <c r="F5" s="23" t="s">
        <v>8</v>
      </c>
      <c r="G5" s="25">
        <v>10</v>
      </c>
      <c r="H5" s="26"/>
      <c r="I5" s="27"/>
      <c r="J5" s="27"/>
      <c r="K5" s="27"/>
      <c r="L5" s="27">
        <f t="shared" si="0"/>
        <v>0</v>
      </c>
      <c r="M5" s="27"/>
      <c r="N5" s="28"/>
      <c r="O5" s="28">
        <f>N5*L5</f>
        <v>0</v>
      </c>
      <c r="P5" s="28">
        <f>O5*G5</f>
        <v>0</v>
      </c>
      <c r="Q5" s="29" t="s">
        <v>27</v>
      </c>
      <c r="R5" s="21" t="s">
        <v>26</v>
      </c>
      <c r="S5" s="10"/>
    </row>
    <row r="6" spans="1:19" ht="35.25" customHeight="1" x14ac:dyDescent="0.2">
      <c r="A6" s="30"/>
      <c r="B6" s="30"/>
      <c r="C6" s="31" t="s">
        <v>29</v>
      </c>
      <c r="D6" s="30"/>
      <c r="E6" s="36"/>
      <c r="F6" s="30"/>
      <c r="G6" s="30"/>
      <c r="H6" s="11"/>
      <c r="I6" s="11"/>
      <c r="J6" s="11"/>
      <c r="K6" s="11"/>
      <c r="L6" s="11"/>
      <c r="M6" s="11">
        <f>SUM(M3:M5)</f>
        <v>11872</v>
      </c>
      <c r="N6" s="11"/>
      <c r="O6" s="11"/>
      <c r="P6" s="32">
        <f>SUM(P3:P5)</f>
        <v>23744</v>
      </c>
      <c r="Q6" s="11"/>
      <c r="R6" s="11"/>
      <c r="S6" s="11"/>
    </row>
    <row r="13" spans="1:19" ht="11.45" customHeight="1" x14ac:dyDescent="0.2">
      <c r="I13">
        <v>19109894</v>
      </c>
    </row>
    <row r="14" spans="1:19" ht="11.45" customHeight="1" x14ac:dyDescent="0.2">
      <c r="I14">
        <v>12700</v>
      </c>
    </row>
    <row r="15" spans="1:19" ht="11.45" customHeight="1" x14ac:dyDescent="0.2">
      <c r="I15">
        <f>I13/I14</f>
        <v>1504.7160629921259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workbookViewId="0">
      <selection sqref="A1:R7"/>
    </sheetView>
  </sheetViews>
  <sheetFormatPr defaultColWidth="10.5" defaultRowHeight="11.45" customHeight="1" x14ac:dyDescent="0.2"/>
  <cols>
    <col min="1" max="1" width="3.1640625" style="1" bestFit="1" customWidth="1"/>
    <col min="2" max="2" width="45.83203125" style="1" hidden="1" customWidth="1"/>
    <col min="3" max="3" width="51.6640625" style="1" customWidth="1"/>
    <col min="4" max="4" width="15.5" style="1" bestFit="1" customWidth="1"/>
    <col min="5" max="5" width="47.83203125" style="1" customWidth="1"/>
    <col min="6" max="6" width="12" style="1" bestFit="1" customWidth="1"/>
    <col min="7" max="7" width="13.1640625" style="1" customWidth="1"/>
    <col min="8" max="8" width="13.1640625" hidden="1" customWidth="1"/>
    <col min="9" max="9" width="19" hidden="1" customWidth="1"/>
    <col min="10" max="13" width="0" hidden="1" customWidth="1"/>
    <col min="14" max="14" width="15.83203125" hidden="1" customWidth="1"/>
    <col min="15" max="15" width="14.83203125" customWidth="1"/>
    <col min="16" max="16" width="17.1640625" customWidth="1"/>
    <col min="17" max="17" width="17.6640625" customWidth="1"/>
    <col min="18" max="18" width="23" customWidth="1"/>
  </cols>
  <sheetData>
    <row r="1" spans="1:19" ht="41.25" customHeight="1" x14ac:dyDescent="0.2">
      <c r="C1" s="22" t="s">
        <v>28</v>
      </c>
    </row>
    <row r="2" spans="1:19" s="3" customFormat="1" ht="44.25" x14ac:dyDescent="0.2">
      <c r="A2" s="2" t="s">
        <v>0</v>
      </c>
      <c r="B2" s="2" t="s">
        <v>1</v>
      </c>
      <c r="C2" s="5" t="s">
        <v>2</v>
      </c>
      <c r="D2" s="2" t="s">
        <v>3</v>
      </c>
      <c r="E2" s="16" t="s">
        <v>20</v>
      </c>
      <c r="F2" s="37" t="s">
        <v>4</v>
      </c>
      <c r="G2" s="17" t="s">
        <v>21</v>
      </c>
      <c r="H2" s="9" t="s">
        <v>12</v>
      </c>
      <c r="I2" s="10"/>
      <c r="J2" s="10"/>
      <c r="K2" s="10"/>
      <c r="L2" s="10"/>
      <c r="M2" s="10"/>
      <c r="N2" s="10" t="s">
        <v>19</v>
      </c>
      <c r="O2" s="18" t="s">
        <v>22</v>
      </c>
      <c r="P2" s="18" t="s">
        <v>23</v>
      </c>
      <c r="Q2" s="19" t="s">
        <v>24</v>
      </c>
      <c r="R2" s="19" t="s">
        <v>25</v>
      </c>
      <c r="S2" s="10"/>
    </row>
    <row r="3" spans="1:19" s="3" customFormat="1" ht="18" customHeight="1" x14ac:dyDescent="0.2">
      <c r="A3" s="4">
        <v>1</v>
      </c>
      <c r="B3" s="4" t="s">
        <v>6</v>
      </c>
      <c r="C3" s="6" t="s">
        <v>7</v>
      </c>
      <c r="D3" s="4"/>
      <c r="E3" s="33" t="s">
        <v>7</v>
      </c>
      <c r="F3" s="4" t="s">
        <v>8</v>
      </c>
      <c r="G3" s="8">
        <v>10</v>
      </c>
      <c r="H3" s="9" t="s">
        <v>13</v>
      </c>
      <c r="I3" s="12" t="s">
        <v>17</v>
      </c>
      <c r="J3" s="10">
        <v>20</v>
      </c>
      <c r="K3" s="10">
        <f>8*1.4</f>
        <v>11.2</v>
      </c>
      <c r="L3" s="10">
        <f>J3+K3</f>
        <v>31.2</v>
      </c>
      <c r="M3" s="10">
        <f>L3*G3</f>
        <v>312</v>
      </c>
      <c r="N3" s="15">
        <v>2</v>
      </c>
      <c r="O3" s="15">
        <f>N3*L3</f>
        <v>62.4</v>
      </c>
      <c r="P3" s="15">
        <f>O3*G3</f>
        <v>624</v>
      </c>
      <c r="Q3" s="20" t="s">
        <v>27</v>
      </c>
      <c r="R3" s="10"/>
      <c r="S3" s="10"/>
    </row>
    <row r="4" spans="1:19" s="3" customFormat="1" ht="33.75" x14ac:dyDescent="0.2">
      <c r="A4" s="4">
        <v>2</v>
      </c>
      <c r="B4" s="4" t="s">
        <v>6</v>
      </c>
      <c r="C4" s="13" t="s">
        <v>9</v>
      </c>
      <c r="D4" s="4"/>
      <c r="E4" s="34" t="s">
        <v>15</v>
      </c>
      <c r="F4" s="4" t="s">
        <v>8</v>
      </c>
      <c r="G4" s="8">
        <v>10</v>
      </c>
      <c r="H4" s="9" t="s">
        <v>14</v>
      </c>
      <c r="I4" s="14" t="s">
        <v>18</v>
      </c>
      <c r="J4" s="10">
        <v>1076</v>
      </c>
      <c r="K4" s="10">
        <f>8*10</f>
        <v>80</v>
      </c>
      <c r="L4" s="10">
        <f t="shared" ref="L4:L5" si="0">J4+K4</f>
        <v>1156</v>
      </c>
      <c r="M4" s="10">
        <f>L4*G4</f>
        <v>11560</v>
      </c>
      <c r="N4" s="15">
        <v>2</v>
      </c>
      <c r="O4" s="15">
        <f>N4*L4</f>
        <v>2312</v>
      </c>
      <c r="P4" s="15">
        <f>O4*G4</f>
        <v>23120</v>
      </c>
      <c r="Q4" s="20" t="s">
        <v>27</v>
      </c>
      <c r="R4" s="10"/>
      <c r="S4" s="10"/>
    </row>
    <row r="5" spans="1:19" s="3" customFormat="1" ht="39.75" customHeight="1" x14ac:dyDescent="0.2">
      <c r="A5" s="23">
        <v>3</v>
      </c>
      <c r="B5" s="23" t="s">
        <v>6</v>
      </c>
      <c r="C5" s="24" t="s">
        <v>10</v>
      </c>
      <c r="D5" s="23" t="s">
        <v>11</v>
      </c>
      <c r="E5" s="35" t="s">
        <v>16</v>
      </c>
      <c r="F5" s="23" t="s">
        <v>8</v>
      </c>
      <c r="G5" s="25">
        <v>10</v>
      </c>
      <c r="H5" s="26"/>
      <c r="I5" s="27"/>
      <c r="J5" s="27"/>
      <c r="K5" s="27"/>
      <c r="L5" s="27">
        <f t="shared" si="0"/>
        <v>0</v>
      </c>
      <c r="M5" s="27"/>
      <c r="N5" s="28"/>
      <c r="O5" s="28">
        <f>N5*L5</f>
        <v>0</v>
      </c>
      <c r="P5" s="28">
        <f>O5*G5</f>
        <v>0</v>
      </c>
      <c r="Q5" s="29" t="s">
        <v>27</v>
      </c>
      <c r="R5" s="21" t="s">
        <v>26</v>
      </c>
      <c r="S5" s="10"/>
    </row>
    <row r="6" spans="1:19" ht="35.25" customHeight="1" x14ac:dyDescent="0.2">
      <c r="A6" s="30"/>
      <c r="B6" s="30"/>
      <c r="C6" s="31" t="s">
        <v>29</v>
      </c>
      <c r="D6" s="30"/>
      <c r="E6" s="36"/>
      <c r="F6" s="30"/>
      <c r="G6" s="30"/>
      <c r="H6" s="11"/>
      <c r="I6" s="11"/>
      <c r="J6" s="11"/>
      <c r="K6" s="11"/>
      <c r="L6" s="11"/>
      <c r="M6" s="11">
        <f>SUM(M3:M5)</f>
        <v>11872</v>
      </c>
      <c r="N6" s="11"/>
      <c r="O6" s="11"/>
      <c r="P6" s="32">
        <f>SUM(P3:P5)</f>
        <v>23744</v>
      </c>
      <c r="Q6" s="11"/>
      <c r="R6" s="11"/>
      <c r="S6" s="11"/>
    </row>
    <row r="13" spans="1:19" ht="11.45" customHeight="1" x14ac:dyDescent="0.2">
      <c r="I13">
        <v>19109894</v>
      </c>
    </row>
    <row r="14" spans="1:19" ht="11.45" customHeight="1" x14ac:dyDescent="0.2">
      <c r="I14">
        <v>12700</v>
      </c>
    </row>
    <row r="15" spans="1:19" ht="11.45" customHeight="1" x14ac:dyDescent="0.2">
      <c r="I15">
        <f>I13/I14</f>
        <v>1504.7160629921259</v>
      </c>
    </row>
  </sheetData>
  <pageMargins left="0.25" right="0.25" top="0.75" bottom="0.75" header="0.3" footer="0.3"/>
  <pageSetup paperSize="9" scale="7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2024-10-02T13:32:41Z</cp:lastPrinted>
  <dcterms:modified xsi:type="dcterms:W3CDTF">2024-10-02T13:33:38Z</dcterms:modified>
</cp:coreProperties>
</file>