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"/>
    </mc:Choice>
  </mc:AlternateContent>
  <bookViews>
    <workbookView xWindow="14310" yWindow="-3105" windowWidth="21795" windowHeight="12975" tabRatio="107" firstSheet="1" activeTab="1"/>
  </bookViews>
  <sheets>
    <sheet name="TDSheet" sheetId="1" r:id="rId1"/>
    <sheet name="Лист1" sheetId="2" r:id="rId2"/>
  </sheets>
  <definedNames>
    <definedName name="_xlnm._FilterDatabase" localSheetId="1" hidden="1">Лист1!$A$1:$N$28</definedName>
  </definedNames>
  <calcPr calcId="162913" refMode="R1C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" i="2"/>
  <c r="S3" i="2"/>
  <c r="S4" i="2"/>
  <c r="S5" i="2"/>
  <c r="S6" i="2"/>
  <c r="S7" i="2"/>
  <c r="S8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" i="2"/>
  <c r="R3" i="2"/>
  <c r="R4" i="2"/>
  <c r="R5" i="2"/>
  <c r="R6" i="2"/>
  <c r="R7" i="2"/>
  <c r="R8" i="2"/>
  <c r="R9" i="2"/>
  <c r="S9" i="2" s="1"/>
  <c r="T9" i="2" s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P6" i="2"/>
  <c r="P8" i="2"/>
  <c r="P11" i="2"/>
  <c r="P15" i="2"/>
  <c r="P16" i="2"/>
  <c r="P17" i="2"/>
  <c r="P18" i="2"/>
  <c r="P19" i="2"/>
  <c r="P20" i="2"/>
  <c r="P21" i="2"/>
  <c r="P22" i="2"/>
  <c r="P23" i="2"/>
  <c r="P24" i="2"/>
  <c r="P25" i="2"/>
  <c r="P27" i="2"/>
  <c r="O2" i="2"/>
  <c r="P2" i="2" s="1"/>
  <c r="O15" i="2"/>
  <c r="O11" i="2"/>
  <c r="O3" i="2"/>
  <c r="P3" i="2" s="1"/>
  <c r="O26" i="2"/>
  <c r="P26" i="2" s="1"/>
  <c r="O24" i="2"/>
  <c r="O23" i="2"/>
  <c r="O22" i="2"/>
  <c r="O21" i="2"/>
  <c r="O14" i="2"/>
  <c r="P14" i="2" s="1"/>
  <c r="O13" i="2"/>
  <c r="P13" i="2" s="1"/>
  <c r="O12" i="2"/>
  <c r="P12" i="2" s="1"/>
  <c r="O10" i="2"/>
  <c r="P10" i="2" s="1"/>
  <c r="O9" i="2"/>
  <c r="P9" i="2" s="1"/>
  <c r="O7" i="2"/>
  <c r="P7" i="2" s="1"/>
  <c r="O5" i="2"/>
  <c r="P5" i="2" s="1"/>
  <c r="O4" i="2"/>
  <c r="P4" i="2" s="1"/>
  <c r="T28" i="2" l="1"/>
  <c r="P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K28" i="2" l="1"/>
</calcChain>
</file>

<file path=xl/sharedStrings.xml><?xml version="1.0" encoding="utf-8"?>
<sst xmlns="http://schemas.openxmlformats.org/spreadsheetml/2006/main" count="314" uniqueCount="129">
  <si>
    <t>N</t>
  </si>
  <si>
    <t>Заявка</t>
  </si>
  <si>
    <t>Номенклатура</t>
  </si>
  <si>
    <t>Ед. изм.</t>
  </si>
  <si>
    <t>Кол-во по заявке</t>
  </si>
  <si>
    <t>Техническое описание</t>
  </si>
  <si>
    <t>шт</t>
  </si>
  <si>
    <t>Заявка MOF3-PR-IN-PROJECT-0197 от 23.10.2024 15:16:08</t>
  </si>
  <si>
    <t>Аккумулятор Li-Ion KNB-57LAM 2000мАЧ</t>
  </si>
  <si>
    <t>Антенна GPS магнитная Маунт( активн 3-5 V) с разъем SMA и 4,6 м каб-удлинит</t>
  </si>
  <si>
    <t>Антенна автомобильная MC100 в комплекте кабель 5М, крепление магнитное</t>
  </si>
  <si>
    <t>VHF 136-174МГЦ 70ВТ</t>
  </si>
  <si>
    <t>Антенна вертикальная A0 VHF</t>
  </si>
  <si>
    <t>Антенна портативная KRA-26M</t>
  </si>
  <si>
    <t>Блок питания импульсный SS-25 13.8В</t>
  </si>
  <si>
    <t>Гарнитура выносная KMC-21M</t>
  </si>
  <si>
    <t>Грозоразрядник (вилка-розетка) N-712Q</t>
  </si>
  <si>
    <t>N-712Q</t>
  </si>
  <si>
    <t>Дуплексер мобильный MDF1-6VH4.5/6</t>
  </si>
  <si>
    <t>Зажим для кабеля HB-VC пластик</t>
  </si>
  <si>
    <t>Кабель фидерный РК 50-12-33</t>
  </si>
  <si>
    <t>РК 50-12-33 ТУ 16.К99-010-2004</t>
  </si>
  <si>
    <t>м</t>
  </si>
  <si>
    <t>Кабель фидерный РК 50-7-35</t>
  </si>
  <si>
    <t>РК 50-7-35</t>
  </si>
  <si>
    <t>Комбайнер 2-х канальный СH-2V-50D-X/2</t>
  </si>
  <si>
    <t>Комплект заземления HSE-12-005</t>
  </si>
  <si>
    <t>HSE-12-005</t>
  </si>
  <si>
    <t>Лицензия KSL-2NW</t>
  </si>
  <si>
    <t>Лицензия NT-R</t>
  </si>
  <si>
    <t>Микрофон с клавиатурой</t>
  </si>
  <si>
    <t>Радиостанция автомобильная NX-3720GE 136-174МГЦ</t>
  </si>
  <si>
    <t>Радостанция портативная NX-3220E 136-174МГЦ</t>
  </si>
  <si>
    <t>Разъем ВЧ/СВЧ N-112B</t>
  </si>
  <si>
    <t>Разъем ВЧ/СВЧ N-F012V</t>
  </si>
  <si>
    <t>Разъем ВЧ/СВЧ U-113B</t>
  </si>
  <si>
    <t>Распределитель пассивный PRPJ-2</t>
  </si>
  <si>
    <t>Ретранслятор цифровой NXR-5700E</t>
  </si>
  <si>
    <t>Усилитель антенный AGS-19V</t>
  </si>
  <si>
    <t>Устройство зарядное KSC-25LSE</t>
  </si>
  <si>
    <t>Бренд</t>
  </si>
  <si>
    <t>Страна бренда</t>
  </si>
  <si>
    <t>Ориентировочная цена (USD)</t>
  </si>
  <si>
    <t>Kenwood</t>
  </si>
  <si>
    <t>Япония</t>
  </si>
  <si>
    <t>$30 – $45</t>
  </si>
  <si>
    <t>Generic</t>
  </si>
  <si>
    <t>Китай</t>
  </si>
  <si>
    <t>$10 – $15</t>
  </si>
  <si>
    <t>Nagoya</t>
  </si>
  <si>
    <t>$15 – $25</t>
  </si>
  <si>
    <t>Diamond</t>
  </si>
  <si>
    <t>$20 – $35</t>
  </si>
  <si>
    <t>$12 – $18</t>
  </si>
  <si>
    <t>Alinco</t>
  </si>
  <si>
    <t>$50 – $70</t>
  </si>
  <si>
    <t>Comet</t>
  </si>
  <si>
    <t>$40 – $60</t>
  </si>
  <si>
    <t>$1 – $2</t>
  </si>
  <si>
    <t>Радиал</t>
  </si>
  <si>
    <t>Россия</t>
  </si>
  <si>
    <t>$1 – $1.50 per meter</t>
  </si>
  <si>
    <t>$0.80 – $1.20 per meter</t>
  </si>
  <si>
    <t>Комбайнер 2-х канальный CH-2V-50D-X/2</t>
  </si>
  <si>
    <t>Telewave</t>
  </si>
  <si>
    <t>США</t>
  </si>
  <si>
    <t>$200 – $300</t>
  </si>
  <si>
    <t>Huber+Suhner</t>
  </si>
  <si>
    <t>Швейцария</t>
  </si>
  <si>
    <t>$100 – $150</t>
  </si>
  <si>
    <t>$80 – $120</t>
  </si>
  <si>
    <t>$30 – $50</t>
  </si>
  <si>
    <t>Радиостанция автомобильная NX-3720GE 136-174МГц</t>
  </si>
  <si>
    <t>$250 – $350</t>
  </si>
  <si>
    <t>Радиостанция портативная NX-3220E 136-174МГц</t>
  </si>
  <si>
    <t>Amphenol</t>
  </si>
  <si>
    <t>$5 – $8</t>
  </si>
  <si>
    <t>$4 – $7</t>
  </si>
  <si>
    <t>Procom</t>
  </si>
  <si>
    <t>Дания</t>
  </si>
  <si>
    <t>$1,500 – $2,000</t>
  </si>
  <si>
    <t>$20 – $30</t>
  </si>
  <si>
    <t>Аккумулятор Li-Ion KNB-57L 2000мАЧ</t>
  </si>
  <si>
    <t>copy10usd org55usd</t>
  </si>
  <si>
    <t>GPS antenna with SMA connector ACGPSA</t>
  </si>
  <si>
    <t>259,000 UZS</t>
  </si>
  <si>
    <t>MC-100 RG58 PL259 4M Coax Cable</t>
  </si>
  <si>
    <t>10usd</t>
  </si>
  <si>
    <t xml:space="preserve">120-200MHz 20x600mm omni antenna for 50W module                                                                                                       </t>
  </si>
  <si>
    <t>16.2usd/pcs</t>
  </si>
  <si>
    <t>Battery Li-Ion KNB-57LAM 2000mAh</t>
  </si>
  <si>
    <t>Portable antenna KRA-26M</t>
  </si>
  <si>
    <t>Remote headset KMC-21M</t>
  </si>
  <si>
    <t>License KSL-2NW</t>
  </si>
  <si>
    <t>License NT-R</t>
  </si>
  <si>
    <t>Microphone with keyboard</t>
  </si>
  <si>
    <t>Car radio NX-3720GE 136-174MHz</t>
  </si>
  <si>
    <t>Portable radio NX-3220E 136-174MHz</t>
  </si>
  <si>
    <t>Digital repeater NXR-5700E</t>
  </si>
  <si>
    <t>Charging device KSC-25LSE</t>
  </si>
  <si>
    <t>1usd/9.79usd russia</t>
  </si>
  <si>
    <t>9usd/7500rubl</t>
  </si>
  <si>
    <t>Arrester AM3000SA160</t>
  </si>
  <si>
    <t>5900r=55usd/138usd digk</t>
  </si>
  <si>
    <t>Duplexer SGQ-150D with the frequency range 137-180Mhz 50W</t>
  </si>
  <si>
    <t>62usd+2kg</t>
  </si>
  <si>
    <t>Зажим анкерный STA</t>
  </si>
  <si>
    <t>Зажим анкерный STA (essonline.uz)</t>
  </si>
  <si>
    <t>17 950 сум/шт.</t>
  </si>
  <si>
    <t>Комплект заземления. Длина проводника 300 мм, цвет желто-зеленый.</t>
  </si>
  <si>
    <t>35 789 сум</t>
  </si>
  <si>
    <t>СВЧ разъем N-типа N-112B-HI-CP - купить по выгодной цене | LPD-RADIO</t>
  </si>
  <si>
    <t>СВЧ разъем N-типа N-112B-HI-CP, N, вилка, прижимная, RG-213 (RG-8), метрическая</t>
  </si>
  <si>
    <t>ВЧ разъем U (UHF) серии U-113B NGB, UHF, вилка, накрутка, RG-213</t>
  </si>
  <si>
    <t>385 руб Китай</t>
  </si>
  <si>
    <t>ВЧ разъем N (Perfect Match) N-212-12-50FQ (N-F012V), розетка, цанга, прижимная, 1/2"</t>
  </si>
  <si>
    <t>1 760 руб Южная Корея</t>
  </si>
  <si>
    <t>Широкополосная пассивная распределительная панель RADIAL PRPJ-2 - купить по выгодной цене | LPD-RADIO</t>
  </si>
  <si>
    <t>14 595 руб Россия</t>
  </si>
  <si>
    <t>Широкополосная пассивная распределительная панель RADIAL PRPJ-2</t>
  </si>
  <si>
    <t>999 руб Китай</t>
  </si>
  <si>
    <t>CF</t>
  </si>
  <si>
    <t>BUY PRIC</t>
  </si>
  <si>
    <t>BUY PRI TTL</t>
  </si>
  <si>
    <t>SELL PR</t>
  </si>
  <si>
    <t>Цена за
шт без
НДС, USD</t>
  </si>
  <si>
    <t>Цена за
СУММ без
НДС, USD*</t>
  </si>
  <si>
    <t>LEAD TIME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</si>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</sst>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0.000"/>
    <numFmt numFmtId="165" formatCode="#,##0\ _₽;[Red]#,##0\ _₽"/>
    <numFmt numFmtId="166" formatCode="#,##0;[Red]#,##0"/>
    <numFmt numFmtId="167" formatCode="#,##0.0000\ _₽;[Red]#,##0.0000\ _₽"/>
  </numFmts>
  <fonts count="10" x14ac:knownFonts="1">
    <font>
      <sz val="8"/>
      <name val="Arial"/>
    </font>
    <font>
      <sz val="8"/>
      <name val="Arial"/>
      <family val="2"/>
    </font>
    <font>
      <sz val="8"/>
      <color indexed="63"/>
      <name val="Arial"/>
      <family val="2"/>
    </font>
    <font>
      <sz val="12"/>
      <color indexed="63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3" fillId="2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3" fillId="2" borderId="3" xfId="1" applyNumberFormat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4" borderId="0" xfId="0" applyFont="1" applyFill="1" applyAlignment="1">
      <alignment vertical="center" wrapText="1"/>
    </xf>
    <xf numFmtId="0" fontId="2" fillId="2" borderId="3" xfId="1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165" fontId="2" fillId="2" borderId="2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6" fillId="0" borderId="0" xfId="2"/>
    <xf numFmtId="0" fontId="4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167" fontId="4" fillId="7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43" fontId="4" fillId="0" borderId="0" xfId="0" applyNumberFormat="1" applyFont="1" applyAlignment="1">
      <alignment horizontal="left" vertical="center" wrapText="1"/>
    </xf>
    <xf numFmtId="167" fontId="9" fillId="0" borderId="0" xfId="0" applyNumberFormat="1" applyFont="1" applyAlignment="1">
      <alignment horizontal="left" vertical="center" wrapText="1"/>
    </xf>
    <xf numFmtId="43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_TD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pd-radio.ru/product/shirokopolosnaya-passivnaya-raspredelitelnaya-panel-radial-prpj-2" TargetMode="External"/><Relationship Id="rId2" Type="http://schemas.openxmlformats.org/officeDocument/2006/relationships/hyperlink" Target="https://lpd-radio.ru/product/n-112b-hi-cp" TargetMode="External"/><Relationship Id="rId1" Type="http://schemas.openxmlformats.org/officeDocument/2006/relationships/hyperlink" Target="https://essonline.uz/zazim-ankernyj-sta-181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27"/>
  <sheetViews>
    <sheetView zoomScaleNormal="100" workbookViewId="0">
      <selection sqref="A1:XFD1048576"/>
    </sheetView>
  </sheetViews>
  <sheetFormatPr defaultColWidth="13.33203125" defaultRowHeight="11.45" customHeight="1" x14ac:dyDescent="0.2"/>
  <cols>
    <col min="1" max="1" width="3.1640625" style="4" bestFit="1" customWidth="1"/>
    <col min="2" max="2" width="45.5" style="4" bestFit="1" customWidth="1"/>
    <col min="3" max="3" width="72.6640625" style="4" bestFit="1" customWidth="1"/>
    <col min="4" max="4" width="31.5" style="4" bestFit="1" customWidth="1"/>
    <col min="5" max="5" width="6.1640625" style="4" customWidth="1"/>
    <col min="6" max="16384" width="13.33203125" style="4"/>
  </cols>
  <sheetData>
    <row r="1" spans="1:6" ht="12.95" customHeigh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ht="11.1" customHeight="1" x14ac:dyDescent="0.2">
      <c r="A2" s="2">
        <v>1</v>
      </c>
      <c r="B2" s="3" t="s">
        <v>7</v>
      </c>
      <c r="C2" s="3" t="s">
        <v>8</v>
      </c>
      <c r="D2" s="3"/>
      <c r="E2" s="3" t="s">
        <v>6</v>
      </c>
      <c r="F2" s="5">
        <v>50</v>
      </c>
    </row>
    <row r="3" spans="1:6" ht="11.45" customHeight="1" x14ac:dyDescent="0.2">
      <c r="A3" s="2">
        <v>2</v>
      </c>
      <c r="B3" s="3" t="s">
        <v>7</v>
      </c>
      <c r="C3" s="3" t="s">
        <v>9</v>
      </c>
      <c r="D3" s="3"/>
      <c r="E3" s="3" t="s">
        <v>6</v>
      </c>
      <c r="F3" s="5">
        <v>48</v>
      </c>
    </row>
    <row r="4" spans="1:6" ht="11.45" customHeight="1" x14ac:dyDescent="0.2">
      <c r="A4" s="2">
        <v>3</v>
      </c>
      <c r="B4" s="3" t="s">
        <v>7</v>
      </c>
      <c r="C4" s="3" t="s">
        <v>10</v>
      </c>
      <c r="D4" s="3" t="s">
        <v>11</v>
      </c>
      <c r="E4" s="3" t="s">
        <v>6</v>
      </c>
      <c r="F4" s="5">
        <v>11</v>
      </c>
    </row>
    <row r="5" spans="1:6" ht="11.45" customHeight="1" x14ac:dyDescent="0.2">
      <c r="A5" s="2">
        <v>4</v>
      </c>
      <c r="B5" s="3" t="s">
        <v>7</v>
      </c>
      <c r="C5" s="3" t="s">
        <v>12</v>
      </c>
      <c r="D5" s="3"/>
      <c r="E5" s="3" t="s">
        <v>6</v>
      </c>
      <c r="F5" s="5">
        <v>2</v>
      </c>
    </row>
    <row r="6" spans="1:6" ht="11.45" customHeight="1" x14ac:dyDescent="0.2">
      <c r="A6" s="2">
        <v>5</v>
      </c>
      <c r="B6" s="3" t="s">
        <v>7</v>
      </c>
      <c r="C6" s="3" t="s">
        <v>13</v>
      </c>
      <c r="D6" s="3"/>
      <c r="E6" s="3" t="s">
        <v>6</v>
      </c>
      <c r="F6" s="5">
        <v>50</v>
      </c>
    </row>
    <row r="7" spans="1:6" ht="11.45" customHeight="1" x14ac:dyDescent="0.2">
      <c r="A7" s="2">
        <v>6</v>
      </c>
      <c r="B7" s="3" t="s">
        <v>7</v>
      </c>
      <c r="C7" s="3" t="s">
        <v>14</v>
      </c>
      <c r="D7" s="3"/>
      <c r="E7" s="3" t="s">
        <v>6</v>
      </c>
      <c r="F7" s="5">
        <v>5</v>
      </c>
    </row>
    <row r="8" spans="1:6" ht="11.45" customHeight="1" x14ac:dyDescent="0.2">
      <c r="A8" s="2">
        <v>7</v>
      </c>
      <c r="B8" s="3" t="s">
        <v>7</v>
      </c>
      <c r="C8" s="3" t="s">
        <v>15</v>
      </c>
      <c r="D8" s="3"/>
      <c r="E8" s="3" t="s">
        <v>6</v>
      </c>
      <c r="F8" s="5">
        <v>50</v>
      </c>
    </row>
    <row r="9" spans="1:6" ht="11.45" customHeight="1" x14ac:dyDescent="0.2">
      <c r="A9" s="2">
        <v>8</v>
      </c>
      <c r="B9" s="3" t="s">
        <v>7</v>
      </c>
      <c r="C9" s="3" t="s">
        <v>16</v>
      </c>
      <c r="D9" s="3" t="s">
        <v>17</v>
      </c>
      <c r="E9" s="3" t="s">
        <v>6</v>
      </c>
      <c r="F9" s="5">
        <v>2</v>
      </c>
    </row>
    <row r="10" spans="1:6" ht="11.45" customHeight="1" x14ac:dyDescent="0.2">
      <c r="A10" s="2">
        <v>9</v>
      </c>
      <c r="B10" s="3" t="s">
        <v>7</v>
      </c>
      <c r="C10" s="3" t="s">
        <v>18</v>
      </c>
      <c r="D10" s="3"/>
      <c r="E10" s="3" t="s">
        <v>6</v>
      </c>
      <c r="F10" s="5">
        <v>2</v>
      </c>
    </row>
    <row r="11" spans="1:6" ht="11.45" customHeight="1" x14ac:dyDescent="0.2">
      <c r="A11" s="2">
        <v>10</v>
      </c>
      <c r="B11" s="3" t="s">
        <v>7</v>
      </c>
      <c r="C11" s="3" t="s">
        <v>19</v>
      </c>
      <c r="D11" s="3"/>
      <c r="E11" s="3" t="s">
        <v>6</v>
      </c>
      <c r="F11" s="5">
        <v>15</v>
      </c>
    </row>
    <row r="12" spans="1:6" ht="11.45" customHeight="1" x14ac:dyDescent="0.2">
      <c r="A12" s="2">
        <v>11</v>
      </c>
      <c r="B12" s="3" t="s">
        <v>7</v>
      </c>
      <c r="C12" s="3" t="s">
        <v>20</v>
      </c>
      <c r="D12" s="3" t="s">
        <v>21</v>
      </c>
      <c r="E12" s="3" t="s">
        <v>22</v>
      </c>
      <c r="F12" s="5">
        <v>45</v>
      </c>
    </row>
    <row r="13" spans="1:6" ht="11.45" customHeight="1" x14ac:dyDescent="0.2">
      <c r="A13" s="2">
        <v>12</v>
      </c>
      <c r="B13" s="3" t="s">
        <v>7</v>
      </c>
      <c r="C13" s="3" t="s">
        <v>23</v>
      </c>
      <c r="D13" s="3" t="s">
        <v>24</v>
      </c>
      <c r="E13" s="3" t="s">
        <v>22</v>
      </c>
      <c r="F13" s="5">
        <v>21</v>
      </c>
    </row>
    <row r="14" spans="1:6" ht="11.45" customHeight="1" x14ac:dyDescent="0.2">
      <c r="A14" s="2">
        <v>13</v>
      </c>
      <c r="B14" s="3" t="s">
        <v>7</v>
      </c>
      <c r="C14" s="3" t="s">
        <v>25</v>
      </c>
      <c r="D14" s="3"/>
      <c r="E14" s="3" t="s">
        <v>6</v>
      </c>
      <c r="F14" s="5">
        <v>2</v>
      </c>
    </row>
    <row r="15" spans="1:6" ht="11.45" customHeight="1" x14ac:dyDescent="0.2">
      <c r="A15" s="2">
        <v>14</v>
      </c>
      <c r="B15" s="3" t="s">
        <v>7</v>
      </c>
      <c r="C15" s="3" t="s">
        <v>26</v>
      </c>
      <c r="D15" s="3" t="s">
        <v>27</v>
      </c>
      <c r="E15" s="3" t="s">
        <v>6</v>
      </c>
      <c r="F15" s="5">
        <v>2</v>
      </c>
    </row>
    <row r="16" spans="1:6" ht="11.45" customHeight="1" x14ac:dyDescent="0.2">
      <c r="A16" s="2">
        <v>15</v>
      </c>
      <c r="B16" s="3" t="s">
        <v>7</v>
      </c>
      <c r="C16" s="3" t="s">
        <v>28</v>
      </c>
      <c r="D16" s="3"/>
      <c r="E16" s="3" t="s">
        <v>6</v>
      </c>
      <c r="F16" s="5">
        <v>2</v>
      </c>
    </row>
    <row r="17" spans="1:6" ht="11.45" customHeight="1" x14ac:dyDescent="0.2">
      <c r="A17" s="2">
        <v>16</v>
      </c>
      <c r="B17" s="3" t="s">
        <v>7</v>
      </c>
      <c r="C17" s="3" t="s">
        <v>29</v>
      </c>
      <c r="D17" s="3"/>
      <c r="E17" s="3" t="s">
        <v>6</v>
      </c>
      <c r="F17" s="5">
        <v>60</v>
      </c>
    </row>
    <row r="18" spans="1:6" ht="11.45" customHeight="1" x14ac:dyDescent="0.2">
      <c r="A18" s="2">
        <v>17</v>
      </c>
      <c r="B18" s="3" t="s">
        <v>7</v>
      </c>
      <c r="C18" s="3" t="s">
        <v>30</v>
      </c>
      <c r="D18" s="3"/>
      <c r="E18" s="3" t="s">
        <v>6</v>
      </c>
      <c r="F18" s="5">
        <v>11</v>
      </c>
    </row>
    <row r="19" spans="1:6" ht="11.45" customHeight="1" x14ac:dyDescent="0.2">
      <c r="A19" s="2">
        <v>18</v>
      </c>
      <c r="B19" s="3" t="s">
        <v>7</v>
      </c>
      <c r="C19" s="3" t="s">
        <v>31</v>
      </c>
      <c r="D19" s="3"/>
      <c r="E19" s="3" t="s">
        <v>6</v>
      </c>
      <c r="F19" s="5">
        <v>11</v>
      </c>
    </row>
    <row r="20" spans="1:6" ht="11.45" customHeight="1" x14ac:dyDescent="0.2">
      <c r="A20" s="2">
        <v>19</v>
      </c>
      <c r="B20" s="3" t="s">
        <v>7</v>
      </c>
      <c r="C20" s="3" t="s">
        <v>32</v>
      </c>
      <c r="D20" s="3"/>
      <c r="E20" s="3" t="s">
        <v>6</v>
      </c>
      <c r="F20" s="5">
        <v>50</v>
      </c>
    </row>
    <row r="21" spans="1:6" ht="11.45" customHeight="1" x14ac:dyDescent="0.2">
      <c r="A21" s="2">
        <v>20</v>
      </c>
      <c r="B21" s="3" t="s">
        <v>7</v>
      </c>
      <c r="C21" s="3" t="s">
        <v>33</v>
      </c>
      <c r="D21" s="3"/>
      <c r="E21" s="3" t="s">
        <v>6</v>
      </c>
      <c r="F21" s="5">
        <v>16</v>
      </c>
    </row>
    <row r="22" spans="1:6" ht="11.45" customHeight="1" x14ac:dyDescent="0.2">
      <c r="A22" s="2">
        <v>21</v>
      </c>
      <c r="B22" s="3" t="s">
        <v>7</v>
      </c>
      <c r="C22" s="3" t="s">
        <v>34</v>
      </c>
      <c r="D22" s="3"/>
      <c r="E22" s="3" t="s">
        <v>6</v>
      </c>
      <c r="F22" s="5">
        <v>2</v>
      </c>
    </row>
    <row r="23" spans="1:6" ht="11.45" customHeight="1" x14ac:dyDescent="0.2">
      <c r="A23" s="2">
        <v>22</v>
      </c>
      <c r="B23" s="3" t="s">
        <v>7</v>
      </c>
      <c r="C23" s="3" t="s">
        <v>35</v>
      </c>
      <c r="D23" s="3"/>
      <c r="E23" s="3" t="s">
        <v>6</v>
      </c>
      <c r="F23" s="5">
        <v>1</v>
      </c>
    </row>
    <row r="24" spans="1:6" ht="11.45" customHeight="1" x14ac:dyDescent="0.2">
      <c r="A24" s="2">
        <v>23</v>
      </c>
      <c r="B24" s="3" t="s">
        <v>7</v>
      </c>
      <c r="C24" s="3" t="s">
        <v>36</v>
      </c>
      <c r="D24" s="3"/>
      <c r="E24" s="3" t="s">
        <v>6</v>
      </c>
      <c r="F24" s="5">
        <v>2</v>
      </c>
    </row>
    <row r="25" spans="1:6" ht="11.45" customHeight="1" x14ac:dyDescent="0.2">
      <c r="A25" s="2">
        <v>24</v>
      </c>
      <c r="B25" s="3" t="s">
        <v>7</v>
      </c>
      <c r="C25" s="3" t="s">
        <v>37</v>
      </c>
      <c r="D25" s="3"/>
      <c r="E25" s="3" t="s">
        <v>6</v>
      </c>
      <c r="F25" s="5">
        <v>3</v>
      </c>
    </row>
    <row r="26" spans="1:6" ht="11.45" customHeight="1" x14ac:dyDescent="0.2">
      <c r="A26" s="2">
        <v>25</v>
      </c>
      <c r="B26" s="3" t="s">
        <v>7</v>
      </c>
      <c r="C26" s="3" t="s">
        <v>38</v>
      </c>
      <c r="D26" s="3"/>
      <c r="E26" s="3" t="s">
        <v>6</v>
      </c>
      <c r="F26" s="5">
        <v>1</v>
      </c>
    </row>
    <row r="27" spans="1:6" ht="11.45" customHeight="1" x14ac:dyDescent="0.2">
      <c r="A27" s="2">
        <v>26</v>
      </c>
      <c r="B27" s="3" t="s">
        <v>7</v>
      </c>
      <c r="C27" s="3" t="s">
        <v>39</v>
      </c>
      <c r="D27" s="3"/>
      <c r="E27" s="3" t="s">
        <v>6</v>
      </c>
      <c r="F27" s="5">
        <v>50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C4" workbookViewId="0">
      <selection activeCell="F22" sqref="F22"/>
    </sheetView>
  </sheetViews>
  <sheetFormatPr defaultColWidth="13.33203125" defaultRowHeight="11.45" customHeight="1" x14ac:dyDescent="0.2"/>
  <cols>
    <col min="1" max="1" width="5.5" style="4" customWidth="1"/>
    <col min="2" max="2" width="37.83203125" style="6" customWidth="1"/>
    <col min="3" max="3" width="22.5" style="4" customWidth="1"/>
    <col min="4" max="4" width="15" style="4" customWidth="1"/>
    <col min="5" max="5" width="13.33203125" style="4"/>
    <col min="6" max="6" width="37.83203125" style="4" customWidth="1"/>
    <col min="7" max="7" width="7.83203125" style="4" customWidth="1"/>
    <col min="8" max="8" width="14" style="7" customWidth="1"/>
    <col min="9" max="9" width="14.1640625" style="4" customWidth="1"/>
    <col min="10" max="10" width="11.1640625" style="4" customWidth="1"/>
    <col min="11" max="11" width="13.33203125" style="4"/>
    <col min="12" max="12" width="0.83203125" style="23" customWidth="1"/>
    <col min="13" max="13" width="21.1640625" style="4" customWidth="1"/>
    <col min="14" max="14" width="11" style="38" customWidth="1"/>
    <col min="15" max="15" width="12.33203125" style="41" customWidth="1"/>
    <col min="16" max="16" width="13.33203125" style="40"/>
    <col min="17" max="17" width="4.83203125" style="44" customWidth="1"/>
    <col min="18" max="18" width="26" style="4" customWidth="1"/>
    <col min="19" max="16384" width="13.33203125" style="4"/>
  </cols>
  <sheetData>
    <row r="1" spans="1:23" s="10" customFormat="1" ht="45.75" customHeight="1" x14ac:dyDescent="0.2">
      <c r="A1" s="8" t="s">
        <v>0</v>
      </c>
      <c r="B1" s="8" t="s">
        <v>2</v>
      </c>
      <c r="C1" s="8" t="s">
        <v>5</v>
      </c>
      <c r="D1" s="15" t="s">
        <v>40</v>
      </c>
      <c r="E1" s="15" t="s">
        <v>41</v>
      </c>
      <c r="F1" s="15" t="s">
        <v>2</v>
      </c>
      <c r="G1" s="8" t="s">
        <v>3</v>
      </c>
      <c r="H1" s="11" t="s">
        <v>4</v>
      </c>
      <c r="I1" s="15" t="s">
        <v>42</v>
      </c>
      <c r="J1" s="13"/>
      <c r="L1" s="22"/>
      <c r="N1" s="37"/>
      <c r="O1" s="46" t="s">
        <v>122</v>
      </c>
      <c r="P1" s="47" t="s">
        <v>123</v>
      </c>
      <c r="Q1" s="45" t="s">
        <v>121</v>
      </c>
      <c r="R1" s="10" t="s">
        <v>124</v>
      </c>
      <c r="S1" s="13" t="s">
        <v>125</v>
      </c>
      <c r="T1" s="13" t="s">
        <v>126</v>
      </c>
      <c r="U1" s="13" t="s">
        <v>127</v>
      </c>
      <c r="V1" s="13" t="s">
        <v>128</v>
      </c>
    </row>
    <row r="2" spans="1:23" ht="21" customHeight="1" x14ac:dyDescent="0.2">
      <c r="A2" s="19">
        <v>1</v>
      </c>
      <c r="B2" s="20" t="s">
        <v>8</v>
      </c>
      <c r="C2" s="21"/>
      <c r="D2" s="25" t="s">
        <v>43</v>
      </c>
      <c r="E2" s="16" t="s">
        <v>44</v>
      </c>
      <c r="F2" s="16" t="s">
        <v>82</v>
      </c>
      <c r="G2" s="3" t="s">
        <v>6</v>
      </c>
      <c r="H2" s="12">
        <v>50</v>
      </c>
      <c r="I2" s="16" t="s">
        <v>45</v>
      </c>
      <c r="J2" s="14">
        <v>45</v>
      </c>
      <c r="K2" s="4">
        <f>J2*H2</f>
        <v>2250</v>
      </c>
      <c r="M2" s="9" t="s">
        <v>83</v>
      </c>
      <c r="N2" s="4"/>
      <c r="O2" s="41">
        <f>N2/12800</f>
        <v>0</v>
      </c>
      <c r="P2" s="41">
        <f>O2*H2</f>
        <v>0</v>
      </c>
      <c r="Q2" s="44">
        <v>1.8</v>
      </c>
      <c r="R2" s="41">
        <f>Q2*O2</f>
        <v>0</v>
      </c>
      <c r="S2" s="48">
        <f>ROUNDUP(R2,2)</f>
        <v>0</v>
      </c>
      <c r="T2" s="48">
        <f>S2*H2</f>
        <v>0</v>
      </c>
      <c r="U2" s="14"/>
      <c r="V2" s="14"/>
    </row>
    <row r="3" spans="1:23" ht="22.5" x14ac:dyDescent="0.2">
      <c r="A3" s="19">
        <v>2</v>
      </c>
      <c r="B3" s="20" t="s">
        <v>9</v>
      </c>
      <c r="C3" s="21"/>
      <c r="D3" s="17" t="s">
        <v>46</v>
      </c>
      <c r="E3" s="16" t="s">
        <v>47</v>
      </c>
      <c r="F3" s="16" t="s">
        <v>84</v>
      </c>
      <c r="G3" s="3" t="s">
        <v>6</v>
      </c>
      <c r="H3" s="12">
        <v>48</v>
      </c>
      <c r="I3" s="16" t="s">
        <v>48</v>
      </c>
      <c r="J3" s="14">
        <v>15</v>
      </c>
      <c r="K3" s="4">
        <f t="shared" ref="K3:K27" si="0">J3*H3</f>
        <v>720</v>
      </c>
      <c r="M3" s="4" t="s">
        <v>85</v>
      </c>
      <c r="N3" s="38">
        <v>260000</v>
      </c>
      <c r="O3" s="41">
        <f>N3/12800</f>
        <v>20.3125</v>
      </c>
      <c r="P3" s="41">
        <f t="shared" ref="P3:P27" si="1">O3*H3</f>
        <v>975</v>
      </c>
      <c r="Q3" s="44">
        <v>1.8</v>
      </c>
      <c r="R3" s="41">
        <f t="shared" ref="R3:R27" si="2">Q3*O3</f>
        <v>36.5625</v>
      </c>
      <c r="S3" s="48">
        <f t="shared" ref="S3:S27" si="3">ROUNDUP(R3,2)</f>
        <v>36.57</v>
      </c>
      <c r="T3" s="48">
        <f t="shared" ref="T3:T27" si="4">S3*H3</f>
        <v>1755.3600000000001</v>
      </c>
      <c r="U3" s="14"/>
      <c r="V3" s="14"/>
    </row>
    <row r="4" spans="1:23" ht="33.75" x14ac:dyDescent="0.2">
      <c r="A4" s="19">
        <v>3</v>
      </c>
      <c r="B4" s="20" t="s">
        <v>10</v>
      </c>
      <c r="C4" s="21" t="s">
        <v>11</v>
      </c>
      <c r="D4" s="17" t="s">
        <v>49</v>
      </c>
      <c r="E4" s="16" t="s">
        <v>44</v>
      </c>
      <c r="F4" s="16" t="s">
        <v>86</v>
      </c>
      <c r="G4" s="3" t="s">
        <v>6</v>
      </c>
      <c r="H4" s="12">
        <v>11</v>
      </c>
      <c r="I4" s="16" t="s">
        <v>50</v>
      </c>
      <c r="J4" s="14">
        <v>25</v>
      </c>
      <c r="K4" s="4">
        <f t="shared" si="0"/>
        <v>275</v>
      </c>
      <c r="M4" s="4" t="s">
        <v>87</v>
      </c>
      <c r="N4" s="39">
        <v>10</v>
      </c>
      <c r="O4" s="41">
        <f t="shared" ref="O4:O5" si="5">N4</f>
        <v>10</v>
      </c>
      <c r="P4" s="41">
        <f t="shared" si="1"/>
        <v>110</v>
      </c>
      <c r="Q4" s="44">
        <v>1.8</v>
      </c>
      <c r="R4" s="41">
        <f t="shared" si="2"/>
        <v>18</v>
      </c>
      <c r="S4" s="48">
        <f t="shared" si="3"/>
        <v>18</v>
      </c>
      <c r="T4" s="48">
        <f t="shared" si="4"/>
        <v>198</v>
      </c>
      <c r="U4" s="14"/>
      <c r="V4" s="14"/>
    </row>
    <row r="5" spans="1:23" ht="22.5" x14ac:dyDescent="0.2">
      <c r="A5" s="19">
        <v>4</v>
      </c>
      <c r="B5" s="20" t="s">
        <v>12</v>
      </c>
      <c r="C5" s="21"/>
      <c r="D5" s="17" t="s">
        <v>51</v>
      </c>
      <c r="E5" s="16" t="s">
        <v>44</v>
      </c>
      <c r="F5" s="24" t="s">
        <v>88</v>
      </c>
      <c r="G5" s="3" t="s">
        <v>6</v>
      </c>
      <c r="H5" s="12">
        <v>2</v>
      </c>
      <c r="I5" s="16" t="s">
        <v>52</v>
      </c>
      <c r="J5" s="14">
        <v>35</v>
      </c>
      <c r="K5" s="4">
        <f t="shared" si="0"/>
        <v>70</v>
      </c>
      <c r="M5" s="4" t="s">
        <v>89</v>
      </c>
      <c r="N5" s="39">
        <v>16.2</v>
      </c>
      <c r="O5" s="41">
        <f t="shared" si="5"/>
        <v>16.2</v>
      </c>
      <c r="P5" s="41">
        <f t="shared" si="1"/>
        <v>32.4</v>
      </c>
      <c r="Q5" s="44">
        <v>1.8</v>
      </c>
      <c r="R5" s="41">
        <f t="shared" si="2"/>
        <v>29.16</v>
      </c>
      <c r="S5" s="48">
        <f t="shared" si="3"/>
        <v>29.16</v>
      </c>
      <c r="T5" s="48">
        <f t="shared" si="4"/>
        <v>58.32</v>
      </c>
      <c r="U5" s="14"/>
      <c r="V5" s="14"/>
    </row>
    <row r="6" spans="1:23" ht="11.25" x14ac:dyDescent="0.2">
      <c r="A6" s="19">
        <v>5</v>
      </c>
      <c r="B6" s="20" t="s">
        <v>13</v>
      </c>
      <c r="C6" s="21"/>
      <c r="D6" s="25" t="s">
        <v>43</v>
      </c>
      <c r="E6" s="16" t="s">
        <v>44</v>
      </c>
      <c r="F6" s="16" t="s">
        <v>13</v>
      </c>
      <c r="G6" s="3" t="s">
        <v>6</v>
      </c>
      <c r="H6" s="12">
        <v>50</v>
      </c>
      <c r="I6" s="16" t="s">
        <v>53</v>
      </c>
      <c r="J6" s="14">
        <v>18</v>
      </c>
      <c r="K6" s="4">
        <f t="shared" si="0"/>
        <v>900</v>
      </c>
      <c r="M6" s="9" t="s">
        <v>100</v>
      </c>
      <c r="N6" s="4"/>
      <c r="O6" s="4"/>
      <c r="P6" s="41">
        <f t="shared" si="1"/>
        <v>0</v>
      </c>
      <c r="Q6" s="44">
        <v>1.8</v>
      </c>
      <c r="R6" s="41">
        <f t="shared" si="2"/>
        <v>0</v>
      </c>
      <c r="S6" s="48">
        <f t="shared" si="3"/>
        <v>0</v>
      </c>
      <c r="T6" s="48">
        <f t="shared" si="4"/>
        <v>0</v>
      </c>
      <c r="U6" s="14"/>
      <c r="V6" s="14"/>
    </row>
    <row r="7" spans="1:23" ht="11.25" x14ac:dyDescent="0.2">
      <c r="A7" s="19">
        <v>6</v>
      </c>
      <c r="B7" s="20" t="s">
        <v>14</v>
      </c>
      <c r="C7" s="21"/>
      <c r="D7" s="17" t="s">
        <v>54</v>
      </c>
      <c r="E7" s="16" t="s">
        <v>44</v>
      </c>
      <c r="F7" s="29" t="s">
        <v>14</v>
      </c>
      <c r="G7" s="3" t="s">
        <v>6</v>
      </c>
      <c r="H7" s="12">
        <v>5</v>
      </c>
      <c r="I7" s="16" t="s">
        <v>55</v>
      </c>
      <c r="J7" s="14">
        <v>70</v>
      </c>
      <c r="K7" s="4">
        <f t="shared" si="0"/>
        <v>350</v>
      </c>
      <c r="O7" s="41">
        <f>N7</f>
        <v>0</v>
      </c>
      <c r="P7" s="41">
        <f t="shared" si="1"/>
        <v>0</v>
      </c>
      <c r="Q7" s="44">
        <v>1.8</v>
      </c>
      <c r="R7" s="41">
        <f t="shared" si="2"/>
        <v>0</v>
      </c>
      <c r="S7" s="48">
        <f t="shared" si="3"/>
        <v>0</v>
      </c>
      <c r="T7" s="48">
        <f t="shared" si="4"/>
        <v>0</v>
      </c>
      <c r="U7" s="14"/>
      <c r="V7" s="14"/>
    </row>
    <row r="8" spans="1:23" ht="11.25" x14ac:dyDescent="0.2">
      <c r="A8" s="19">
        <v>7</v>
      </c>
      <c r="B8" s="20" t="s">
        <v>15</v>
      </c>
      <c r="C8" s="21"/>
      <c r="D8" s="25" t="s">
        <v>43</v>
      </c>
      <c r="E8" s="16" t="s">
        <v>44</v>
      </c>
      <c r="F8" s="16" t="s">
        <v>15</v>
      </c>
      <c r="G8" s="3" t="s">
        <v>6</v>
      </c>
      <c r="H8" s="12">
        <v>50</v>
      </c>
      <c r="I8" s="16" t="s">
        <v>50</v>
      </c>
      <c r="J8" s="14">
        <v>25</v>
      </c>
      <c r="K8" s="4">
        <f t="shared" si="0"/>
        <v>1250</v>
      </c>
      <c r="M8" s="4" t="s">
        <v>101</v>
      </c>
      <c r="N8" s="4"/>
      <c r="O8" s="4"/>
      <c r="P8" s="41">
        <f t="shared" si="1"/>
        <v>0</v>
      </c>
      <c r="Q8" s="44">
        <v>1.8</v>
      </c>
      <c r="R8" s="41">
        <f t="shared" si="2"/>
        <v>0</v>
      </c>
      <c r="S8" s="48">
        <f t="shared" si="3"/>
        <v>0</v>
      </c>
      <c r="T8" s="48">
        <f t="shared" si="4"/>
        <v>0</v>
      </c>
      <c r="U8" s="14"/>
      <c r="V8" s="14"/>
    </row>
    <row r="9" spans="1:23" ht="22.5" x14ac:dyDescent="0.2">
      <c r="A9" s="19">
        <v>8</v>
      </c>
      <c r="B9" s="20" t="s">
        <v>16</v>
      </c>
      <c r="C9" s="21" t="s">
        <v>17</v>
      </c>
      <c r="D9" s="17" t="s">
        <v>51</v>
      </c>
      <c r="E9" s="16" t="s">
        <v>44</v>
      </c>
      <c r="F9" s="16" t="s">
        <v>102</v>
      </c>
      <c r="G9" s="3" t="s">
        <v>6</v>
      </c>
      <c r="H9" s="12">
        <v>2</v>
      </c>
      <c r="I9" s="16" t="s">
        <v>48</v>
      </c>
      <c r="J9" s="14">
        <v>15</v>
      </c>
      <c r="K9" s="4">
        <f t="shared" si="0"/>
        <v>30</v>
      </c>
      <c r="M9" s="9" t="s">
        <v>103</v>
      </c>
      <c r="N9" s="39">
        <v>55</v>
      </c>
      <c r="O9" s="41">
        <f t="shared" ref="O9:O14" si="6">N9</f>
        <v>55</v>
      </c>
      <c r="P9" s="41">
        <f t="shared" si="1"/>
        <v>110</v>
      </c>
      <c r="Q9" s="44">
        <v>2.5</v>
      </c>
      <c r="R9" s="41">
        <f t="shared" si="2"/>
        <v>137.5</v>
      </c>
      <c r="S9" s="48">
        <f t="shared" si="3"/>
        <v>137.5</v>
      </c>
      <c r="T9" s="48">
        <f t="shared" si="4"/>
        <v>275</v>
      </c>
      <c r="U9" s="14"/>
      <c r="V9" s="14"/>
    </row>
    <row r="10" spans="1:23" ht="22.5" x14ac:dyDescent="0.2">
      <c r="A10" s="19">
        <v>9</v>
      </c>
      <c r="B10" s="20" t="s">
        <v>18</v>
      </c>
      <c r="C10" s="21"/>
      <c r="D10" s="17" t="s">
        <v>56</v>
      </c>
      <c r="E10" s="16" t="s">
        <v>44</v>
      </c>
      <c r="F10" s="16" t="s">
        <v>104</v>
      </c>
      <c r="G10" s="3" t="s">
        <v>6</v>
      </c>
      <c r="H10" s="12">
        <v>2</v>
      </c>
      <c r="I10" s="16" t="s">
        <v>57</v>
      </c>
      <c r="J10" s="14">
        <v>60</v>
      </c>
      <c r="K10" s="4">
        <f t="shared" si="0"/>
        <v>120</v>
      </c>
      <c r="M10" s="4" t="s">
        <v>105</v>
      </c>
      <c r="N10" s="39">
        <v>78</v>
      </c>
      <c r="O10" s="41">
        <f t="shared" si="6"/>
        <v>78</v>
      </c>
      <c r="P10" s="41">
        <f t="shared" si="1"/>
        <v>156</v>
      </c>
      <c r="Q10" s="44">
        <v>1.8</v>
      </c>
      <c r="R10" s="41">
        <f t="shared" si="2"/>
        <v>140.4</v>
      </c>
      <c r="S10" s="48">
        <f t="shared" si="3"/>
        <v>140.4</v>
      </c>
      <c r="T10" s="48">
        <f t="shared" si="4"/>
        <v>280.8</v>
      </c>
      <c r="U10" s="14"/>
      <c r="V10" s="14"/>
    </row>
    <row r="11" spans="1:23" ht="11.25" x14ac:dyDescent="0.2">
      <c r="A11" s="19">
        <v>10</v>
      </c>
      <c r="B11" s="20" t="s">
        <v>19</v>
      </c>
      <c r="C11" s="21"/>
      <c r="D11" s="17" t="s">
        <v>46</v>
      </c>
      <c r="E11" s="16" t="s">
        <v>47</v>
      </c>
      <c r="F11" s="16" t="s">
        <v>106</v>
      </c>
      <c r="G11" s="3" t="s">
        <v>6</v>
      </c>
      <c r="H11" s="12">
        <v>15</v>
      </c>
      <c r="I11" s="16" t="s">
        <v>58</v>
      </c>
      <c r="J11" s="14">
        <v>2</v>
      </c>
      <c r="K11" s="4">
        <f t="shared" si="0"/>
        <v>30</v>
      </c>
      <c r="M11" s="4" t="s">
        <v>108</v>
      </c>
      <c r="N11" s="38">
        <v>18000</v>
      </c>
      <c r="O11" s="41">
        <f>N11/12800</f>
        <v>1.40625</v>
      </c>
      <c r="P11" s="41">
        <f t="shared" si="1"/>
        <v>21.09375</v>
      </c>
      <c r="Q11" s="44">
        <v>1.8</v>
      </c>
      <c r="R11" s="41">
        <f t="shared" si="2"/>
        <v>2.53125</v>
      </c>
      <c r="S11" s="48">
        <f t="shared" si="3"/>
        <v>2.5399999999999996</v>
      </c>
      <c r="T11" s="48">
        <f t="shared" si="4"/>
        <v>38.099999999999994</v>
      </c>
      <c r="U11" s="14"/>
      <c r="V11" s="14"/>
      <c r="W11" s="30" t="s">
        <v>107</v>
      </c>
    </row>
    <row r="12" spans="1:23" ht="22.5" x14ac:dyDescent="0.2">
      <c r="A12" s="19">
        <v>11</v>
      </c>
      <c r="B12" s="20" t="s">
        <v>20</v>
      </c>
      <c r="C12" s="21" t="s">
        <v>21</v>
      </c>
      <c r="D12" s="17" t="s">
        <v>59</v>
      </c>
      <c r="E12" s="16" t="s">
        <v>60</v>
      </c>
      <c r="F12" s="29" t="s">
        <v>20</v>
      </c>
      <c r="G12" s="3" t="s">
        <v>22</v>
      </c>
      <c r="H12" s="12">
        <v>45</v>
      </c>
      <c r="I12" s="16" t="s">
        <v>61</v>
      </c>
      <c r="J12" s="14">
        <v>1.5</v>
      </c>
      <c r="K12" s="4">
        <f t="shared" si="0"/>
        <v>67.5</v>
      </c>
      <c r="O12" s="41">
        <f t="shared" si="6"/>
        <v>0</v>
      </c>
      <c r="P12" s="41">
        <f t="shared" si="1"/>
        <v>0</v>
      </c>
      <c r="Q12" s="44">
        <v>1.8</v>
      </c>
      <c r="R12" s="41">
        <f t="shared" si="2"/>
        <v>0</v>
      </c>
      <c r="S12" s="48">
        <f t="shared" si="3"/>
        <v>0</v>
      </c>
      <c r="T12" s="48">
        <f t="shared" si="4"/>
        <v>0</v>
      </c>
      <c r="U12" s="14"/>
      <c r="V12" s="14"/>
    </row>
    <row r="13" spans="1:23" ht="22.5" x14ac:dyDescent="0.2">
      <c r="A13" s="19">
        <v>12</v>
      </c>
      <c r="B13" s="20" t="s">
        <v>23</v>
      </c>
      <c r="C13" s="21" t="s">
        <v>24</v>
      </c>
      <c r="D13" s="17" t="s">
        <v>59</v>
      </c>
      <c r="E13" s="16" t="s">
        <v>60</v>
      </c>
      <c r="F13" s="29" t="s">
        <v>23</v>
      </c>
      <c r="G13" s="3" t="s">
        <v>22</v>
      </c>
      <c r="H13" s="12">
        <v>21</v>
      </c>
      <c r="I13" s="16" t="s">
        <v>62</v>
      </c>
      <c r="J13" s="14">
        <v>1.2</v>
      </c>
      <c r="K13" s="4">
        <f t="shared" si="0"/>
        <v>25.2</v>
      </c>
      <c r="O13" s="41">
        <f t="shared" si="6"/>
        <v>0</v>
      </c>
      <c r="P13" s="41">
        <f t="shared" si="1"/>
        <v>0</v>
      </c>
      <c r="Q13" s="44">
        <v>1.8</v>
      </c>
      <c r="R13" s="41">
        <f t="shared" si="2"/>
        <v>0</v>
      </c>
      <c r="S13" s="48">
        <f t="shared" si="3"/>
        <v>0</v>
      </c>
      <c r="T13" s="48">
        <f t="shared" si="4"/>
        <v>0</v>
      </c>
      <c r="U13" s="14"/>
      <c r="V13" s="14"/>
    </row>
    <row r="14" spans="1:23" ht="11.25" x14ac:dyDescent="0.2">
      <c r="A14" s="19">
        <v>13</v>
      </c>
      <c r="B14" s="20" t="s">
        <v>25</v>
      </c>
      <c r="C14" s="21"/>
      <c r="D14" s="17" t="s">
        <v>64</v>
      </c>
      <c r="E14" s="16" t="s">
        <v>65</v>
      </c>
      <c r="F14" s="29" t="s">
        <v>63</v>
      </c>
      <c r="G14" s="3" t="s">
        <v>6</v>
      </c>
      <c r="H14" s="12">
        <v>2</v>
      </c>
      <c r="I14" s="16" t="s">
        <v>66</v>
      </c>
      <c r="J14" s="14">
        <v>300</v>
      </c>
      <c r="K14" s="4">
        <f t="shared" si="0"/>
        <v>600</v>
      </c>
      <c r="O14" s="41">
        <f t="shared" si="6"/>
        <v>0</v>
      </c>
      <c r="P14" s="41">
        <f t="shared" si="1"/>
        <v>0</v>
      </c>
      <c r="Q14" s="44">
        <v>1.8</v>
      </c>
      <c r="R14" s="41">
        <f t="shared" si="2"/>
        <v>0</v>
      </c>
      <c r="S14" s="48">
        <f t="shared" si="3"/>
        <v>0</v>
      </c>
      <c r="T14" s="48">
        <f t="shared" si="4"/>
        <v>0</v>
      </c>
      <c r="U14" s="14"/>
      <c r="V14" s="14"/>
    </row>
    <row r="15" spans="1:23" ht="22.5" x14ac:dyDescent="0.2">
      <c r="A15" s="19">
        <v>14</v>
      </c>
      <c r="B15" s="20" t="s">
        <v>26</v>
      </c>
      <c r="C15" s="21" t="s">
        <v>27</v>
      </c>
      <c r="D15" s="17" t="s">
        <v>67</v>
      </c>
      <c r="E15" s="16" t="s">
        <v>68</v>
      </c>
      <c r="F15" s="16" t="s">
        <v>109</v>
      </c>
      <c r="G15" s="3" t="s">
        <v>6</v>
      </c>
      <c r="H15" s="12">
        <v>2</v>
      </c>
      <c r="I15" s="16" t="s">
        <v>50</v>
      </c>
      <c r="J15" s="14">
        <v>25</v>
      </c>
      <c r="K15" s="4">
        <f t="shared" si="0"/>
        <v>50</v>
      </c>
      <c r="M15" s="4" t="s">
        <v>110</v>
      </c>
      <c r="N15" s="38">
        <v>36000</v>
      </c>
      <c r="O15" s="41">
        <f>N15/12800</f>
        <v>2.8125</v>
      </c>
      <c r="P15" s="41">
        <f t="shared" si="1"/>
        <v>5.625</v>
      </c>
      <c r="Q15" s="44">
        <v>1.8</v>
      </c>
      <c r="R15" s="41">
        <f t="shared" si="2"/>
        <v>5.0625</v>
      </c>
      <c r="S15" s="48">
        <f t="shared" si="3"/>
        <v>5.0699999999999994</v>
      </c>
      <c r="T15" s="48">
        <f t="shared" si="4"/>
        <v>10.139999999999999</v>
      </c>
      <c r="U15" s="14"/>
      <c r="V15" s="14"/>
    </row>
    <row r="16" spans="1:23" ht="11.25" x14ac:dyDescent="0.2">
      <c r="A16" s="19">
        <v>15</v>
      </c>
      <c r="B16" s="20" t="s">
        <v>28</v>
      </c>
      <c r="C16" s="21"/>
      <c r="D16" s="25" t="s">
        <v>43</v>
      </c>
      <c r="E16" s="16" t="s">
        <v>44</v>
      </c>
      <c r="F16" s="16" t="s">
        <v>28</v>
      </c>
      <c r="G16" s="3" t="s">
        <v>6</v>
      </c>
      <c r="H16" s="12">
        <v>2</v>
      </c>
      <c r="I16" s="16" t="s">
        <v>69</v>
      </c>
      <c r="J16" s="14">
        <v>150</v>
      </c>
      <c r="K16" s="4">
        <f t="shared" si="0"/>
        <v>300</v>
      </c>
      <c r="N16" s="4"/>
      <c r="O16" s="4"/>
      <c r="P16" s="41">
        <f t="shared" si="1"/>
        <v>0</v>
      </c>
      <c r="Q16" s="44">
        <v>1.8</v>
      </c>
      <c r="R16" s="41">
        <f t="shared" si="2"/>
        <v>0</v>
      </c>
      <c r="S16" s="48">
        <f t="shared" si="3"/>
        <v>0</v>
      </c>
      <c r="T16" s="48">
        <f t="shared" si="4"/>
        <v>0</v>
      </c>
      <c r="U16" s="14"/>
      <c r="V16" s="14"/>
    </row>
    <row r="17" spans="1:23" ht="11.25" x14ac:dyDescent="0.2">
      <c r="A17" s="19">
        <v>16</v>
      </c>
      <c r="B17" s="20" t="s">
        <v>29</v>
      </c>
      <c r="C17" s="21"/>
      <c r="D17" s="25" t="s">
        <v>43</v>
      </c>
      <c r="E17" s="16" t="s">
        <v>44</v>
      </c>
      <c r="F17" s="16" t="s">
        <v>29</v>
      </c>
      <c r="G17" s="3" t="s">
        <v>6</v>
      </c>
      <c r="H17" s="12">
        <v>60</v>
      </c>
      <c r="I17" s="16" t="s">
        <v>70</v>
      </c>
      <c r="J17" s="14">
        <v>120</v>
      </c>
      <c r="K17" s="4">
        <f t="shared" si="0"/>
        <v>7200</v>
      </c>
      <c r="N17" s="4"/>
      <c r="O17" s="4"/>
      <c r="P17" s="41">
        <f t="shared" si="1"/>
        <v>0</v>
      </c>
      <c r="Q17" s="44">
        <v>1.8</v>
      </c>
      <c r="R17" s="41">
        <f t="shared" si="2"/>
        <v>0</v>
      </c>
      <c r="S17" s="48">
        <f t="shared" si="3"/>
        <v>0</v>
      </c>
      <c r="T17" s="48">
        <f t="shared" si="4"/>
        <v>0</v>
      </c>
      <c r="U17" s="14"/>
      <c r="V17" s="14"/>
    </row>
    <row r="18" spans="1:23" ht="11.25" x14ac:dyDescent="0.2">
      <c r="A18" s="19">
        <v>17</v>
      </c>
      <c r="B18" s="20" t="s">
        <v>30</v>
      </c>
      <c r="C18" s="21"/>
      <c r="D18" s="25" t="s">
        <v>43</v>
      </c>
      <c r="E18" s="16" t="s">
        <v>44</v>
      </c>
      <c r="F18" s="16" t="s">
        <v>30</v>
      </c>
      <c r="G18" s="3" t="s">
        <v>6</v>
      </c>
      <c r="H18" s="12">
        <v>11</v>
      </c>
      <c r="I18" s="16" t="s">
        <v>71</v>
      </c>
      <c r="J18" s="14">
        <v>50</v>
      </c>
      <c r="K18" s="4">
        <f t="shared" si="0"/>
        <v>550</v>
      </c>
      <c r="N18" s="4"/>
      <c r="O18" s="4"/>
      <c r="P18" s="41">
        <f t="shared" si="1"/>
        <v>0</v>
      </c>
      <c r="Q18" s="44">
        <v>1.8</v>
      </c>
      <c r="R18" s="41">
        <f t="shared" si="2"/>
        <v>0</v>
      </c>
      <c r="S18" s="48">
        <f t="shared" si="3"/>
        <v>0</v>
      </c>
      <c r="T18" s="48">
        <f t="shared" si="4"/>
        <v>0</v>
      </c>
      <c r="U18" s="14"/>
      <c r="V18" s="14"/>
    </row>
    <row r="19" spans="1:23" ht="22.5" x14ac:dyDescent="0.2">
      <c r="A19" s="19">
        <v>18</v>
      </c>
      <c r="B19" s="20" t="s">
        <v>31</v>
      </c>
      <c r="C19" s="21"/>
      <c r="D19" s="25" t="s">
        <v>43</v>
      </c>
      <c r="E19" s="16" t="s">
        <v>44</v>
      </c>
      <c r="F19" s="16" t="s">
        <v>72</v>
      </c>
      <c r="G19" s="3" t="s">
        <v>6</v>
      </c>
      <c r="H19" s="12">
        <v>11</v>
      </c>
      <c r="I19" s="16" t="s">
        <v>73</v>
      </c>
      <c r="J19" s="14">
        <v>350</v>
      </c>
      <c r="K19" s="4">
        <f t="shared" si="0"/>
        <v>3850</v>
      </c>
      <c r="N19" s="4"/>
      <c r="O19" s="4"/>
      <c r="P19" s="41">
        <f t="shared" si="1"/>
        <v>0</v>
      </c>
      <c r="Q19" s="44">
        <v>1.8</v>
      </c>
      <c r="R19" s="41">
        <f t="shared" si="2"/>
        <v>0</v>
      </c>
      <c r="S19" s="48">
        <f t="shared" si="3"/>
        <v>0</v>
      </c>
      <c r="T19" s="48">
        <f t="shared" si="4"/>
        <v>0</v>
      </c>
      <c r="U19" s="14"/>
      <c r="V19" s="14"/>
    </row>
    <row r="20" spans="1:23" ht="22.5" x14ac:dyDescent="0.2">
      <c r="A20" s="19">
        <v>19</v>
      </c>
      <c r="B20" s="20" t="s">
        <v>32</v>
      </c>
      <c r="C20" s="21"/>
      <c r="D20" s="25" t="s">
        <v>43</v>
      </c>
      <c r="E20" s="16" t="s">
        <v>44</v>
      </c>
      <c r="F20" s="16" t="s">
        <v>74</v>
      </c>
      <c r="G20" s="3" t="s">
        <v>6</v>
      </c>
      <c r="H20" s="12">
        <v>50</v>
      </c>
      <c r="I20" s="16" t="s">
        <v>66</v>
      </c>
      <c r="J20" s="14">
        <v>300</v>
      </c>
      <c r="K20" s="4">
        <f t="shared" si="0"/>
        <v>15000</v>
      </c>
      <c r="N20" s="4"/>
      <c r="O20" s="4"/>
      <c r="P20" s="41">
        <f t="shared" si="1"/>
        <v>0</v>
      </c>
      <c r="Q20" s="44">
        <v>1.8</v>
      </c>
      <c r="R20" s="41">
        <f t="shared" si="2"/>
        <v>0</v>
      </c>
      <c r="S20" s="48">
        <f t="shared" si="3"/>
        <v>0</v>
      </c>
      <c r="T20" s="48">
        <f t="shared" si="4"/>
        <v>0</v>
      </c>
      <c r="U20" s="14"/>
      <c r="V20" s="14"/>
    </row>
    <row r="21" spans="1:23" ht="33.75" x14ac:dyDescent="0.2">
      <c r="A21" s="19">
        <v>20</v>
      </c>
      <c r="B21" s="20" t="s">
        <v>33</v>
      </c>
      <c r="C21" s="21"/>
      <c r="D21" s="17" t="s">
        <v>75</v>
      </c>
      <c r="E21" s="16" t="s">
        <v>65</v>
      </c>
      <c r="F21" s="31" t="s">
        <v>112</v>
      </c>
      <c r="G21" s="3" t="s">
        <v>6</v>
      </c>
      <c r="H21" s="12">
        <v>16</v>
      </c>
      <c r="I21" s="16" t="s">
        <v>76</v>
      </c>
      <c r="J21" s="14">
        <v>8</v>
      </c>
      <c r="K21" s="4">
        <f t="shared" si="0"/>
        <v>128</v>
      </c>
      <c r="M21" s="18" t="s">
        <v>120</v>
      </c>
      <c r="N21" s="39">
        <v>10</v>
      </c>
      <c r="O21" s="41">
        <f t="shared" ref="O21:O24" si="7">N21</f>
        <v>10</v>
      </c>
      <c r="P21" s="41">
        <f t="shared" si="1"/>
        <v>160</v>
      </c>
      <c r="Q21" s="44">
        <v>1.8</v>
      </c>
      <c r="R21" s="41">
        <f t="shared" si="2"/>
        <v>18</v>
      </c>
      <c r="S21" s="48">
        <f t="shared" si="3"/>
        <v>18</v>
      </c>
      <c r="T21" s="48">
        <f t="shared" si="4"/>
        <v>288</v>
      </c>
      <c r="U21" s="14"/>
      <c r="V21" s="14"/>
      <c r="W21" s="30" t="s">
        <v>111</v>
      </c>
    </row>
    <row r="22" spans="1:23" ht="33.75" x14ac:dyDescent="0.2">
      <c r="A22" s="19">
        <v>21</v>
      </c>
      <c r="B22" s="20" t="s">
        <v>34</v>
      </c>
      <c r="C22" s="21"/>
      <c r="D22" s="17" t="s">
        <v>75</v>
      </c>
      <c r="E22" s="16" t="s">
        <v>65</v>
      </c>
      <c r="F22" s="33" t="s">
        <v>115</v>
      </c>
      <c r="G22" s="3" t="s">
        <v>6</v>
      </c>
      <c r="H22" s="12">
        <v>2</v>
      </c>
      <c r="I22" s="16" t="s">
        <v>76</v>
      </c>
      <c r="J22" s="14">
        <v>8</v>
      </c>
      <c r="K22" s="4">
        <f t="shared" si="0"/>
        <v>16</v>
      </c>
      <c r="M22" s="36" t="s">
        <v>116</v>
      </c>
      <c r="O22" s="41">
        <f t="shared" si="7"/>
        <v>0</v>
      </c>
      <c r="P22" s="41">
        <f t="shared" si="1"/>
        <v>0</v>
      </c>
      <c r="Q22" s="44">
        <v>1.8</v>
      </c>
      <c r="R22" s="41">
        <f t="shared" si="2"/>
        <v>0</v>
      </c>
      <c r="S22" s="48">
        <f t="shared" si="3"/>
        <v>0</v>
      </c>
      <c r="T22" s="48">
        <f t="shared" si="4"/>
        <v>0</v>
      </c>
      <c r="U22" s="14"/>
      <c r="V22" s="14"/>
    </row>
    <row r="23" spans="1:23" ht="22.5" x14ac:dyDescent="0.2">
      <c r="A23" s="19">
        <v>22</v>
      </c>
      <c r="B23" s="20" t="s">
        <v>35</v>
      </c>
      <c r="C23" s="21"/>
      <c r="D23" s="17" t="s">
        <v>75</v>
      </c>
      <c r="E23" s="16" t="s">
        <v>65</v>
      </c>
      <c r="F23" s="34" t="s">
        <v>113</v>
      </c>
      <c r="G23" s="3" t="s">
        <v>6</v>
      </c>
      <c r="H23" s="12">
        <v>1</v>
      </c>
      <c r="I23" s="16" t="s">
        <v>77</v>
      </c>
      <c r="J23" s="14">
        <v>7</v>
      </c>
      <c r="K23" s="4">
        <f t="shared" si="0"/>
        <v>7</v>
      </c>
      <c r="M23" s="35" t="s">
        <v>114</v>
      </c>
      <c r="N23" s="39">
        <v>4</v>
      </c>
      <c r="O23" s="41">
        <f t="shared" si="7"/>
        <v>4</v>
      </c>
      <c r="P23" s="41">
        <f t="shared" si="1"/>
        <v>4</v>
      </c>
      <c r="Q23" s="44">
        <v>1.8</v>
      </c>
      <c r="R23" s="41">
        <f t="shared" si="2"/>
        <v>7.2</v>
      </c>
      <c r="S23" s="48">
        <f t="shared" si="3"/>
        <v>7.2</v>
      </c>
      <c r="T23" s="48">
        <f t="shared" si="4"/>
        <v>7.2</v>
      </c>
      <c r="U23" s="14"/>
      <c r="V23" s="14"/>
    </row>
    <row r="24" spans="1:23" ht="33.75" x14ac:dyDescent="0.2">
      <c r="A24" s="19">
        <v>23</v>
      </c>
      <c r="B24" s="20" t="s">
        <v>36</v>
      </c>
      <c r="C24" s="21"/>
      <c r="D24" s="17" t="s">
        <v>78</v>
      </c>
      <c r="E24" s="16" t="s">
        <v>79</v>
      </c>
      <c r="F24" s="33" t="s">
        <v>119</v>
      </c>
      <c r="G24" s="3" t="s">
        <v>6</v>
      </c>
      <c r="H24" s="12">
        <v>2</v>
      </c>
      <c r="I24" s="16" t="s">
        <v>55</v>
      </c>
      <c r="J24" s="14">
        <v>70</v>
      </c>
      <c r="K24" s="4">
        <f t="shared" si="0"/>
        <v>140</v>
      </c>
      <c r="M24" s="32" t="s">
        <v>118</v>
      </c>
      <c r="O24" s="41">
        <f t="shared" si="7"/>
        <v>0</v>
      </c>
      <c r="P24" s="41">
        <f t="shared" si="1"/>
        <v>0</v>
      </c>
      <c r="Q24" s="44">
        <v>1.8</v>
      </c>
      <c r="R24" s="41">
        <f t="shared" si="2"/>
        <v>0</v>
      </c>
      <c r="S24" s="48">
        <f t="shared" si="3"/>
        <v>0</v>
      </c>
      <c r="T24" s="48">
        <f t="shared" si="4"/>
        <v>0</v>
      </c>
      <c r="U24" s="14"/>
      <c r="V24" s="14"/>
      <c r="W24" s="30" t="s">
        <v>117</v>
      </c>
    </row>
    <row r="25" spans="1:23" ht="22.5" x14ac:dyDescent="0.2">
      <c r="A25" s="19">
        <v>24</v>
      </c>
      <c r="B25" s="20" t="s">
        <v>37</v>
      </c>
      <c r="C25" s="21"/>
      <c r="D25" s="25" t="s">
        <v>43</v>
      </c>
      <c r="E25" s="16" t="s">
        <v>44</v>
      </c>
      <c r="F25" s="16" t="s">
        <v>37</v>
      </c>
      <c r="G25" s="3" t="s">
        <v>6</v>
      </c>
      <c r="H25" s="12">
        <v>3</v>
      </c>
      <c r="I25" s="16" t="s">
        <v>80</v>
      </c>
      <c r="J25" s="14">
        <v>1500</v>
      </c>
      <c r="K25" s="4">
        <f t="shared" si="0"/>
        <v>4500</v>
      </c>
      <c r="N25" s="4"/>
      <c r="O25" s="4"/>
      <c r="P25" s="41">
        <f t="shared" si="1"/>
        <v>0</v>
      </c>
      <c r="Q25" s="44">
        <v>1.8</v>
      </c>
      <c r="R25" s="41">
        <f t="shared" si="2"/>
        <v>0</v>
      </c>
      <c r="S25" s="48">
        <f t="shared" si="3"/>
        <v>0</v>
      </c>
      <c r="T25" s="48">
        <f t="shared" si="4"/>
        <v>0</v>
      </c>
      <c r="U25" s="14"/>
      <c r="V25" s="14"/>
    </row>
    <row r="26" spans="1:23" ht="11.25" x14ac:dyDescent="0.2">
      <c r="A26" s="19">
        <v>25</v>
      </c>
      <c r="B26" s="20" t="s">
        <v>38</v>
      </c>
      <c r="C26" s="21"/>
      <c r="D26" s="17" t="s">
        <v>51</v>
      </c>
      <c r="E26" s="16" t="s">
        <v>44</v>
      </c>
      <c r="F26" s="33" t="s">
        <v>38</v>
      </c>
      <c r="G26" s="3" t="s">
        <v>6</v>
      </c>
      <c r="H26" s="12">
        <v>1</v>
      </c>
      <c r="I26" s="16" t="s">
        <v>71</v>
      </c>
      <c r="J26" s="14">
        <v>50</v>
      </c>
      <c r="K26" s="4">
        <f t="shared" si="0"/>
        <v>50</v>
      </c>
      <c r="O26" s="41">
        <f>N26</f>
        <v>0</v>
      </c>
      <c r="P26" s="41">
        <f t="shared" si="1"/>
        <v>0</v>
      </c>
      <c r="Q26" s="44">
        <v>1.8</v>
      </c>
      <c r="R26" s="41">
        <f t="shared" si="2"/>
        <v>0</v>
      </c>
      <c r="S26" s="48">
        <f t="shared" si="3"/>
        <v>0</v>
      </c>
      <c r="T26" s="48">
        <f t="shared" si="4"/>
        <v>0</v>
      </c>
      <c r="U26" s="14"/>
      <c r="V26" s="14"/>
    </row>
    <row r="27" spans="1:23" ht="11.25" x14ac:dyDescent="0.2">
      <c r="A27" s="19">
        <v>26</v>
      </c>
      <c r="B27" s="20" t="s">
        <v>39</v>
      </c>
      <c r="C27" s="21"/>
      <c r="D27" s="25" t="s">
        <v>43</v>
      </c>
      <c r="E27" s="16" t="s">
        <v>44</v>
      </c>
      <c r="F27" s="16" t="s">
        <v>39</v>
      </c>
      <c r="G27" s="3" t="s">
        <v>6</v>
      </c>
      <c r="H27" s="12">
        <v>50</v>
      </c>
      <c r="I27" s="16" t="s">
        <v>81</v>
      </c>
      <c r="J27" s="14">
        <v>30</v>
      </c>
      <c r="K27" s="4">
        <f t="shared" si="0"/>
        <v>1500</v>
      </c>
      <c r="N27" s="4"/>
      <c r="O27" s="4"/>
      <c r="P27" s="41">
        <f t="shared" si="1"/>
        <v>0</v>
      </c>
      <c r="Q27" s="44">
        <v>1.8</v>
      </c>
      <c r="R27" s="41">
        <f t="shared" si="2"/>
        <v>0</v>
      </c>
      <c r="S27" s="48">
        <f t="shared" si="3"/>
        <v>0</v>
      </c>
      <c r="T27" s="48">
        <f t="shared" si="4"/>
        <v>0</v>
      </c>
      <c r="U27" s="14"/>
      <c r="V27" s="14"/>
    </row>
    <row r="28" spans="1:23" ht="30" customHeight="1" x14ac:dyDescent="0.2">
      <c r="D28" s="14"/>
      <c r="E28" s="14"/>
      <c r="F28" s="14"/>
      <c r="I28" s="14"/>
      <c r="J28" s="14"/>
      <c r="K28" s="18">
        <f>SUM(K2:K27)</f>
        <v>39978.699999999997</v>
      </c>
      <c r="O28" s="42"/>
      <c r="P28" s="43">
        <f>SUM(P2:P27)</f>
        <v>1574.1187500000001</v>
      </c>
      <c r="S28" s="14"/>
      <c r="T28" s="49">
        <f>SUM(T2:T27)</f>
        <v>2910.92</v>
      </c>
      <c r="U28" s="14"/>
      <c r="V28" s="14"/>
    </row>
    <row r="41" spans="1:5" ht="22.5" x14ac:dyDescent="0.2">
      <c r="A41" s="19">
        <v>1</v>
      </c>
      <c r="B41" s="26" t="s">
        <v>8</v>
      </c>
      <c r="C41" s="27" t="s">
        <v>90</v>
      </c>
      <c r="D41" s="27" t="s">
        <v>43</v>
      </c>
      <c r="E41" s="28">
        <v>50</v>
      </c>
    </row>
    <row r="42" spans="1:5" ht="22.5" x14ac:dyDescent="0.2">
      <c r="A42" s="19">
        <v>5</v>
      </c>
      <c r="B42" s="26" t="s">
        <v>13</v>
      </c>
      <c r="C42" s="27" t="s">
        <v>91</v>
      </c>
      <c r="D42" s="27" t="s">
        <v>43</v>
      </c>
      <c r="E42" s="28">
        <v>50</v>
      </c>
    </row>
    <row r="43" spans="1:5" ht="22.5" x14ac:dyDescent="0.2">
      <c r="A43" s="19">
        <v>7</v>
      </c>
      <c r="B43" s="26" t="s">
        <v>15</v>
      </c>
      <c r="C43" s="27" t="s">
        <v>92</v>
      </c>
      <c r="D43" s="27" t="s">
        <v>43</v>
      </c>
      <c r="E43" s="28">
        <v>50</v>
      </c>
    </row>
    <row r="44" spans="1:5" ht="11.45" customHeight="1" x14ac:dyDescent="0.2">
      <c r="A44" s="19">
        <v>15</v>
      </c>
      <c r="B44" s="26" t="s">
        <v>28</v>
      </c>
      <c r="C44" s="27" t="s">
        <v>93</v>
      </c>
      <c r="D44" s="27" t="s">
        <v>43</v>
      </c>
      <c r="E44" s="28">
        <v>2</v>
      </c>
    </row>
    <row r="45" spans="1:5" ht="11.45" customHeight="1" x14ac:dyDescent="0.2">
      <c r="A45" s="19">
        <v>16</v>
      </c>
      <c r="B45" s="26" t="s">
        <v>29</v>
      </c>
      <c r="C45" s="27" t="s">
        <v>94</v>
      </c>
      <c r="D45" s="27" t="s">
        <v>43</v>
      </c>
      <c r="E45" s="28">
        <v>60</v>
      </c>
    </row>
    <row r="46" spans="1:5" ht="22.5" x14ac:dyDescent="0.2">
      <c r="A46" s="19">
        <v>17</v>
      </c>
      <c r="B46" s="26" t="s">
        <v>30</v>
      </c>
      <c r="C46" s="27" t="s">
        <v>95</v>
      </c>
      <c r="D46" s="27" t="s">
        <v>43</v>
      </c>
      <c r="E46" s="28">
        <v>11</v>
      </c>
    </row>
    <row r="47" spans="1:5" ht="22.5" x14ac:dyDescent="0.2">
      <c r="A47" s="19">
        <v>18</v>
      </c>
      <c r="B47" s="26" t="s">
        <v>31</v>
      </c>
      <c r="C47" s="27" t="s">
        <v>96</v>
      </c>
      <c r="D47" s="27" t="s">
        <v>43</v>
      </c>
      <c r="E47" s="28">
        <v>11</v>
      </c>
    </row>
    <row r="48" spans="1:5" ht="22.5" x14ac:dyDescent="0.2">
      <c r="A48" s="19">
        <v>19</v>
      </c>
      <c r="B48" s="26" t="s">
        <v>32</v>
      </c>
      <c r="C48" s="27" t="s">
        <v>97</v>
      </c>
      <c r="D48" s="27" t="s">
        <v>43</v>
      </c>
      <c r="E48" s="28">
        <v>50</v>
      </c>
    </row>
    <row r="49" spans="1:5" ht="22.5" x14ac:dyDescent="0.2">
      <c r="A49" s="19">
        <v>24</v>
      </c>
      <c r="B49" s="26" t="s">
        <v>37</v>
      </c>
      <c r="C49" s="27" t="s">
        <v>98</v>
      </c>
      <c r="D49" s="27" t="s">
        <v>43</v>
      </c>
      <c r="E49" s="28">
        <v>3</v>
      </c>
    </row>
    <row r="50" spans="1:5" ht="22.5" x14ac:dyDescent="0.2">
      <c r="A50" s="19">
        <v>26</v>
      </c>
      <c r="B50" s="26" t="s">
        <v>39</v>
      </c>
      <c r="C50" s="27" t="s">
        <v>99</v>
      </c>
      <c r="D50" s="27" t="s">
        <v>43</v>
      </c>
      <c r="E50" s="28">
        <v>50</v>
      </c>
    </row>
  </sheetData>
  <autoFilter ref="A1:N28"/>
  <hyperlinks>
    <hyperlink ref="W11" r:id="rId1" display="https://essonline.uz/zazim-ankernyj-sta-1814"/>
    <hyperlink ref="W21" r:id="rId2" display="https://lpd-radio.ru/product/n-112b-hi-cp"/>
    <hyperlink ref="W24" r:id="rId3" display="https://lpd-radio.ru/product/shirokopolosnaya-passivnaya-raspredelitelnaya-panel-radial-prpj-2"/>
  </hyperlinks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Омонов Шохрух Эшанкулович</dc:creator>
  <cp:lastModifiedBy>Guzarov, Jamshid Q.</cp:lastModifiedBy>
  <dcterms:created xsi:type="dcterms:W3CDTF">2024-09-26T08:51:48Z</dcterms:created>
  <dcterms:modified xsi:type="dcterms:W3CDTF">2024-12-31T09:31:33Z</dcterms:modified>
</cp:coreProperties>
</file>