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Guzarov\Desktop\"/>
    </mc:Choice>
  </mc:AlternateContent>
  <bookViews>
    <workbookView xWindow="-105" yWindow="-105" windowWidth="20730" windowHeight="11760" tabRatio="129" firstSheet="1" activeTab="1"/>
  </bookViews>
  <sheets>
    <sheet name="TDSheet" sheetId="1" r:id="rId1"/>
    <sheet name="Лист1" sheetId="2" r:id="rId2"/>
  </sheets>
  <definedNames>
    <definedName name="_xlnm._FilterDatabase" localSheetId="1" hidden="1">Лист1!$A$2:$Q$29</definedName>
  </definedNames>
  <calcPr calcId="162913" refMode="R1C1"/>
</workbook>
</file>

<file path=xl/calcChain.xml><?xml version="1.0" encoding="utf-8"?>
<calcChain xmlns="http://schemas.openxmlformats.org/spreadsheetml/2006/main">
  <c r="L30" i="2" l="1"/>
  <c r="L4" i="2"/>
  <c r="L5" i="2"/>
  <c r="L6" i="2"/>
  <c r="L7" i="2"/>
  <c r="L8" i="2"/>
  <c r="L9" i="2"/>
  <c r="L10" i="2"/>
  <c r="L11" i="2"/>
  <c r="L12" i="2"/>
  <c r="L13" i="2"/>
  <c r="L14" i="2"/>
  <c r="L15" i="2"/>
  <c r="L16" i="2"/>
  <c r="L17" i="2"/>
  <c r="L18" i="2"/>
  <c r="L19" i="2"/>
  <c r="L20" i="2"/>
  <c r="L21" i="2"/>
  <c r="L22" i="2"/>
  <c r="L23" i="2"/>
  <c r="L24" i="2"/>
  <c r="L25" i="2"/>
  <c r="L26" i="2"/>
  <c r="L27" i="2"/>
  <c r="L28" i="2"/>
  <c r="L29" i="2"/>
  <c r="L3" i="2"/>
  <c r="N7" i="2"/>
  <c r="O7" i="2" s="1"/>
  <c r="P7" i="2" s="1"/>
  <c r="N10" i="2"/>
  <c r="O10" i="2" s="1"/>
  <c r="P10" i="2" s="1"/>
  <c r="N12" i="2"/>
  <c r="O12" i="2" s="1"/>
  <c r="P12" i="2" s="1"/>
  <c r="N13" i="2"/>
  <c r="O13" i="2" s="1"/>
  <c r="P13" i="2" s="1"/>
  <c r="N15" i="2"/>
  <c r="O15" i="2" s="1"/>
  <c r="P15" i="2" s="1"/>
  <c r="N16" i="2"/>
  <c r="O16" i="2" s="1"/>
  <c r="P16" i="2" s="1"/>
  <c r="N17" i="2"/>
  <c r="O17" i="2" s="1"/>
  <c r="P17" i="2" s="1"/>
  <c r="N18" i="2"/>
  <c r="O18" i="2" s="1"/>
  <c r="P18" i="2" s="1"/>
  <c r="N19" i="2"/>
  <c r="O19" i="2" s="1"/>
  <c r="P19" i="2" s="1"/>
  <c r="N20" i="2"/>
  <c r="O20" i="2" s="1"/>
  <c r="P20" i="2" s="1"/>
  <c r="K3" i="2"/>
  <c r="N3" i="2" s="1"/>
  <c r="O3" i="2" s="1"/>
  <c r="P3" i="2" s="1"/>
  <c r="K25" i="2"/>
  <c r="N25" i="2" s="1"/>
  <c r="O25" i="2" s="1"/>
  <c r="P25" i="2" s="1"/>
  <c r="K24" i="2"/>
  <c r="N24" i="2" s="1"/>
  <c r="O24" i="2" s="1"/>
  <c r="P24" i="2" s="1"/>
  <c r="K23" i="2"/>
  <c r="N23" i="2" s="1"/>
  <c r="O23" i="2" s="1"/>
  <c r="P23" i="2" s="1"/>
  <c r="K21" i="2"/>
  <c r="N21" i="2" s="1"/>
  <c r="O21" i="2" s="1"/>
  <c r="P21" i="2" s="1"/>
  <c r="K20" i="2"/>
  <c r="K14" i="2"/>
  <c r="N14" i="2" s="1"/>
  <c r="O14" i="2" s="1"/>
  <c r="P14" i="2" s="1"/>
  <c r="K11" i="2"/>
  <c r="N11" i="2" s="1"/>
  <c r="O11" i="2" s="1"/>
  <c r="P11" i="2" s="1"/>
  <c r="K9" i="2"/>
  <c r="N9" i="2" s="1"/>
  <c r="O9" i="2" s="1"/>
  <c r="P9" i="2" s="1"/>
  <c r="K8" i="2"/>
  <c r="N8" i="2" s="1"/>
  <c r="O8" i="2" s="1"/>
  <c r="P8" i="2" s="1"/>
  <c r="K5" i="2"/>
  <c r="N5" i="2" s="1"/>
  <c r="O5" i="2" s="1"/>
  <c r="P5" i="2" s="1"/>
  <c r="K4" i="2"/>
  <c r="N4" i="2" s="1"/>
  <c r="O4" i="2" s="1"/>
  <c r="P4" i="2" s="1"/>
  <c r="K6" i="2"/>
  <c r="N6" i="2" s="1"/>
  <c r="O6" i="2" s="1"/>
  <c r="P6" i="2" s="1"/>
  <c r="K7" i="2"/>
  <c r="K10" i="2"/>
  <c r="K12" i="2"/>
  <c r="K13" i="2"/>
  <c r="K15" i="2"/>
  <c r="K16" i="2"/>
  <c r="K17" i="2"/>
  <c r="K18" i="2"/>
  <c r="K19" i="2"/>
  <c r="K22" i="2"/>
  <c r="N22" i="2" s="1"/>
  <c r="O22" i="2" s="1"/>
  <c r="P22" i="2" s="1"/>
  <c r="K26" i="2"/>
  <c r="N26" i="2" s="1"/>
  <c r="O26" i="2" s="1"/>
  <c r="P26" i="2" s="1"/>
  <c r="K28" i="2"/>
  <c r="N28" i="2" s="1"/>
  <c r="O28" i="2" s="1"/>
  <c r="P28" i="2" s="1"/>
  <c r="K29" i="2"/>
  <c r="N29" i="2" s="1"/>
  <c r="O29" i="2" s="1"/>
  <c r="P29" i="2" s="1"/>
  <c r="J27" i="2"/>
  <c r="K27" i="2" s="1"/>
  <c r="N27" i="2" s="1"/>
  <c r="O27" i="2" s="1"/>
  <c r="P27" i="2" s="1"/>
  <c r="J14" i="2"/>
  <c r="P30" i="2" l="1"/>
</calcChain>
</file>

<file path=xl/sharedStrings.xml><?xml version="1.0" encoding="utf-8"?>
<sst xmlns="http://schemas.openxmlformats.org/spreadsheetml/2006/main" count="262" uniqueCount="112">
  <si>
    <t>N</t>
  </si>
  <si>
    <t>Заявка</t>
  </si>
  <si>
    <t>Номенклатура</t>
  </si>
  <si>
    <t>ТЭГ номер</t>
  </si>
  <si>
    <t>Техническое описание</t>
  </si>
  <si>
    <t>Ед. изм.</t>
  </si>
  <si>
    <t>Кол-во по заявке</t>
  </si>
  <si>
    <t>Приложения</t>
  </si>
  <si>
    <t>Заявка TEBIN-PR-VZIS-0624 от 14.06.2024 17:32:31</t>
  </si>
  <si>
    <t>Модуль SFP WDM 6ДБ 3КМ 1310НМ</t>
  </si>
  <si>
    <t>SC</t>
  </si>
  <si>
    <t>шт</t>
  </si>
  <si>
    <t>Видеорегистратор DS-9664NI-I8 64-канала</t>
  </si>
  <si>
    <t>Коммутатор 8-портовый управляемый уровня 2 SNR S2985G 8T</t>
  </si>
  <si>
    <t>POE (CBH)</t>
  </si>
  <si>
    <t>Шкаф коммутационный 24U 192 600х800х1150ММ</t>
  </si>
  <si>
    <t>Перфорированный дверь</t>
  </si>
  <si>
    <t>Кросс оптический ШКОС 19" 8 портов в комплекте сплайс кассета 8ШТ, планка 1ШТ, адаптер 8ШТ, заглушка 2ШТ, шнур 8ШТ, КЗДС 106ШТ SNR-ODF-24R-8SC-P</t>
  </si>
  <si>
    <t>в комплекте сплайс-кассета 1ШТ, адаптер SC/UPC 8ШТ, планка SC 1ШТ, заглушка металлическая 2ШТ, шнур SC/UPC 8ШТ, КЗДС 10ШТ</t>
  </si>
  <si>
    <t>комп</t>
  </si>
  <si>
    <t>Коммутатор управляемый уровня 2 SNR-S2982G-24T-POE-E 24 порта</t>
  </si>
  <si>
    <t>Камера IP Hikvision DS-2CD2143G2-IU</t>
  </si>
  <si>
    <t>4 Мп купольная AcuSense с фиксированным объективом 2,8 mm</t>
  </si>
  <si>
    <t>Модуль SFP WDM 6ДБ 3КМ 1550НМ SC</t>
  </si>
  <si>
    <t>Коннектор RJ-45 100ШТ</t>
  </si>
  <si>
    <t>уп.</t>
  </si>
  <si>
    <t>Розетка накладная 2хRJ45 1000В 5е SNR-SMB-2109A</t>
  </si>
  <si>
    <t>Коммутатор управляемый уровня 2 SNR-S2982G-8T</t>
  </si>
  <si>
    <t>Терминал распознавания лиц DS-K5671-ZU в комплекте кронштейн турникета</t>
  </si>
  <si>
    <t>патч панель 24 порта. Cat5e. Rj45. 19". UTP. 1U</t>
  </si>
  <si>
    <t>Пилот рейковый 8 розеток , 16 A RACK MOUNT 19" 2м</t>
  </si>
  <si>
    <t>Гильза термоусадочная 3.2х60ММ</t>
  </si>
  <si>
    <t>Органайзер кабельный PXT-H-ORG-1 19" 1U</t>
  </si>
  <si>
    <t>Турникет тумбовый DS-K3G501</t>
  </si>
  <si>
    <t>Программное обеспечение HikCentral-P-ACS-Base/2Door 401000018</t>
  </si>
  <si>
    <t>401000018</t>
  </si>
  <si>
    <t>Программное обеспечение HikCentral-P-ACS-1Door 401000019</t>
  </si>
  <si>
    <t>401000019</t>
  </si>
  <si>
    <t>Патч -корд оптический SC-SC 2М</t>
  </si>
  <si>
    <t>Маршрутизатор MikroTik RB5009UPr+S+IN</t>
  </si>
  <si>
    <t>(ВАЖНО в модели микротика буква "r" должна быть МАЛЕНЬКОЙ)</t>
  </si>
  <si>
    <t>Камера IP DS-2CD2047G2-L</t>
  </si>
  <si>
    <t>4 Мп цилиндрическая  с фиксированным объективом серии ColorVu 2,8 mm</t>
  </si>
  <si>
    <t>Жесткий диск HDD 8ТБ Sata WD PURPLE</t>
  </si>
  <si>
    <t>Реле напряжения Vp-32A</t>
  </si>
  <si>
    <t>Сервер Rackmountable Intel Xeon Gold 5317 CPU SSD 64ГБ HDD SAS 1.2TBx4</t>
  </si>
  <si>
    <t>Тип: Rackmountable¶CPU: 1x  Intel(R) Xeon(R) Gold 5317 CPU @ 3.00GHz ( 3.00 GHz / 12 Core / 18 Cache )¶Memory: 64 GB¶HDD: SAS 1.2TBx4¶Поддержка аппаратного RAID 0,1,10¶NIC: Quad-Port Gigabit Network Adapter¶ILo Support (iDrac в случае если это DELL) c enterprise лицензией ¶Power supply x2 750W</t>
  </si>
  <si>
    <t>Источник бесперебойного питания on-line Intelligent 6000ВА SNR-UPS-ONRT-6000-INT-LT</t>
  </si>
  <si>
    <t>мощность 6 кВА/6 кВт, со встроенными АКБ 12В/9Ач х 16, ток заряда до 1А, фаза 1:1</t>
  </si>
  <si>
    <t>Кнопка запроса на выход Button of inquiry an exit</t>
  </si>
  <si>
    <t>Стяжки для кабелей 2.5х150мм</t>
  </si>
  <si>
    <t>Кабель КСВПП 5е 4х2х0.52</t>
  </si>
  <si>
    <t>м</t>
  </si>
  <si>
    <t xml:space="preserve">"64-ch 2U 4K NVR
Up to 64-ch IP camera inputs
Up to 2-ch@32 MP/2-ch@24 MP/4-ch@12 MP/8-ch@8 MP/16-ch@4 MP/32-ch@1080p decoding capacity
Up to 400 Mbps incoming bandwidth and 400 Mbps outgoing bandwidth
2 HDMI (different source) and 2 VGA (different source) interfaces, 8K or dual 4K video outputs
Supports special cameras, including people counting camera, ANPR (automatic number plate recognition) camera, and fisheye camera
Advanced streaming technology enables smooth live view in poor network conditions
Supports RAID 0, 1, 5, 6, 10 and N+M hot spare for even more reliable data storage, effectively avoids data loss risks"
</t>
  </si>
  <si>
    <r>
      <rPr>
        <b/>
        <sz val="8"/>
        <color rgb="FF241FFF"/>
        <rFont val="Arial"/>
        <family val="2"/>
        <charset val="204"/>
      </rPr>
      <t>10-port Full Gigabit L2+ Managed</t>
    </r>
    <r>
      <rPr>
        <b/>
        <sz val="8"/>
        <color rgb="FF241FFF"/>
        <rFont val="宋体"/>
        <charset val="134"/>
      </rPr>
      <t xml:space="preserve"> </t>
    </r>
    <r>
      <rPr>
        <b/>
        <sz val="8"/>
        <color rgb="FF241FFF"/>
        <rFont val="Arial"/>
        <family val="2"/>
        <charset val="204"/>
      </rPr>
      <t>PoE</t>
    </r>
    <r>
      <rPr>
        <b/>
        <sz val="8"/>
        <color rgb="FF241FFF"/>
        <rFont val="宋体"/>
        <charset val="134"/>
      </rPr>
      <t xml:space="preserve"> </t>
    </r>
    <r>
      <rPr>
        <b/>
        <sz val="8"/>
        <color rgb="FF241FFF"/>
        <rFont val="Arial"/>
        <family val="2"/>
        <charset val="204"/>
      </rPr>
      <t>Fiber Switch</t>
    </r>
    <r>
      <rPr>
        <sz val="8"/>
        <rFont val="Arial"/>
        <family val="2"/>
        <charset val="204"/>
      </rPr>
      <t xml:space="preserve">
The POE33108PFM is a gigabit L2+ managed PoE fiber switch. It has 8*10/100/1000Base-T adaptive RJ45 ports and 2*100/1000Base-X SFP fiber ports. Port 1-8 can support IEEE 802.3 af/at PoE standard and single-port PoE power up to 30W. As a PoE power supply device, it can automatically detect and identify power-receiving devices that meet the standard and power them through the network cable. It can power wireless APs, IP cameras, IP phones, building visual access control intercoms, and other PoE terminal devices through network cables, meeting the network environment that requires a high-density PoE power supply and is suitable for hotels, campuses, parks, supermarkets, scenic spots, factory dormitories, and small and medium-sized enterprises to build economical and efficient networks.
The POE33108PFM has L2+ network management functions, supports IPV4/ IPV6 management, static routing forwarding, complete security protection mechanism, perfect ACL/ QoS strategy, and rich VLAN functions for easy management and maintenance. Supports multiple network redundancy protocols STP/RSTP/MSTP (&lt;50ms) and (ITU-T G.8032) ERPS (&lt;20ms) to improve link backup and network reliability. When a unidirectional network fails, communication can be quickly restored to ensure uninterrupted communication of important transmissions. According to application needs, PoE power supply management, port flow control, VLAN division, QoS, and other functions can be configured through Web, CLI, SNMP, Telnet, and other network management methods.</t>
    </r>
  </si>
  <si>
    <r>
      <rPr>
        <b/>
        <sz val="8"/>
        <color rgb="FF241FFF"/>
        <rFont val="Arial"/>
        <family val="2"/>
        <charset val="204"/>
      </rPr>
      <t>28-port Gigabit Managed PoE Switch</t>
    </r>
    <r>
      <rPr>
        <sz val="8"/>
        <rFont val="Arial"/>
        <family val="2"/>
        <charset val="204"/>
      </rPr>
      <t xml:space="preserve">
OVERVIEW
The POE33028PFM is a Gigabit managed PoE fiber switch. It has 24*10/100/1000Base-T adaptive RJ45 ports and 4*100/1000Base-X uplink SFP fiber ports. Port 1-24 can support IEEE 802.3 af/at PoE standard and single-port PoE power up to 30W. As a PoE power supply device, it can automatically detect and identify powered devices that meet standards and power them through network cables. It can power PoE terminal equipment such as wireless AP, IP camera, IP telephone, and building visual access control intercoms through network cables to meet network environments that require high-density PoE power supply. It is suitable for hotels, campuses, parks, supermarkets, scenic spots, factory dormitories, and small and medium-sized enterprises to establish cost-effective networks.
The POE33028PFM has L2+ network management functions. It can support IPV4 management and static routing forwarding, complete security protection mechanisms, complete ACL/ QoS policies, and rich VLAN functions, making it easy to manage and maintain. Supports multiple network redundancy protocols RSTP (&lt;50ms) to improve link backup and network reliability. When a one-way network fails, communication can be quickly restored to ensure uninterrupted communication of important transmissions. According to application needs, PoE power supply management, port flow control, VLAN division, QoS, and other application service configurations can be performed through network management methods such as Web, CLI, SNMP, and Telnet.</t>
    </r>
  </si>
  <si>
    <r>
      <rPr>
        <b/>
        <sz val="8"/>
        <color rgb="FF3636E0"/>
        <rFont val="Times New Roman"/>
        <family val="1"/>
        <charset val="204"/>
      </rPr>
      <t>4 MP AcuSense Fixed Dome Network Camera</t>
    </r>
    <r>
      <rPr>
        <sz val="8"/>
        <rFont val="Times New Roman"/>
        <family val="1"/>
        <charset val="204"/>
      </rPr>
      <t xml:space="preserve">
High quality imaging with 4 MP resolution
Clear imaging against strong backlight due to 120 dB WDR technology
Efficient H.265+ compression technology
Water and dust resistant (IP67) and vandal resistant (IK10)
Focus on human and vehicle targets classification based on deep learning</t>
    </r>
  </si>
  <si>
    <t xml:space="preserve">100pcs/box,color box </t>
  </si>
  <si>
    <t>RB5009UPr+S+IN
A new version of our popular heavy-duty RB5009 router with PoE-in and PoE-out on all ports. Perfect for small and medium ISPs. 2.5 Gigabit Ethernet &amp; 10 Gigabit SFP+, numerous powering options.</t>
  </si>
  <si>
    <r>
      <rPr>
        <b/>
        <sz val="8"/>
        <color rgb="FF3636E0"/>
        <rFont val="Times New Roman"/>
        <family val="1"/>
        <charset val="204"/>
      </rPr>
      <t>4 MP ColorVu Strobe Light and Audible Warning Fixed Mini Bullet Network Camera</t>
    </r>
    <r>
      <rPr>
        <sz val="8"/>
        <rFont val="Times New Roman"/>
        <family val="1"/>
        <charset val="204"/>
      </rPr>
      <t xml:space="preserve">
High quality imaging with 4 MP resolution
Efficient H.265+ compression technology
Clear imaging against strong backlight due to 130 dB WDR technology
Focus on human and vehicle targets classification based on deep learning
24/7 colorful imaging
Active strobe light and audio alarm to warn intruders off
Provide real-time security via built-in two-way audio
Water and dust resistant (IP67)</t>
    </r>
  </si>
  <si>
    <t>WD85PURZ
8TB PURPLE HDD</t>
  </si>
  <si>
    <t>DS-9664NI-M8</t>
  </si>
  <si>
    <t>DS-2CD2143G2-I
(2.8mm)</t>
  </si>
  <si>
    <t>Cat6 UTP cable connectors</t>
  </si>
  <si>
    <t>RB5009UPr+S+IN</t>
  </si>
  <si>
    <t>DS-2CD2047G2-LU/SL  
(2.8mm)</t>
  </si>
  <si>
    <t>WD85PURZ</t>
  </si>
  <si>
    <t>Модуль SFP WDM, дальность до 3км (6dB), 1310нм</t>
  </si>
  <si>
    <t>ценаа</t>
  </si>
  <si>
    <t>179 550 сум</t>
  </si>
  <si>
    <t>offeerrrrrrrrrrrrrrrrrrredddd</t>
  </si>
  <si>
    <t>Модуль SFP WDM, дальность до 3км (6dB), 1550нм</t>
  </si>
  <si>
    <t>Розетка накладная 2хRJ45 1000В 5е</t>
  </si>
  <si>
    <t>38 850 сум</t>
  </si>
  <si>
    <t>Шкаф напольный 24U 600*800*1150мм</t>
  </si>
  <si>
    <t>5 885 250 сум</t>
  </si>
  <si>
    <t>750 000sum</t>
  </si>
  <si>
    <t>POE33028PFM</t>
  </si>
  <si>
    <t>POE33108PFM</t>
  </si>
  <si>
    <t>Управляемый коммутатор уровня 2 SNR-S2982G-8T</t>
  </si>
  <si>
    <t>2 417 100 сум</t>
  </si>
  <si>
    <t>DS-K5671-ZU</t>
  </si>
  <si>
    <t>Патч-панель 19" (1U) UTP, 24 портов RJ-45, кат.5e</t>
  </si>
  <si>
    <t>335,400 UZS</t>
  </si>
  <si>
    <t>405 000 UZS</t>
  </si>
  <si>
    <t xml:space="preserve">Гильза термоусадочная 3.2х60мм </t>
  </si>
  <si>
    <t>1 130 сум</t>
  </si>
  <si>
    <t>Органайзер кабельный  19" 1U</t>
  </si>
  <si>
    <t>111 300 сум</t>
  </si>
  <si>
    <t>Шнур монтажный оптический SC/UPC SM 2м.</t>
  </si>
  <si>
    <t>10 613 сум</t>
  </si>
  <si>
    <t>Реле напряжения  VP-32A</t>
  </si>
  <si>
    <t>450 800 сум</t>
  </si>
  <si>
    <t>Хомут кабельный ESS 3x150 нейлон белый (упаковка 100 шт.)</t>
  </si>
  <si>
    <t>6 550 сум/шт.</t>
  </si>
  <si>
    <t>5 350 сум</t>
  </si>
  <si>
    <t>Кабель витая пара UTP, 4 пары Cat.5e,</t>
  </si>
  <si>
    <t>КСВПП-5е 4х2х0,52</t>
  </si>
  <si>
    <t>514usd+weight 3kg</t>
  </si>
  <si>
    <t>Программное обеспечение Hikvision HikCentral-P-ACS-1Door</t>
  </si>
  <si>
    <t>63usd</t>
  </si>
  <si>
    <t>182usd</t>
  </si>
  <si>
    <t>DS-K3G501X-R/M-Dm55</t>
  </si>
  <si>
    <t>$4145+32kg</t>
  </si>
  <si>
    <t xml:space="preserve">Dell PowerEdge R750
CPU: Intel Xeon Gold 5317 
Memory: 64 GB ddr4 3200MHZ
HDD: 4x1.2TB 10K RPM SAS 12Gbps 512n 2.5in
Quad-Port Gigabit Network Adapter
iDRAC9, Enterprise 15G
H355 
Power supply: 2x800W </t>
  </si>
  <si>
    <t>Specifications
Processor:
Intel Xeon Gold 5317 (4 cores, 8 threads, 3.0 GHz base clock).
Designed for reliable performance in demanding server environments.
Memory:
64 GB DDR4 running at 3200 MHz.
High-speed RAM suitable for virtualization, database operations, and other enterprise applications.
Storage:
4 × 1.2TB 10K RPM SAS Drives (12Gbps, 2.5-inch).
High-performance storage with excellent reliability and throughput.
Networking:
Quad-Port Gigabit Network Adapter.
Provides ample connectivity for data traffic and redundancy.
Management:
iDRAC9 Enterprise, 15G.
Advanced remote server management with enterprise features for monitoring, troubleshooting, and automation.
RAID Controller:
H355.
Supports modern RAID configurations, ensuring data redundancy and performance optimization.
Power Supply:
Dual 800W hot-swappable power supplies.
Redundancy and high efficiency for consistent uptime.</t>
  </si>
  <si>
    <t>Программное обеспечение HikCentral-P-ACS-Base/2Door</t>
  </si>
  <si>
    <t xml:space="preserve">Тип: Rackmountable
CPU: 1x  Intel(R) Xeon(R) Gold 5317 CPU @ 3.00GHz (3.00 GHz / 12 Core / 18 Cache)
Memory: 64 GB
HDD: SAS 1.2TBx4
Поддержка аппаратного RAID 0,1,10
NIC: Quad-Port Gigabit Network Adapter
ILo Support (iDrac в случае если это DELL) c enterprise лицензией 
Power supply x2 750W
</t>
  </si>
  <si>
    <t>usd pr pcs BUY</t>
  </si>
  <si>
    <t>CF</t>
  </si>
  <si>
    <t>SELL</t>
  </si>
  <si>
    <t>TTL BUY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</si>
</sst>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US$&quot;#,##0.00;\-&quot;US$&quot;#,##0.00"/>
    <numFmt numFmtId="166" formatCode="#,##0.00;[Red]#,##0.00"/>
    <numFmt numFmtId="168" formatCode="#,##0.000000\ _₽;[Red]#,##0.000000\ _₽"/>
    <numFmt numFmtId="169" formatCode="#,##0.00\ _₽;[Red]#,##0.00\ _₽"/>
  </numFmts>
  <fonts count="14">
    <font>
      <sz val="8"/>
      <name val="Arial"/>
    </font>
    <font>
      <sz val="12"/>
      <color rgb="FF4D4D4D"/>
      <name val="Arial"/>
      <family val="2"/>
      <charset val="204"/>
    </font>
    <font>
      <sz val="8"/>
      <color rgb="FF333333"/>
      <name val="Arial"/>
      <family val="2"/>
    </font>
    <font>
      <b/>
      <sz val="8"/>
      <color rgb="FF241FFF"/>
      <name val="Arial"/>
      <family val="2"/>
      <charset val="204"/>
    </font>
    <font>
      <b/>
      <sz val="8"/>
      <color rgb="FF241FFF"/>
      <name val="宋体"/>
      <charset val="134"/>
    </font>
    <font>
      <sz val="8"/>
      <name val="宋体"/>
      <charset val="134"/>
    </font>
    <font>
      <b/>
      <sz val="8"/>
      <color rgb="FF3636E0"/>
      <name val="Times New Roman"/>
      <family val="1"/>
      <charset val="204"/>
    </font>
    <font>
      <sz val="8"/>
      <name val="Times New Roman"/>
      <family val="1"/>
      <charset val="204"/>
    </font>
    <font>
      <sz val="8"/>
      <color theme="1"/>
      <name val="Times New Roman"/>
      <family val="1"/>
      <charset val="204"/>
    </font>
    <font>
      <sz val="8"/>
      <color theme="1"/>
      <name val="Arial"/>
      <family val="2"/>
      <charset val="204"/>
    </font>
    <font>
      <sz val="20"/>
      <color rgb="FF4D4D4D"/>
      <name val="Arial"/>
      <family val="2"/>
      <charset val="204"/>
    </font>
    <font>
      <sz val="12"/>
      <color rgb="FF4D4D4D"/>
      <name val="Arial"/>
      <family val="2"/>
      <charset val="204"/>
    </font>
    <font>
      <sz val="8"/>
      <name val="Arial"/>
      <family val="2"/>
      <charset val="204"/>
    </font>
    <font>
      <sz val="12"/>
      <color rgb="FFFF0000"/>
      <name val="Arial"/>
      <family val="2"/>
      <charset val="204"/>
    </font>
  </fonts>
  <fills count="8">
    <fill>
      <patternFill patternType="none"/>
    </fill>
    <fill>
      <patternFill patternType="gray125"/>
    </fill>
    <fill>
      <patternFill patternType="solid">
        <fgColor rgb="FFF2F2F2"/>
        <bgColor auto="1"/>
      </patternFill>
    </fill>
    <fill>
      <patternFill patternType="solid">
        <fgColor rgb="FFFFFFFF"/>
        <bgColor auto="1"/>
      </patternFill>
    </fill>
    <fill>
      <patternFill patternType="solid">
        <fgColor rgb="FF92D05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s>
  <borders count="7">
    <border>
      <left/>
      <right/>
      <top/>
      <bottom/>
      <diagonal/>
    </border>
    <border>
      <left style="thin">
        <color rgb="FFA0A0A0"/>
      </left>
      <right style="thin">
        <color rgb="FFA0A0A0"/>
      </right>
      <top style="thin">
        <color rgb="FFA0A0A0"/>
      </top>
      <bottom style="thin">
        <color rgb="FFA0A0A0"/>
      </bottom>
      <diagonal/>
    </border>
    <border>
      <left style="thin">
        <color auto="1"/>
      </left>
      <right style="thin">
        <color auto="1"/>
      </right>
      <top style="thin">
        <color auto="1"/>
      </top>
      <bottom style="thin">
        <color auto="1"/>
      </bottom>
      <diagonal/>
    </border>
    <border>
      <left style="thin">
        <color rgb="FFA0A0A0"/>
      </left>
      <right/>
      <top style="thin">
        <color rgb="FFA0A0A0"/>
      </top>
      <bottom style="thin">
        <color auto="1"/>
      </bottom>
      <diagonal/>
    </border>
    <border>
      <left/>
      <right/>
      <top style="thin">
        <color rgb="FFA0A0A0"/>
      </top>
      <bottom style="thin">
        <color auto="1"/>
      </bottom>
      <diagonal/>
    </border>
    <border>
      <left/>
      <right style="thin">
        <color rgb="FFA0A0A0"/>
      </right>
      <top style="thin">
        <color rgb="FFA0A0A0"/>
      </top>
      <bottom style="thin">
        <color auto="1"/>
      </bottom>
      <diagonal/>
    </border>
    <border>
      <left/>
      <right style="thin">
        <color rgb="FFA0A0A0"/>
      </right>
      <top style="thin">
        <color rgb="FFA0A0A0"/>
      </top>
      <bottom/>
      <diagonal/>
    </border>
  </borders>
  <cellStyleXfs count="1">
    <xf numFmtId="0" fontId="0" fillId="0" borderId="0"/>
  </cellStyleXfs>
  <cellXfs count="51">
    <xf numFmtId="0" fontId="0" fillId="0" borderId="0" xfId="0"/>
    <xf numFmtId="0" fontId="1" fillId="2" borderId="1" xfId="0" applyNumberFormat="1" applyFont="1" applyFill="1" applyBorder="1" applyAlignment="1">
      <alignment horizontal="center" vertical="center" wrapText="1"/>
    </xf>
    <xf numFmtId="0" fontId="0" fillId="0" borderId="0" xfId="0" applyNumberFormat="1" applyAlignment="1">
      <alignment horizontal="center" vertical="center" wrapText="1"/>
    </xf>
    <xf numFmtId="0" fontId="2" fillId="3" borderId="1" xfId="0" applyNumberFormat="1" applyFont="1" applyFill="1" applyBorder="1" applyAlignment="1">
      <alignment horizontal="center" vertical="center" wrapText="1"/>
    </xf>
    <xf numFmtId="0" fontId="1" fillId="2" borderId="1" xfId="0" applyNumberFormat="1" applyFont="1" applyFill="1" applyBorder="1" applyAlignment="1">
      <alignment horizontal="left" vertical="center" wrapText="1"/>
    </xf>
    <xf numFmtId="0" fontId="2" fillId="3" borderId="1" xfId="0" applyNumberFormat="1" applyFont="1" applyFill="1" applyBorder="1" applyAlignment="1">
      <alignment horizontal="left" vertical="center" wrapText="1"/>
    </xf>
    <xf numFmtId="0" fontId="0" fillId="0" borderId="0" xfId="0" applyNumberFormat="1" applyAlignment="1">
      <alignment horizontal="left" vertical="center" wrapText="1"/>
    </xf>
    <xf numFmtId="0" fontId="0" fillId="0" borderId="2" xfId="0" applyNumberFormat="1" applyBorder="1" applyAlignment="1">
      <alignment horizontal="left" vertical="center" wrapText="1"/>
    </xf>
    <xf numFmtId="0" fontId="0" fillId="0" borderId="2" xfId="0" applyNumberFormat="1" applyFont="1" applyBorder="1" applyAlignment="1">
      <alignment horizontal="center" vertical="center" wrapText="1"/>
    </xf>
    <xf numFmtId="164" fontId="9" fillId="0" borderId="2" xfId="0" applyNumberFormat="1" applyFont="1" applyFill="1" applyBorder="1" applyAlignment="1">
      <alignment horizontal="center" vertical="center"/>
    </xf>
    <xf numFmtId="164" fontId="8" fillId="0" borderId="2"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wrapText="1"/>
    </xf>
    <xf numFmtId="0" fontId="5" fillId="0" borderId="2" xfId="0" applyNumberFormat="1" applyFont="1" applyBorder="1" applyAlignment="1">
      <alignment horizontal="left" vertical="center" wrapText="1"/>
    </xf>
    <xf numFmtId="0" fontId="8" fillId="0" borderId="2" xfId="0" applyFont="1" applyFill="1" applyBorder="1" applyAlignment="1">
      <alignment horizontal="left" vertical="center" wrapText="1"/>
    </xf>
    <xf numFmtId="0" fontId="0" fillId="0" borderId="2" xfId="0" applyNumberFormat="1" applyFont="1" applyBorder="1" applyAlignment="1">
      <alignment horizontal="left" vertical="center" wrapText="1"/>
    </xf>
    <xf numFmtId="0" fontId="12" fillId="0" borderId="2" xfId="0" applyNumberFormat="1" applyFont="1" applyBorder="1" applyAlignment="1">
      <alignment horizontal="left" vertical="center" wrapText="1"/>
    </xf>
    <xf numFmtId="0" fontId="12" fillId="0" borderId="2" xfId="0" applyNumberFormat="1" applyFont="1" applyBorder="1" applyAlignment="1">
      <alignment horizontal="center" vertical="center" wrapText="1"/>
    </xf>
    <xf numFmtId="0" fontId="2" fillId="4" borderId="1" xfId="0" applyNumberFormat="1" applyFont="1" applyFill="1" applyBorder="1" applyAlignment="1">
      <alignment horizontal="center" vertical="center" wrapText="1"/>
    </xf>
    <xf numFmtId="0" fontId="1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0" fillId="0" borderId="2" xfId="0" applyNumberFormat="1" applyBorder="1" applyAlignment="1">
      <alignment vertical="center" wrapText="1"/>
    </xf>
    <xf numFmtId="0" fontId="0" fillId="0" borderId="2" xfId="0" applyFont="1" applyFill="1" applyBorder="1" applyAlignment="1">
      <alignment vertical="center" wrapText="1"/>
    </xf>
    <xf numFmtId="0" fontId="3" fillId="0" borderId="2" xfId="0" applyFont="1" applyFill="1" applyBorder="1" applyAlignment="1">
      <alignment vertical="center" wrapText="1"/>
    </xf>
    <xf numFmtId="0" fontId="12" fillId="0" borderId="2" xfId="0" applyFont="1" applyFill="1" applyBorder="1" applyAlignment="1">
      <alignment vertical="center" wrapText="1"/>
    </xf>
    <xf numFmtId="0" fontId="12" fillId="0" borderId="2" xfId="0" applyNumberFormat="1" applyFont="1" applyBorder="1" applyAlignment="1">
      <alignment vertical="center" wrapText="1"/>
    </xf>
    <xf numFmtId="0" fontId="3" fillId="0" borderId="2" xfId="0" applyNumberFormat="1" applyFont="1" applyBorder="1" applyAlignment="1">
      <alignment vertical="center" wrapText="1"/>
    </xf>
    <xf numFmtId="0" fontId="6" fillId="0" borderId="2" xfId="0" applyNumberFormat="1" applyFont="1" applyBorder="1" applyAlignment="1">
      <alignment vertical="center" wrapText="1"/>
    </xf>
    <xf numFmtId="0" fontId="8" fillId="0" borderId="2" xfId="0" applyFont="1" applyFill="1" applyBorder="1" applyAlignment="1">
      <alignment vertical="center" wrapText="1"/>
    </xf>
    <xf numFmtId="0" fontId="6" fillId="0" borderId="2" xfId="0" applyFont="1" applyFill="1" applyBorder="1" applyAlignment="1">
      <alignment vertical="center" wrapText="1"/>
    </xf>
    <xf numFmtId="0" fontId="0" fillId="0" borderId="2" xfId="0" applyNumberFormat="1" applyFont="1" applyBorder="1" applyAlignment="1">
      <alignment vertical="center" wrapText="1"/>
    </xf>
    <xf numFmtId="0" fontId="0" fillId="0" borderId="0" xfId="0" applyNumberFormat="1" applyAlignment="1">
      <alignment vertical="center" wrapText="1"/>
    </xf>
    <xf numFmtId="166" fontId="1" fillId="2" borderId="6" xfId="0" applyNumberFormat="1" applyFont="1" applyFill="1" applyBorder="1" applyAlignment="1">
      <alignment horizontal="center" vertical="center" wrapText="1"/>
    </xf>
    <xf numFmtId="166" fontId="12" fillId="0" borderId="0" xfId="0" applyNumberFormat="1" applyFont="1" applyBorder="1" applyAlignment="1">
      <alignment horizontal="center" vertical="center" wrapText="1"/>
    </xf>
    <xf numFmtId="166" fontId="9" fillId="0" borderId="0" xfId="0" applyNumberFormat="1" applyFont="1" applyFill="1" applyBorder="1" applyAlignment="1">
      <alignment horizontal="center" vertical="center"/>
    </xf>
    <xf numFmtId="166" fontId="0" fillId="0" borderId="0" xfId="0" applyNumberFormat="1" applyFont="1" applyBorder="1" applyAlignment="1">
      <alignment horizontal="center" vertical="center" wrapText="1"/>
    </xf>
    <xf numFmtId="166" fontId="0" fillId="0" borderId="0" xfId="0" applyNumberFormat="1" applyAlignment="1">
      <alignment horizontal="center" vertical="center" wrapText="1"/>
    </xf>
    <xf numFmtId="166" fontId="9" fillId="6" borderId="0" xfId="0" applyNumberFormat="1" applyFont="1" applyFill="1" applyBorder="1" applyAlignment="1">
      <alignment horizontal="center" vertical="center"/>
    </xf>
    <xf numFmtId="166" fontId="8" fillId="6" borderId="0" xfId="0" applyNumberFormat="1" applyFont="1" applyFill="1" applyBorder="1" applyAlignment="1">
      <alignment horizontal="center" vertical="center"/>
    </xf>
    <xf numFmtId="166" fontId="0" fillId="6" borderId="0" xfId="0" applyNumberFormat="1" applyFont="1" applyFill="1" applyBorder="1" applyAlignment="1">
      <alignment horizontal="center" vertical="center" wrapText="1"/>
    </xf>
    <xf numFmtId="166" fontId="13" fillId="7" borderId="6" xfId="0" applyNumberFormat="1" applyFont="1" applyFill="1" applyBorder="1" applyAlignment="1">
      <alignment horizontal="center" vertical="center" wrapText="1"/>
    </xf>
    <xf numFmtId="166" fontId="12" fillId="7" borderId="0" xfId="0" applyNumberFormat="1" applyFont="1" applyFill="1" applyBorder="1" applyAlignment="1">
      <alignment horizontal="center" vertical="center" wrapText="1"/>
    </xf>
    <xf numFmtId="166" fontId="0" fillId="7" borderId="0" xfId="0" applyNumberFormat="1" applyFill="1" applyAlignment="1">
      <alignment horizontal="center" vertical="center" wrapText="1"/>
    </xf>
    <xf numFmtId="168" fontId="13" fillId="5" borderId="6" xfId="0" applyNumberFormat="1" applyFont="1" applyFill="1" applyBorder="1" applyAlignment="1">
      <alignment horizontal="right" vertical="center" wrapText="1"/>
    </xf>
    <xf numFmtId="168" fontId="12" fillId="0" borderId="0" xfId="0" applyNumberFormat="1" applyFont="1" applyBorder="1" applyAlignment="1">
      <alignment horizontal="right" vertical="center" wrapText="1"/>
    </xf>
    <xf numFmtId="168" fontId="0" fillId="0" borderId="0" xfId="0" applyNumberFormat="1" applyAlignment="1">
      <alignment horizontal="right" vertical="center" wrapText="1"/>
    </xf>
    <xf numFmtId="166" fontId="12" fillId="0" borderId="0" xfId="0" applyNumberFormat="1" applyFont="1" applyAlignment="1">
      <alignment horizontal="center" vertical="center" wrapText="1"/>
    </xf>
    <xf numFmtId="169" fontId="0" fillId="0" borderId="0" xfId="0" applyNumberFormat="1" applyAlignment="1">
      <alignment horizontal="right" vertical="center" wrapText="1"/>
    </xf>
    <xf numFmtId="169" fontId="1" fillId="2" borderId="1" xfId="0" applyNumberFormat="1" applyFont="1" applyFill="1" applyBorder="1" applyAlignment="1">
      <alignment horizontal="right" vertical="center" wrapText="1"/>
    </xf>
    <xf numFmtId="169" fontId="2" fillId="3" borderId="1" xfId="0" applyNumberFormat="1" applyFont="1" applyFill="1" applyBorder="1" applyAlignment="1">
      <alignment horizontal="right" vertical="center" wrapText="1"/>
    </xf>
    <xf numFmtId="169" fontId="12" fillId="0" borderId="0" xfId="0" applyNumberFormat="1" applyFont="1" applyAlignment="1">
      <alignment horizontal="righ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H30"/>
  <sheetViews>
    <sheetView zoomScaleNormal="100" workbookViewId="0">
      <selection activeCell="C6" sqref="C6"/>
    </sheetView>
  </sheetViews>
  <sheetFormatPr defaultColWidth="10.5" defaultRowHeight="31.15" customHeight="1"/>
  <cols>
    <col min="1" max="1" width="3.1640625" style="2" bestFit="1" customWidth="1"/>
    <col min="2" max="2" width="46" style="2" hidden="1" customWidth="1"/>
    <col min="3" max="3" width="59.83203125" style="2" customWidth="1"/>
    <col min="4" max="4" width="50.1640625" style="2" customWidth="1"/>
    <col min="5" max="5" width="68.1640625" style="2" customWidth="1"/>
    <col min="6" max="6" width="12" style="2" bestFit="1" customWidth="1"/>
    <col min="7" max="7" width="15.5" style="2" customWidth="1"/>
    <col min="8" max="8" width="81" style="2" customWidth="1"/>
    <col min="9" max="16384" width="10.5" style="2"/>
  </cols>
  <sheetData>
    <row r="1" spans="1:8" ht="31.15" customHeight="1">
      <c r="A1" s="1" t="s">
        <v>0</v>
      </c>
      <c r="B1" s="1" t="s">
        <v>1</v>
      </c>
      <c r="C1" s="1" t="s">
        <v>2</v>
      </c>
      <c r="D1" s="1" t="s">
        <v>3</v>
      </c>
      <c r="E1" s="1" t="s">
        <v>4</v>
      </c>
      <c r="F1" s="1" t="s">
        <v>5</v>
      </c>
      <c r="G1" s="1" t="s">
        <v>6</v>
      </c>
      <c r="H1" s="1" t="s">
        <v>7</v>
      </c>
    </row>
    <row r="2" spans="1:8" ht="31.15" customHeight="1">
      <c r="A2" s="3">
        <v>1</v>
      </c>
      <c r="B2" s="3" t="s">
        <v>8</v>
      </c>
      <c r="C2" s="3" t="s">
        <v>9</v>
      </c>
      <c r="D2" s="3" t="s">
        <v>10</v>
      </c>
      <c r="E2" s="3"/>
      <c r="F2" s="3" t="s">
        <v>11</v>
      </c>
      <c r="G2" s="3">
        <v>4</v>
      </c>
      <c r="H2" s="3"/>
    </row>
    <row r="3" spans="1:8" ht="31.15" customHeight="1">
      <c r="A3" s="3">
        <v>2</v>
      </c>
      <c r="B3" s="3" t="s">
        <v>8</v>
      </c>
      <c r="C3" s="3" t="s">
        <v>12</v>
      </c>
      <c r="D3" s="3"/>
      <c r="E3" s="3"/>
      <c r="F3" s="3" t="s">
        <v>11</v>
      </c>
      <c r="G3" s="3">
        <v>1</v>
      </c>
      <c r="H3" s="3"/>
    </row>
    <row r="4" spans="1:8" ht="31.15" customHeight="1">
      <c r="A4" s="3">
        <v>3</v>
      </c>
      <c r="B4" s="3" t="s">
        <v>8</v>
      </c>
      <c r="C4" s="3" t="s">
        <v>13</v>
      </c>
      <c r="D4" s="3" t="s">
        <v>14</v>
      </c>
      <c r="E4" s="3"/>
      <c r="F4" s="3" t="s">
        <v>11</v>
      </c>
      <c r="G4" s="3">
        <v>1</v>
      </c>
      <c r="H4" s="3"/>
    </row>
    <row r="5" spans="1:8" ht="31.15" customHeight="1">
      <c r="A5" s="3">
        <v>4</v>
      </c>
      <c r="B5" s="3" t="s">
        <v>8</v>
      </c>
      <c r="C5" s="3" t="s">
        <v>15</v>
      </c>
      <c r="D5" s="3" t="s">
        <v>16</v>
      </c>
      <c r="E5" s="3"/>
      <c r="F5" s="3" t="s">
        <v>11</v>
      </c>
      <c r="G5" s="3">
        <v>1</v>
      </c>
      <c r="H5" s="3"/>
    </row>
    <row r="6" spans="1:8" ht="31.15" customHeight="1">
      <c r="A6" s="3">
        <v>5</v>
      </c>
      <c r="B6" s="3" t="s">
        <v>8</v>
      </c>
      <c r="C6" s="3" t="s">
        <v>17</v>
      </c>
      <c r="D6" s="3"/>
      <c r="E6" s="3" t="s">
        <v>18</v>
      </c>
      <c r="F6" s="3" t="s">
        <v>19</v>
      </c>
      <c r="G6" s="3">
        <v>2</v>
      </c>
      <c r="H6" s="3"/>
    </row>
    <row r="7" spans="1:8" ht="31.15" customHeight="1">
      <c r="A7" s="3">
        <v>6</v>
      </c>
      <c r="B7" s="3" t="s">
        <v>8</v>
      </c>
      <c r="C7" s="3" t="s">
        <v>20</v>
      </c>
      <c r="D7" s="3"/>
      <c r="E7" s="3"/>
      <c r="F7" s="3" t="s">
        <v>11</v>
      </c>
      <c r="G7" s="3">
        <v>1</v>
      </c>
      <c r="H7" s="3"/>
    </row>
    <row r="8" spans="1:8" ht="31.15" customHeight="1">
      <c r="A8" s="3">
        <v>7</v>
      </c>
      <c r="B8" s="3" t="s">
        <v>8</v>
      </c>
      <c r="C8" s="3" t="s">
        <v>21</v>
      </c>
      <c r="D8" s="3" t="s">
        <v>22</v>
      </c>
      <c r="E8" s="3"/>
      <c r="F8" s="3" t="s">
        <v>19</v>
      </c>
      <c r="G8" s="3">
        <v>1</v>
      </c>
      <c r="H8" s="3"/>
    </row>
    <row r="9" spans="1:8" ht="31.15" customHeight="1">
      <c r="A9" s="3">
        <v>8</v>
      </c>
      <c r="B9" s="3" t="s">
        <v>8</v>
      </c>
      <c r="C9" s="3" t="s">
        <v>23</v>
      </c>
      <c r="D9" s="3"/>
      <c r="E9" s="3"/>
      <c r="F9" s="3" t="s">
        <v>11</v>
      </c>
      <c r="G9" s="3">
        <v>4</v>
      </c>
      <c r="H9" s="3"/>
    </row>
    <row r="10" spans="1:8" ht="31.15" customHeight="1">
      <c r="A10" s="3">
        <v>9</v>
      </c>
      <c r="B10" s="3" t="s">
        <v>8</v>
      </c>
      <c r="C10" s="3" t="s">
        <v>24</v>
      </c>
      <c r="D10" s="3"/>
      <c r="E10" s="3"/>
      <c r="F10" s="3" t="s">
        <v>25</v>
      </c>
      <c r="G10" s="3">
        <v>1</v>
      </c>
      <c r="H10" s="3"/>
    </row>
    <row r="11" spans="1:8" ht="31.15" customHeight="1">
      <c r="A11" s="3">
        <v>10</v>
      </c>
      <c r="B11" s="3" t="s">
        <v>8</v>
      </c>
      <c r="C11" s="3" t="s">
        <v>26</v>
      </c>
      <c r="D11" s="3"/>
      <c r="E11" s="3"/>
      <c r="F11" s="3" t="s">
        <v>11</v>
      </c>
      <c r="G11" s="3">
        <v>2</v>
      </c>
      <c r="H11" s="3"/>
    </row>
    <row r="12" spans="1:8" ht="31.15" customHeight="1">
      <c r="A12" s="3">
        <v>11</v>
      </c>
      <c r="B12" s="3" t="s">
        <v>8</v>
      </c>
      <c r="C12" s="3" t="s">
        <v>27</v>
      </c>
      <c r="D12" s="3"/>
      <c r="E12" s="3"/>
      <c r="F12" s="3" t="s">
        <v>11</v>
      </c>
      <c r="G12" s="3">
        <v>1</v>
      </c>
      <c r="H12" s="3"/>
    </row>
    <row r="13" spans="1:8" ht="31.15" customHeight="1">
      <c r="A13" s="3">
        <v>12</v>
      </c>
      <c r="B13" s="3" t="s">
        <v>8</v>
      </c>
      <c r="C13" s="3" t="s">
        <v>28</v>
      </c>
      <c r="D13" s="3"/>
      <c r="E13" s="3"/>
      <c r="F13" s="3" t="s">
        <v>11</v>
      </c>
      <c r="G13" s="3">
        <v>16</v>
      </c>
      <c r="H13" s="3"/>
    </row>
    <row r="14" spans="1:8" ht="31.15" customHeight="1">
      <c r="A14" s="3">
        <v>13</v>
      </c>
      <c r="B14" s="3" t="s">
        <v>8</v>
      </c>
      <c r="C14" s="3" t="s">
        <v>29</v>
      </c>
      <c r="D14" s="3"/>
      <c r="E14" s="3"/>
      <c r="F14" s="3" t="s">
        <v>11</v>
      </c>
      <c r="G14" s="3">
        <v>3</v>
      </c>
      <c r="H14" s="3"/>
    </row>
    <row r="15" spans="1:8" ht="31.15" customHeight="1">
      <c r="A15" s="3">
        <v>14</v>
      </c>
      <c r="B15" s="3" t="s">
        <v>8</v>
      </c>
      <c r="C15" s="3" t="s">
        <v>30</v>
      </c>
      <c r="D15" s="3"/>
      <c r="E15" s="3"/>
      <c r="F15" s="3" t="s">
        <v>11</v>
      </c>
      <c r="G15" s="3">
        <v>2</v>
      </c>
      <c r="H15" s="3"/>
    </row>
    <row r="16" spans="1:8" ht="31.15" customHeight="1">
      <c r="A16" s="3">
        <v>15</v>
      </c>
      <c r="B16" s="3" t="s">
        <v>8</v>
      </c>
      <c r="C16" s="3" t="s">
        <v>31</v>
      </c>
      <c r="D16" s="3"/>
      <c r="E16" s="3"/>
      <c r="F16" s="3" t="s">
        <v>11</v>
      </c>
      <c r="G16" s="3">
        <v>20</v>
      </c>
      <c r="H16" s="3"/>
    </row>
    <row r="17" spans="1:8" ht="31.15" customHeight="1">
      <c r="A17" s="3">
        <v>16</v>
      </c>
      <c r="B17" s="3" t="s">
        <v>8</v>
      </c>
      <c r="C17" s="3" t="s">
        <v>32</v>
      </c>
      <c r="D17" s="3"/>
      <c r="E17" s="3"/>
      <c r="F17" s="3" t="s">
        <v>11</v>
      </c>
      <c r="G17" s="3">
        <v>3</v>
      </c>
      <c r="H17" s="3"/>
    </row>
    <row r="18" spans="1:8" ht="31.15" customHeight="1">
      <c r="A18" s="3">
        <v>17</v>
      </c>
      <c r="B18" s="3" t="s">
        <v>8</v>
      </c>
      <c r="C18" s="3" t="s">
        <v>33</v>
      </c>
      <c r="D18" s="3"/>
      <c r="E18" s="3"/>
      <c r="F18" s="3" t="s">
        <v>11</v>
      </c>
      <c r="G18" s="3">
        <v>8</v>
      </c>
      <c r="H18" s="3"/>
    </row>
    <row r="19" spans="1:8" ht="31.15" customHeight="1">
      <c r="A19" s="3">
        <v>18</v>
      </c>
      <c r="B19" s="3" t="s">
        <v>8</v>
      </c>
      <c r="C19" s="3" t="s">
        <v>34</v>
      </c>
      <c r="D19" s="3"/>
      <c r="E19" s="3" t="s">
        <v>35</v>
      </c>
      <c r="F19" s="3" t="s">
        <v>11</v>
      </c>
      <c r="G19" s="3">
        <v>1</v>
      </c>
      <c r="H19" s="3"/>
    </row>
    <row r="20" spans="1:8" ht="31.15" customHeight="1">
      <c r="A20" s="3">
        <v>19</v>
      </c>
      <c r="B20" s="3" t="s">
        <v>8</v>
      </c>
      <c r="C20" s="3" t="s">
        <v>36</v>
      </c>
      <c r="D20" s="3"/>
      <c r="E20" s="3" t="s">
        <v>37</v>
      </c>
      <c r="F20" s="3" t="s">
        <v>11</v>
      </c>
      <c r="G20" s="3">
        <v>16</v>
      </c>
      <c r="H20" s="3"/>
    </row>
    <row r="21" spans="1:8" ht="31.15" customHeight="1">
      <c r="A21" s="3">
        <v>20</v>
      </c>
      <c r="B21" s="3" t="s">
        <v>8</v>
      </c>
      <c r="C21" s="3" t="s">
        <v>38</v>
      </c>
      <c r="D21" s="3"/>
      <c r="E21" s="3"/>
      <c r="F21" s="3" t="s">
        <v>11</v>
      </c>
      <c r="G21" s="3">
        <v>8</v>
      </c>
      <c r="H21" s="3"/>
    </row>
    <row r="22" spans="1:8" ht="31.15" customHeight="1">
      <c r="A22" s="3">
        <v>21</v>
      </c>
      <c r="B22" s="3" t="s">
        <v>8</v>
      </c>
      <c r="C22" s="3" t="s">
        <v>39</v>
      </c>
      <c r="D22" s="3" t="s">
        <v>40</v>
      </c>
      <c r="E22" s="3"/>
      <c r="F22" s="3" t="s">
        <v>11</v>
      </c>
      <c r="G22" s="3">
        <v>1</v>
      </c>
      <c r="H22" s="3"/>
    </row>
    <row r="23" spans="1:8" ht="31.15" customHeight="1">
      <c r="A23" s="3">
        <v>22</v>
      </c>
      <c r="B23" s="3" t="s">
        <v>8</v>
      </c>
      <c r="C23" s="3" t="s">
        <v>41</v>
      </c>
      <c r="D23" s="3" t="s">
        <v>42</v>
      </c>
      <c r="E23" s="3"/>
      <c r="F23" s="3" t="s">
        <v>11</v>
      </c>
      <c r="G23" s="3">
        <v>6</v>
      </c>
      <c r="H23" s="3"/>
    </row>
    <row r="24" spans="1:8" ht="31.15" customHeight="1">
      <c r="A24" s="3">
        <v>23</v>
      </c>
      <c r="B24" s="3" t="s">
        <v>8</v>
      </c>
      <c r="C24" s="3" t="s">
        <v>43</v>
      </c>
      <c r="D24" s="3"/>
      <c r="E24" s="3"/>
      <c r="F24" s="3" t="s">
        <v>11</v>
      </c>
      <c r="G24" s="3">
        <v>8</v>
      </c>
      <c r="H24" s="3"/>
    </row>
    <row r="25" spans="1:8" ht="31.15" customHeight="1">
      <c r="A25" s="3">
        <v>24</v>
      </c>
      <c r="B25" s="3" t="s">
        <v>8</v>
      </c>
      <c r="C25" s="3" t="s">
        <v>44</v>
      </c>
      <c r="D25" s="3"/>
      <c r="E25" s="3"/>
      <c r="F25" s="3" t="s">
        <v>11</v>
      </c>
      <c r="G25" s="3">
        <v>1</v>
      </c>
      <c r="H25" s="3"/>
    </row>
    <row r="26" spans="1:8" ht="31.15" customHeight="1">
      <c r="A26" s="3">
        <v>25</v>
      </c>
      <c r="B26" s="3" t="s">
        <v>8</v>
      </c>
      <c r="C26" s="3" t="s">
        <v>45</v>
      </c>
      <c r="D26" s="3"/>
      <c r="E26" s="3"/>
      <c r="F26" s="3" t="s">
        <v>19</v>
      </c>
      <c r="G26" s="3">
        <v>1</v>
      </c>
      <c r="H26" s="3" t="s">
        <v>46</v>
      </c>
    </row>
    <row r="27" spans="1:8" ht="31.15" customHeight="1">
      <c r="A27" s="3">
        <v>26</v>
      </c>
      <c r="B27" s="3" t="s">
        <v>8</v>
      </c>
      <c r="C27" s="3" t="s">
        <v>47</v>
      </c>
      <c r="D27" s="3" t="s">
        <v>48</v>
      </c>
      <c r="E27" s="3"/>
      <c r="F27" s="3" t="s">
        <v>11</v>
      </c>
      <c r="G27" s="3">
        <v>1</v>
      </c>
      <c r="H27" s="3"/>
    </row>
    <row r="28" spans="1:8" ht="31.15" customHeight="1">
      <c r="A28" s="3">
        <v>27</v>
      </c>
      <c r="B28" s="3" t="s">
        <v>8</v>
      </c>
      <c r="C28" s="3" t="s">
        <v>49</v>
      </c>
      <c r="D28" s="3"/>
      <c r="E28" s="3"/>
      <c r="F28" s="3" t="s">
        <v>11</v>
      </c>
      <c r="G28" s="3">
        <v>8</v>
      </c>
      <c r="H28" s="3"/>
    </row>
    <row r="29" spans="1:8" ht="31.15" customHeight="1">
      <c r="A29" s="3">
        <v>28</v>
      </c>
      <c r="B29" s="3" t="s">
        <v>8</v>
      </c>
      <c r="C29" s="3" t="s">
        <v>50</v>
      </c>
      <c r="D29" s="3"/>
      <c r="E29" s="3"/>
      <c r="F29" s="3" t="s">
        <v>11</v>
      </c>
      <c r="G29" s="3">
        <v>200</v>
      </c>
      <c r="H29" s="3"/>
    </row>
    <row r="30" spans="1:8" ht="31.15" customHeight="1">
      <c r="A30" s="3">
        <v>29</v>
      </c>
      <c r="B30" s="3" t="s">
        <v>8</v>
      </c>
      <c r="C30" s="3" t="s">
        <v>51</v>
      </c>
      <c r="D30" s="3"/>
      <c r="E30" s="3"/>
      <c r="F30" s="3" t="s">
        <v>52</v>
      </c>
      <c r="G30" s="3">
        <v>1220</v>
      </c>
      <c r="H30" s="3"/>
    </row>
  </sheetData>
  <pageMargins left="0.39370078740157483" right="0.39370078740157483" top="0.39370078740157483" bottom="0.39370078740157483" header="0" footer="0"/>
  <pageSetup pageOrder="overThenDown"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abSelected="1" topLeftCell="A22" zoomScale="85" zoomScaleNormal="85" workbookViewId="0">
      <selection activeCell="C4" sqref="C4"/>
    </sheetView>
  </sheetViews>
  <sheetFormatPr defaultColWidth="10.5" defaultRowHeight="11.25"/>
  <cols>
    <col min="1" max="1" width="3.1640625" style="2" bestFit="1" customWidth="1"/>
    <col min="2" max="2" width="46" style="2" hidden="1" customWidth="1"/>
    <col min="3" max="3" width="59.83203125" style="6" customWidth="1"/>
    <col min="4" max="4" width="20.6640625" style="6" customWidth="1"/>
    <col min="5" max="5" width="24.33203125" style="6" customWidth="1"/>
    <col min="6" max="6" width="107.83203125" style="31" customWidth="1"/>
    <col min="7" max="7" width="12" style="2" bestFit="1" customWidth="1"/>
    <col min="8" max="9" width="15.5" style="2" customWidth="1"/>
    <col min="10" max="12" width="15.5" style="36" customWidth="1"/>
    <col min="13" max="13" width="9.5" style="42" customWidth="1"/>
    <col min="14" max="14" width="14.1640625" style="45" bestFit="1" customWidth="1"/>
    <col min="15" max="15" width="13" style="47" customWidth="1"/>
    <col min="16" max="16" width="15.5" style="47" customWidth="1"/>
    <col min="17" max="17" width="24.83203125" style="2" customWidth="1"/>
    <col min="18" max="16384" width="10.5" style="2"/>
  </cols>
  <sheetData>
    <row r="1" spans="1:17" ht="71.25" customHeight="1"/>
    <row r="2" spans="1:17" ht="51.75" customHeight="1">
      <c r="A2" s="1" t="s">
        <v>0</v>
      </c>
      <c r="B2" s="1" t="s">
        <v>1</v>
      </c>
      <c r="C2" s="4" t="s">
        <v>2</v>
      </c>
      <c r="D2" s="4" t="s">
        <v>3</v>
      </c>
      <c r="E2" s="18" t="s">
        <v>70</v>
      </c>
      <c r="F2" s="19"/>
      <c r="G2" s="19"/>
      <c r="H2" s="19"/>
      <c r="I2" s="20"/>
      <c r="J2" s="32"/>
      <c r="K2" s="32" t="s">
        <v>108</v>
      </c>
      <c r="L2" s="32" t="s">
        <v>111</v>
      </c>
      <c r="M2" s="40" t="s">
        <v>109</v>
      </c>
      <c r="N2" s="43" t="s">
        <v>110</v>
      </c>
      <c r="O2" s="48"/>
      <c r="P2" s="48"/>
      <c r="Q2" s="11" t="s">
        <v>68</v>
      </c>
    </row>
    <row r="3" spans="1:17">
      <c r="A3" s="17">
        <v>1</v>
      </c>
      <c r="B3" s="3" t="s">
        <v>8</v>
      </c>
      <c r="C3" s="5" t="s">
        <v>9</v>
      </c>
      <c r="D3" s="5" t="s">
        <v>10</v>
      </c>
      <c r="E3" s="7"/>
      <c r="F3" s="21" t="s">
        <v>67</v>
      </c>
      <c r="G3" s="3" t="s">
        <v>11</v>
      </c>
      <c r="H3" s="3">
        <v>4</v>
      </c>
      <c r="I3" s="16" t="s">
        <v>69</v>
      </c>
      <c r="J3" s="33">
        <v>180000</v>
      </c>
      <c r="K3" s="33">
        <f>J3/12700</f>
        <v>14.173228346456693</v>
      </c>
      <c r="L3" s="33">
        <f>K3*H3</f>
        <v>56.69291338582677</v>
      </c>
      <c r="M3" s="41">
        <v>1.9</v>
      </c>
      <c r="N3" s="44">
        <f>M3*K3</f>
        <v>26.929133858267715</v>
      </c>
      <c r="O3" s="49">
        <f>ROUNDUP(N3,2)</f>
        <v>26.930000000000003</v>
      </c>
      <c r="P3" s="49">
        <f>O3*H3</f>
        <v>107.72000000000001</v>
      </c>
      <c r="Q3" s="3"/>
    </row>
    <row r="4" spans="1:17" ht="112.5">
      <c r="A4" s="17">
        <v>2</v>
      </c>
      <c r="B4" s="3" t="s">
        <v>8</v>
      </c>
      <c r="C4" s="5" t="s">
        <v>12</v>
      </c>
      <c r="D4" s="5"/>
      <c r="E4" s="15" t="s">
        <v>61</v>
      </c>
      <c r="F4" s="22" t="s">
        <v>53</v>
      </c>
      <c r="G4" s="3" t="s">
        <v>11</v>
      </c>
      <c r="H4" s="3">
        <v>1</v>
      </c>
      <c r="I4" s="9">
        <v>1048.9000000000001</v>
      </c>
      <c r="J4" s="37">
        <v>1048</v>
      </c>
      <c r="K4" s="34">
        <f>J4</f>
        <v>1048</v>
      </c>
      <c r="L4" s="33">
        <f t="shared" ref="L4:L29" si="0">K4*H4</f>
        <v>1048</v>
      </c>
      <c r="M4" s="41">
        <v>1.9</v>
      </c>
      <c r="N4" s="44">
        <f t="shared" ref="N4:N29" si="1">M4*K4</f>
        <v>1991.1999999999998</v>
      </c>
      <c r="O4" s="49">
        <f t="shared" ref="O4:O29" si="2">ROUNDUP(N4,2)</f>
        <v>1991.2</v>
      </c>
      <c r="P4" s="49">
        <f t="shared" ref="P4:P29" si="3">O4*H4</f>
        <v>1991.2</v>
      </c>
      <c r="Q4" s="3"/>
    </row>
    <row r="5" spans="1:17" ht="168.75">
      <c r="A5" s="17">
        <v>3</v>
      </c>
      <c r="B5" s="3" t="s">
        <v>8</v>
      </c>
      <c r="C5" s="5" t="s">
        <v>13</v>
      </c>
      <c r="D5" s="5" t="s">
        <v>14</v>
      </c>
      <c r="E5" s="15" t="s">
        <v>78</v>
      </c>
      <c r="F5" s="23" t="s">
        <v>54</v>
      </c>
      <c r="G5" s="3" t="s">
        <v>11</v>
      </c>
      <c r="H5" s="3">
        <v>1</v>
      </c>
      <c r="I5" s="9">
        <v>66</v>
      </c>
      <c r="J5" s="37">
        <v>66</v>
      </c>
      <c r="K5" s="34">
        <f>J5</f>
        <v>66</v>
      </c>
      <c r="L5" s="33">
        <f t="shared" si="0"/>
        <v>66</v>
      </c>
      <c r="M5" s="41">
        <v>1.9</v>
      </c>
      <c r="N5" s="44">
        <f t="shared" si="1"/>
        <v>125.39999999999999</v>
      </c>
      <c r="O5" s="49">
        <f t="shared" si="2"/>
        <v>125.4</v>
      </c>
      <c r="P5" s="49">
        <f t="shared" si="3"/>
        <v>125.4</v>
      </c>
      <c r="Q5" s="3"/>
    </row>
    <row r="6" spans="1:17" ht="22.5">
      <c r="A6" s="17">
        <v>4</v>
      </c>
      <c r="B6" s="3" t="s">
        <v>8</v>
      </c>
      <c r="C6" s="5" t="s">
        <v>15</v>
      </c>
      <c r="D6" s="5" t="s">
        <v>16</v>
      </c>
      <c r="E6" s="12"/>
      <c r="F6" s="24" t="s">
        <v>74</v>
      </c>
      <c r="G6" s="3" t="s">
        <v>11</v>
      </c>
      <c r="H6" s="3">
        <v>1</v>
      </c>
      <c r="I6" s="9" t="s">
        <v>75</v>
      </c>
      <c r="J6" s="34">
        <v>5885000</v>
      </c>
      <c r="K6" s="34">
        <f t="shared" ref="K6:K29" si="4">J6/12700</f>
        <v>463.38582677165357</v>
      </c>
      <c r="L6" s="33">
        <f t="shared" si="0"/>
        <v>463.38582677165357</v>
      </c>
      <c r="M6" s="41">
        <v>1.9</v>
      </c>
      <c r="N6" s="44">
        <f t="shared" si="1"/>
        <v>880.43307086614175</v>
      </c>
      <c r="O6" s="49">
        <f t="shared" si="2"/>
        <v>880.43999999999994</v>
      </c>
      <c r="P6" s="49">
        <f t="shared" si="3"/>
        <v>880.43999999999994</v>
      </c>
      <c r="Q6" s="3"/>
    </row>
    <row r="7" spans="1:17" ht="78.75">
      <c r="A7" s="17">
        <v>5</v>
      </c>
      <c r="B7" s="3" t="s">
        <v>8</v>
      </c>
      <c r="C7" s="5" t="s">
        <v>17</v>
      </c>
      <c r="D7" s="5" t="s">
        <v>18</v>
      </c>
      <c r="E7" s="7"/>
      <c r="F7" s="25" t="s">
        <v>17</v>
      </c>
      <c r="G7" s="3" t="s">
        <v>19</v>
      </c>
      <c r="H7" s="3">
        <v>2</v>
      </c>
      <c r="I7" s="16" t="s">
        <v>76</v>
      </c>
      <c r="J7" s="33">
        <v>750000</v>
      </c>
      <c r="K7" s="34">
        <f t="shared" si="4"/>
        <v>59.055118110236222</v>
      </c>
      <c r="L7" s="33">
        <f t="shared" si="0"/>
        <v>118.11023622047244</v>
      </c>
      <c r="M7" s="41">
        <v>1.9</v>
      </c>
      <c r="N7" s="44">
        <f t="shared" si="1"/>
        <v>112.20472440944881</v>
      </c>
      <c r="O7" s="49">
        <f t="shared" si="2"/>
        <v>112.21000000000001</v>
      </c>
      <c r="P7" s="49">
        <f t="shared" si="3"/>
        <v>224.42000000000002</v>
      </c>
      <c r="Q7" s="3"/>
    </row>
    <row r="8" spans="1:17" ht="180">
      <c r="A8" s="17">
        <v>6</v>
      </c>
      <c r="B8" s="3" t="s">
        <v>8</v>
      </c>
      <c r="C8" s="5" t="s">
        <v>20</v>
      </c>
      <c r="D8" s="5"/>
      <c r="E8" s="15" t="s">
        <v>77</v>
      </c>
      <c r="F8" s="26" t="s">
        <v>55</v>
      </c>
      <c r="G8" s="3" t="s">
        <v>11</v>
      </c>
      <c r="H8" s="3">
        <v>1</v>
      </c>
      <c r="I8" s="9">
        <v>165</v>
      </c>
      <c r="J8" s="37">
        <v>165</v>
      </c>
      <c r="K8" s="34">
        <f>J8</f>
        <v>165</v>
      </c>
      <c r="L8" s="33">
        <f t="shared" si="0"/>
        <v>165</v>
      </c>
      <c r="M8" s="41">
        <v>1.9</v>
      </c>
      <c r="N8" s="44">
        <f t="shared" si="1"/>
        <v>313.5</v>
      </c>
      <c r="O8" s="49">
        <f t="shared" si="2"/>
        <v>313.5</v>
      </c>
      <c r="P8" s="49">
        <f t="shared" si="3"/>
        <v>313.5</v>
      </c>
      <c r="Q8" s="3"/>
    </row>
    <row r="9" spans="1:17" ht="67.5">
      <c r="A9" s="17">
        <v>7</v>
      </c>
      <c r="B9" s="3" t="s">
        <v>8</v>
      </c>
      <c r="C9" s="5" t="s">
        <v>21</v>
      </c>
      <c r="D9" s="5" t="s">
        <v>22</v>
      </c>
      <c r="E9" s="15" t="s">
        <v>62</v>
      </c>
      <c r="F9" s="27" t="s">
        <v>56</v>
      </c>
      <c r="G9" s="3" t="s">
        <v>19</v>
      </c>
      <c r="H9" s="3">
        <v>1</v>
      </c>
      <c r="I9" s="9">
        <v>75.400000000000006</v>
      </c>
      <c r="J9" s="37">
        <v>75</v>
      </c>
      <c r="K9" s="34">
        <f>J9</f>
        <v>75</v>
      </c>
      <c r="L9" s="33">
        <f t="shared" si="0"/>
        <v>75</v>
      </c>
      <c r="M9" s="41">
        <v>1.9</v>
      </c>
      <c r="N9" s="44">
        <f t="shared" si="1"/>
        <v>142.5</v>
      </c>
      <c r="O9" s="49">
        <f t="shared" si="2"/>
        <v>142.5</v>
      </c>
      <c r="P9" s="49">
        <f t="shared" si="3"/>
        <v>142.5</v>
      </c>
      <c r="Q9" s="3"/>
    </row>
    <row r="10" spans="1:17">
      <c r="A10" s="17">
        <v>8</v>
      </c>
      <c r="B10" s="3" t="s">
        <v>8</v>
      </c>
      <c r="C10" s="5" t="s">
        <v>23</v>
      </c>
      <c r="D10" s="5"/>
      <c r="E10" s="7"/>
      <c r="F10" s="27" t="s">
        <v>71</v>
      </c>
      <c r="G10" s="3" t="s">
        <v>11</v>
      </c>
      <c r="H10" s="3">
        <v>4</v>
      </c>
      <c r="I10" s="9" t="s">
        <v>69</v>
      </c>
      <c r="J10" s="34">
        <v>180000</v>
      </c>
      <c r="K10" s="34">
        <f t="shared" si="4"/>
        <v>14.173228346456693</v>
      </c>
      <c r="L10" s="33">
        <f t="shared" si="0"/>
        <v>56.69291338582677</v>
      </c>
      <c r="M10" s="41">
        <v>1.9</v>
      </c>
      <c r="N10" s="44">
        <f t="shared" si="1"/>
        <v>26.929133858267715</v>
      </c>
      <c r="O10" s="49">
        <f t="shared" si="2"/>
        <v>26.930000000000003</v>
      </c>
      <c r="P10" s="49">
        <f t="shared" si="3"/>
        <v>107.72000000000001</v>
      </c>
      <c r="Q10" s="3"/>
    </row>
    <row r="11" spans="1:17">
      <c r="A11" s="17">
        <v>9</v>
      </c>
      <c r="B11" s="3" t="s">
        <v>8</v>
      </c>
      <c r="C11" s="5" t="s">
        <v>24</v>
      </c>
      <c r="D11" s="5"/>
      <c r="E11" s="7" t="s">
        <v>63</v>
      </c>
      <c r="F11" s="28" t="s">
        <v>57</v>
      </c>
      <c r="G11" s="3" t="s">
        <v>25</v>
      </c>
      <c r="H11" s="3">
        <v>1</v>
      </c>
      <c r="I11" s="10">
        <v>5.7</v>
      </c>
      <c r="J11" s="38">
        <v>5.7</v>
      </c>
      <c r="K11" s="34">
        <f>J11</f>
        <v>5.7</v>
      </c>
      <c r="L11" s="33">
        <f t="shared" si="0"/>
        <v>5.7</v>
      </c>
      <c r="M11" s="41">
        <v>1.9</v>
      </c>
      <c r="N11" s="44">
        <f t="shared" si="1"/>
        <v>10.83</v>
      </c>
      <c r="O11" s="49">
        <f t="shared" si="2"/>
        <v>10.83</v>
      </c>
      <c r="P11" s="49">
        <f t="shared" si="3"/>
        <v>10.83</v>
      </c>
      <c r="Q11" s="3"/>
    </row>
    <row r="12" spans="1:17">
      <c r="A12" s="17">
        <v>10</v>
      </c>
      <c r="B12" s="3" t="s">
        <v>8</v>
      </c>
      <c r="C12" s="5" t="s">
        <v>26</v>
      </c>
      <c r="D12" s="5"/>
      <c r="E12" s="7"/>
      <c r="F12" s="25" t="s">
        <v>72</v>
      </c>
      <c r="G12" s="3" t="s">
        <v>11</v>
      </c>
      <c r="H12" s="3">
        <v>2</v>
      </c>
      <c r="I12" s="16" t="s">
        <v>73</v>
      </c>
      <c r="J12" s="33">
        <v>39000</v>
      </c>
      <c r="K12" s="34">
        <f t="shared" si="4"/>
        <v>3.0708661417322833</v>
      </c>
      <c r="L12" s="33">
        <f t="shared" si="0"/>
        <v>6.1417322834645667</v>
      </c>
      <c r="M12" s="41">
        <v>1.9</v>
      </c>
      <c r="N12" s="44">
        <f t="shared" si="1"/>
        <v>5.834645669291338</v>
      </c>
      <c r="O12" s="49">
        <f t="shared" si="2"/>
        <v>5.84</v>
      </c>
      <c r="P12" s="49">
        <f t="shared" si="3"/>
        <v>11.68</v>
      </c>
      <c r="Q12" s="3"/>
    </row>
    <row r="13" spans="1:17">
      <c r="A13" s="17">
        <v>11</v>
      </c>
      <c r="B13" s="3" t="s">
        <v>8</v>
      </c>
      <c r="C13" s="5" t="s">
        <v>27</v>
      </c>
      <c r="D13" s="5"/>
      <c r="E13" s="7"/>
      <c r="F13" s="21" t="s">
        <v>79</v>
      </c>
      <c r="G13" s="3" t="s">
        <v>11</v>
      </c>
      <c r="H13" s="3">
        <v>1</v>
      </c>
      <c r="I13" s="8" t="s">
        <v>80</v>
      </c>
      <c r="J13" s="35">
        <v>2417000</v>
      </c>
      <c r="K13" s="34">
        <f t="shared" si="4"/>
        <v>190.31496062992127</v>
      </c>
      <c r="L13" s="33">
        <f t="shared" si="0"/>
        <v>190.31496062992127</v>
      </c>
      <c r="M13" s="41">
        <v>1.9</v>
      </c>
      <c r="N13" s="44">
        <f t="shared" si="1"/>
        <v>361.59842519685043</v>
      </c>
      <c r="O13" s="49">
        <f t="shared" si="2"/>
        <v>361.59999999999997</v>
      </c>
      <c r="P13" s="49">
        <f t="shared" si="3"/>
        <v>361.59999999999997</v>
      </c>
      <c r="Q13" s="3"/>
    </row>
    <row r="14" spans="1:17" ht="22.5">
      <c r="A14" s="17">
        <v>12</v>
      </c>
      <c r="B14" s="3" t="s">
        <v>8</v>
      </c>
      <c r="C14" s="5" t="s">
        <v>28</v>
      </c>
      <c r="D14" s="5"/>
      <c r="E14" s="7"/>
      <c r="F14" s="21" t="s">
        <v>81</v>
      </c>
      <c r="G14" s="3" t="s">
        <v>11</v>
      </c>
      <c r="H14" s="3">
        <v>16</v>
      </c>
      <c r="I14" s="8" t="s">
        <v>98</v>
      </c>
      <c r="J14" s="39">
        <f>514+8*3</f>
        <v>538</v>
      </c>
      <c r="K14" s="34">
        <f>J14</f>
        <v>538</v>
      </c>
      <c r="L14" s="33">
        <f t="shared" si="0"/>
        <v>8608</v>
      </c>
      <c r="M14" s="41">
        <v>1.9</v>
      </c>
      <c r="N14" s="44">
        <f t="shared" si="1"/>
        <v>1022.1999999999999</v>
      </c>
      <c r="O14" s="49">
        <f t="shared" si="2"/>
        <v>1022.2</v>
      </c>
      <c r="P14" s="49">
        <f t="shared" si="3"/>
        <v>16355.2</v>
      </c>
      <c r="Q14" s="3"/>
    </row>
    <row r="15" spans="1:17">
      <c r="A15" s="17">
        <v>13</v>
      </c>
      <c r="B15" s="3" t="s">
        <v>8</v>
      </c>
      <c r="C15" s="5" t="s">
        <v>29</v>
      </c>
      <c r="D15" s="5"/>
      <c r="E15" s="7"/>
      <c r="F15" s="21" t="s">
        <v>82</v>
      </c>
      <c r="G15" s="3" t="s">
        <v>11</v>
      </c>
      <c r="H15" s="3">
        <v>3</v>
      </c>
      <c r="I15" s="8" t="s">
        <v>83</v>
      </c>
      <c r="J15" s="35">
        <v>336000</v>
      </c>
      <c r="K15" s="34">
        <f t="shared" si="4"/>
        <v>26.456692913385826</v>
      </c>
      <c r="L15" s="33">
        <f t="shared" si="0"/>
        <v>79.370078740157481</v>
      </c>
      <c r="M15" s="41">
        <v>1.9</v>
      </c>
      <c r="N15" s="44">
        <f t="shared" si="1"/>
        <v>50.267716535433067</v>
      </c>
      <c r="O15" s="49">
        <f t="shared" si="2"/>
        <v>50.269999999999996</v>
      </c>
      <c r="P15" s="49">
        <f t="shared" si="3"/>
        <v>150.81</v>
      </c>
      <c r="Q15" s="3"/>
    </row>
    <row r="16" spans="1:17">
      <c r="A16" s="17">
        <v>14</v>
      </c>
      <c r="B16" s="3" t="s">
        <v>8</v>
      </c>
      <c r="C16" s="5" t="s">
        <v>30</v>
      </c>
      <c r="D16" s="5"/>
      <c r="E16" s="7"/>
      <c r="F16" s="21" t="s">
        <v>30</v>
      </c>
      <c r="G16" s="3" t="s">
        <v>11</v>
      </c>
      <c r="H16" s="3">
        <v>2</v>
      </c>
      <c r="I16" s="8" t="s">
        <v>84</v>
      </c>
      <c r="J16" s="35">
        <v>405000</v>
      </c>
      <c r="K16" s="34">
        <f t="shared" si="4"/>
        <v>31.889763779527559</v>
      </c>
      <c r="L16" s="33">
        <f t="shared" si="0"/>
        <v>63.779527559055119</v>
      </c>
      <c r="M16" s="41">
        <v>1.9</v>
      </c>
      <c r="N16" s="44">
        <f t="shared" si="1"/>
        <v>60.590551181102363</v>
      </c>
      <c r="O16" s="49">
        <f t="shared" si="2"/>
        <v>60.6</v>
      </c>
      <c r="P16" s="49">
        <f t="shared" si="3"/>
        <v>121.2</v>
      </c>
      <c r="Q16" s="3"/>
    </row>
    <row r="17" spans="1:17">
      <c r="A17" s="17">
        <v>15</v>
      </c>
      <c r="B17" s="3" t="s">
        <v>8</v>
      </c>
      <c r="C17" s="5" t="s">
        <v>31</v>
      </c>
      <c r="D17" s="5"/>
      <c r="E17" s="7"/>
      <c r="F17" s="21" t="s">
        <v>85</v>
      </c>
      <c r="G17" s="3" t="s">
        <v>11</v>
      </c>
      <c r="H17" s="3">
        <v>20</v>
      </c>
      <c r="I17" s="8" t="s">
        <v>86</v>
      </c>
      <c r="J17" s="35">
        <v>1130</v>
      </c>
      <c r="K17" s="34">
        <f t="shared" si="4"/>
        <v>8.8976377952755911E-2</v>
      </c>
      <c r="L17" s="33">
        <f t="shared" si="0"/>
        <v>1.7795275590551183</v>
      </c>
      <c r="M17" s="41">
        <v>1.9</v>
      </c>
      <c r="N17" s="44">
        <f t="shared" si="1"/>
        <v>0.16905511811023621</v>
      </c>
      <c r="O17" s="49">
        <f t="shared" si="2"/>
        <v>0.17</v>
      </c>
      <c r="P17" s="49">
        <f t="shared" si="3"/>
        <v>3.4000000000000004</v>
      </c>
      <c r="Q17" s="3"/>
    </row>
    <row r="18" spans="1:17">
      <c r="A18" s="17">
        <v>16</v>
      </c>
      <c r="B18" s="3" t="s">
        <v>8</v>
      </c>
      <c r="C18" s="5" t="s">
        <v>32</v>
      </c>
      <c r="D18" s="5"/>
      <c r="E18" s="7"/>
      <c r="F18" s="21" t="s">
        <v>87</v>
      </c>
      <c r="G18" s="3" t="s">
        <v>11</v>
      </c>
      <c r="H18" s="3">
        <v>3</v>
      </c>
      <c r="I18" s="8" t="s">
        <v>88</v>
      </c>
      <c r="J18" s="35">
        <v>111300</v>
      </c>
      <c r="K18" s="34">
        <f t="shared" si="4"/>
        <v>8.7637795275590555</v>
      </c>
      <c r="L18" s="33">
        <f t="shared" si="0"/>
        <v>26.291338582677167</v>
      </c>
      <c r="M18" s="41">
        <v>1.9</v>
      </c>
      <c r="N18" s="44">
        <f t="shared" si="1"/>
        <v>16.651181102362205</v>
      </c>
      <c r="O18" s="49">
        <f t="shared" si="2"/>
        <v>16.66</v>
      </c>
      <c r="P18" s="49">
        <f t="shared" si="3"/>
        <v>49.980000000000004</v>
      </c>
      <c r="Q18" s="3"/>
    </row>
    <row r="19" spans="1:17">
      <c r="A19" s="17">
        <v>17</v>
      </c>
      <c r="B19" s="3" t="s">
        <v>8</v>
      </c>
      <c r="C19" s="5" t="s">
        <v>33</v>
      </c>
      <c r="D19" s="5"/>
      <c r="E19" s="7"/>
      <c r="F19" s="21" t="s">
        <v>102</v>
      </c>
      <c r="G19" s="3" t="s">
        <v>11</v>
      </c>
      <c r="H19" s="3">
        <v>8</v>
      </c>
      <c r="I19" s="8">
        <v>22785000</v>
      </c>
      <c r="J19" s="35">
        <v>22785000</v>
      </c>
      <c r="K19" s="34">
        <f t="shared" si="4"/>
        <v>1794.0944881889764</v>
      </c>
      <c r="L19" s="33">
        <f t="shared" si="0"/>
        <v>14352.755905511811</v>
      </c>
      <c r="M19" s="41">
        <v>1.9</v>
      </c>
      <c r="N19" s="44">
        <f t="shared" si="1"/>
        <v>3408.7795275590547</v>
      </c>
      <c r="O19" s="49">
        <f t="shared" si="2"/>
        <v>3408.78</v>
      </c>
      <c r="P19" s="49">
        <f t="shared" si="3"/>
        <v>27270.240000000002</v>
      </c>
      <c r="Q19" s="3"/>
    </row>
    <row r="20" spans="1:17" ht="22.5">
      <c r="A20" s="17">
        <v>18</v>
      </c>
      <c r="B20" s="3" t="s">
        <v>8</v>
      </c>
      <c r="C20" s="5" t="s">
        <v>34</v>
      </c>
      <c r="D20" s="5" t="s">
        <v>35</v>
      </c>
      <c r="E20" s="7"/>
      <c r="F20" s="21" t="s">
        <v>106</v>
      </c>
      <c r="G20" s="3" t="s">
        <v>11</v>
      </c>
      <c r="H20" s="3">
        <v>1</v>
      </c>
      <c r="I20" s="8" t="s">
        <v>101</v>
      </c>
      <c r="J20" s="39">
        <v>182</v>
      </c>
      <c r="K20" s="34">
        <f>J20</f>
        <v>182</v>
      </c>
      <c r="L20" s="33">
        <f t="shared" si="0"/>
        <v>182</v>
      </c>
      <c r="M20" s="41">
        <v>1.9</v>
      </c>
      <c r="N20" s="44">
        <f t="shared" si="1"/>
        <v>345.8</v>
      </c>
      <c r="O20" s="49">
        <f t="shared" si="2"/>
        <v>345.8</v>
      </c>
      <c r="P20" s="49">
        <f t="shared" si="3"/>
        <v>345.8</v>
      </c>
      <c r="Q20" s="3"/>
    </row>
    <row r="21" spans="1:17">
      <c r="A21" s="17">
        <v>19</v>
      </c>
      <c r="B21" s="3" t="s">
        <v>8</v>
      </c>
      <c r="C21" s="5" t="s">
        <v>36</v>
      </c>
      <c r="D21" s="5" t="s">
        <v>37</v>
      </c>
      <c r="E21" s="7"/>
      <c r="F21" s="21" t="s">
        <v>99</v>
      </c>
      <c r="G21" s="3" t="s">
        <v>11</v>
      </c>
      <c r="H21" s="3">
        <v>16</v>
      </c>
      <c r="I21" s="8" t="s">
        <v>100</v>
      </c>
      <c r="J21" s="39">
        <v>63</v>
      </c>
      <c r="K21" s="34">
        <f>J21</f>
        <v>63</v>
      </c>
      <c r="L21" s="33">
        <f t="shared" si="0"/>
        <v>1008</v>
      </c>
      <c r="M21" s="41">
        <v>1.9</v>
      </c>
      <c r="N21" s="44">
        <f t="shared" si="1"/>
        <v>119.69999999999999</v>
      </c>
      <c r="O21" s="49">
        <f t="shared" si="2"/>
        <v>119.7</v>
      </c>
      <c r="P21" s="49">
        <f t="shared" si="3"/>
        <v>1915.2</v>
      </c>
      <c r="Q21" s="3"/>
    </row>
    <row r="22" spans="1:17">
      <c r="A22" s="17">
        <v>20</v>
      </c>
      <c r="B22" s="3" t="s">
        <v>8</v>
      </c>
      <c r="C22" s="5" t="s">
        <v>38</v>
      </c>
      <c r="D22" s="5"/>
      <c r="E22" s="7"/>
      <c r="F22" s="21" t="s">
        <v>89</v>
      </c>
      <c r="G22" s="3" t="s">
        <v>11</v>
      </c>
      <c r="H22" s="3">
        <v>8</v>
      </c>
      <c r="I22" s="8" t="s">
        <v>90</v>
      </c>
      <c r="J22" s="35">
        <v>11000</v>
      </c>
      <c r="K22" s="34">
        <f t="shared" si="4"/>
        <v>0.86614173228346458</v>
      </c>
      <c r="L22" s="33">
        <f t="shared" si="0"/>
        <v>6.9291338582677167</v>
      </c>
      <c r="M22" s="41">
        <v>1.9</v>
      </c>
      <c r="N22" s="44">
        <f t="shared" si="1"/>
        <v>1.6456692913385826</v>
      </c>
      <c r="O22" s="49">
        <f t="shared" si="2"/>
        <v>1.65</v>
      </c>
      <c r="P22" s="49">
        <f t="shared" si="3"/>
        <v>13.2</v>
      </c>
      <c r="Q22" s="3"/>
    </row>
    <row r="23" spans="1:17" ht="45">
      <c r="A23" s="17">
        <v>21</v>
      </c>
      <c r="B23" s="3" t="s">
        <v>8</v>
      </c>
      <c r="C23" s="5" t="s">
        <v>39</v>
      </c>
      <c r="D23" s="5" t="s">
        <v>40</v>
      </c>
      <c r="E23" s="7" t="s">
        <v>64</v>
      </c>
      <c r="F23" s="21" t="s">
        <v>58</v>
      </c>
      <c r="G23" s="3" t="s">
        <v>11</v>
      </c>
      <c r="H23" s="3">
        <v>1</v>
      </c>
      <c r="I23" s="9">
        <v>297</v>
      </c>
      <c r="J23" s="37">
        <v>297</v>
      </c>
      <c r="K23" s="34">
        <f>J23</f>
        <v>297</v>
      </c>
      <c r="L23" s="33">
        <f t="shared" si="0"/>
        <v>297</v>
      </c>
      <c r="M23" s="41">
        <v>1.9</v>
      </c>
      <c r="N23" s="44">
        <f t="shared" si="1"/>
        <v>564.29999999999995</v>
      </c>
      <c r="O23" s="49">
        <f t="shared" si="2"/>
        <v>564.29999999999995</v>
      </c>
      <c r="P23" s="49">
        <f t="shared" si="3"/>
        <v>564.29999999999995</v>
      </c>
      <c r="Q23" s="3"/>
    </row>
    <row r="24" spans="1:17" ht="101.25">
      <c r="A24" s="17">
        <v>22</v>
      </c>
      <c r="B24" s="3" t="s">
        <v>8</v>
      </c>
      <c r="C24" s="5" t="s">
        <v>41</v>
      </c>
      <c r="D24" s="5" t="s">
        <v>42</v>
      </c>
      <c r="E24" s="13" t="s">
        <v>65</v>
      </c>
      <c r="F24" s="29" t="s">
        <v>59</v>
      </c>
      <c r="G24" s="3" t="s">
        <v>11</v>
      </c>
      <c r="H24" s="3">
        <v>6</v>
      </c>
      <c r="I24" s="9">
        <v>103.3</v>
      </c>
      <c r="J24" s="37">
        <v>104</v>
      </c>
      <c r="K24" s="34">
        <f>J24</f>
        <v>104</v>
      </c>
      <c r="L24" s="33">
        <f t="shared" si="0"/>
        <v>624</v>
      </c>
      <c r="M24" s="41">
        <v>1.9</v>
      </c>
      <c r="N24" s="44">
        <f t="shared" si="1"/>
        <v>197.6</v>
      </c>
      <c r="O24" s="49">
        <f t="shared" si="2"/>
        <v>197.6</v>
      </c>
      <c r="P24" s="49">
        <f t="shared" si="3"/>
        <v>1185.5999999999999</v>
      </c>
      <c r="Q24" s="3"/>
    </row>
    <row r="25" spans="1:17" ht="22.5">
      <c r="A25" s="17">
        <v>23</v>
      </c>
      <c r="B25" s="3" t="s">
        <v>8</v>
      </c>
      <c r="C25" s="5" t="s">
        <v>43</v>
      </c>
      <c r="D25" s="5"/>
      <c r="E25" s="14" t="s">
        <v>66</v>
      </c>
      <c r="F25" s="30" t="s">
        <v>60</v>
      </c>
      <c r="G25" s="3" t="s">
        <v>11</v>
      </c>
      <c r="H25" s="3">
        <v>8</v>
      </c>
      <c r="I25" s="9">
        <v>184</v>
      </c>
      <c r="J25" s="37">
        <v>184</v>
      </c>
      <c r="K25" s="34">
        <f>J25</f>
        <v>184</v>
      </c>
      <c r="L25" s="33">
        <f t="shared" si="0"/>
        <v>1472</v>
      </c>
      <c r="M25" s="41">
        <v>1.9</v>
      </c>
      <c r="N25" s="44">
        <f t="shared" si="1"/>
        <v>349.59999999999997</v>
      </c>
      <c r="O25" s="49">
        <f t="shared" si="2"/>
        <v>349.6</v>
      </c>
      <c r="P25" s="49">
        <f t="shared" si="3"/>
        <v>2796.8</v>
      </c>
      <c r="Q25" s="3"/>
    </row>
    <row r="26" spans="1:17">
      <c r="A26" s="17">
        <v>24</v>
      </c>
      <c r="B26" s="3" t="s">
        <v>8</v>
      </c>
      <c r="C26" s="5" t="s">
        <v>44</v>
      </c>
      <c r="D26" s="5"/>
      <c r="E26" s="7"/>
      <c r="F26" s="21" t="s">
        <v>91</v>
      </c>
      <c r="G26" s="3" t="s">
        <v>11</v>
      </c>
      <c r="H26" s="3">
        <v>1</v>
      </c>
      <c r="I26" s="8" t="s">
        <v>92</v>
      </c>
      <c r="J26" s="35">
        <v>451000</v>
      </c>
      <c r="K26" s="34">
        <f t="shared" si="4"/>
        <v>35.511811023622045</v>
      </c>
      <c r="L26" s="33">
        <f t="shared" si="0"/>
        <v>35.511811023622045</v>
      </c>
      <c r="M26" s="41">
        <v>1.9</v>
      </c>
      <c r="N26" s="44">
        <f t="shared" si="1"/>
        <v>67.472440944881882</v>
      </c>
      <c r="O26" s="49">
        <f t="shared" si="2"/>
        <v>67.48</v>
      </c>
      <c r="P26" s="49">
        <f t="shared" si="3"/>
        <v>67.48</v>
      </c>
      <c r="Q26" s="3"/>
    </row>
    <row r="27" spans="1:17" ht="326.25">
      <c r="A27" s="17">
        <v>25</v>
      </c>
      <c r="B27" s="3" t="s">
        <v>8</v>
      </c>
      <c r="C27" s="5" t="s">
        <v>45</v>
      </c>
      <c r="D27" s="5" t="s">
        <v>107</v>
      </c>
      <c r="E27" s="7" t="s">
        <v>104</v>
      </c>
      <c r="F27" s="21" t="s">
        <v>105</v>
      </c>
      <c r="G27" s="3" t="s">
        <v>19</v>
      </c>
      <c r="H27" s="3">
        <v>1</v>
      </c>
      <c r="I27" s="8" t="s">
        <v>103</v>
      </c>
      <c r="J27" s="39">
        <f>4145+32*8</f>
        <v>4401</v>
      </c>
      <c r="K27" s="34">
        <f>J27</f>
        <v>4401</v>
      </c>
      <c r="L27" s="33">
        <f t="shared" si="0"/>
        <v>4401</v>
      </c>
      <c r="M27" s="41">
        <v>1.9</v>
      </c>
      <c r="N27" s="44">
        <f t="shared" si="1"/>
        <v>8361.9</v>
      </c>
      <c r="O27" s="49">
        <f t="shared" si="2"/>
        <v>8361.9</v>
      </c>
      <c r="P27" s="49">
        <f t="shared" si="3"/>
        <v>8361.9</v>
      </c>
      <c r="Q27" s="3"/>
    </row>
    <row r="28" spans="1:17">
      <c r="A28" s="17">
        <v>28</v>
      </c>
      <c r="B28" s="3" t="s">
        <v>8</v>
      </c>
      <c r="C28" s="5" t="s">
        <v>50</v>
      </c>
      <c r="D28" s="5"/>
      <c r="E28" s="7"/>
      <c r="F28" s="21" t="s">
        <v>93</v>
      </c>
      <c r="G28" s="3" t="s">
        <v>11</v>
      </c>
      <c r="H28" s="3">
        <v>200</v>
      </c>
      <c r="I28" s="8" t="s">
        <v>94</v>
      </c>
      <c r="J28" s="35">
        <v>6600</v>
      </c>
      <c r="K28" s="34">
        <f t="shared" si="4"/>
        <v>0.51968503937007871</v>
      </c>
      <c r="L28" s="33">
        <f t="shared" si="0"/>
        <v>103.93700787401573</v>
      </c>
      <c r="M28" s="41">
        <v>1.9</v>
      </c>
      <c r="N28" s="44">
        <f t="shared" si="1"/>
        <v>0.9874015748031495</v>
      </c>
      <c r="O28" s="49">
        <f t="shared" si="2"/>
        <v>0.99</v>
      </c>
      <c r="P28" s="49">
        <f t="shared" si="3"/>
        <v>198</v>
      </c>
      <c r="Q28" s="3"/>
    </row>
    <row r="29" spans="1:17">
      <c r="A29" s="17">
        <v>29</v>
      </c>
      <c r="B29" s="3" t="s">
        <v>8</v>
      </c>
      <c r="C29" s="5" t="s">
        <v>51</v>
      </c>
      <c r="D29" s="5"/>
      <c r="E29" s="7" t="s">
        <v>97</v>
      </c>
      <c r="F29" s="21" t="s">
        <v>96</v>
      </c>
      <c r="G29" s="3" t="s">
        <v>52</v>
      </c>
      <c r="H29" s="3">
        <v>1220</v>
      </c>
      <c r="I29" s="8" t="s">
        <v>95</v>
      </c>
      <c r="J29" s="35">
        <v>5350</v>
      </c>
      <c r="K29" s="34">
        <f t="shared" si="4"/>
        <v>0.42125984251968501</v>
      </c>
      <c r="L29" s="33">
        <f t="shared" si="0"/>
        <v>513.93700787401576</v>
      </c>
      <c r="M29" s="41">
        <v>1.9</v>
      </c>
      <c r="N29" s="44">
        <f t="shared" si="1"/>
        <v>0.80039370078740146</v>
      </c>
      <c r="O29" s="49">
        <f t="shared" si="2"/>
        <v>0.81</v>
      </c>
      <c r="P29" s="49">
        <f t="shared" si="3"/>
        <v>988.2</v>
      </c>
      <c r="Q29" s="3"/>
    </row>
    <row r="30" spans="1:17" ht="51" customHeight="1">
      <c r="L30" s="46">
        <f>SUM(L3:L29)</f>
        <v>34027.329921259843</v>
      </c>
      <c r="P30" s="50">
        <f>SUM(P3:P29)</f>
        <v>64664.320000000007</v>
      </c>
    </row>
  </sheetData>
  <autoFilter ref="A2:Q29">
    <filterColumn colId="4" showButton="0"/>
    <filterColumn colId="5" showButton="0"/>
    <filterColumn colId="6" showButton="0"/>
    <filterColumn colId="7" showButton="0"/>
  </autoFilter>
  <mergeCells count="1">
    <mergeCell ref="E2:I2"/>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TDSheet</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Guzarov, Jamshid Q.</cp:lastModifiedBy>
  <dcterms:modified xsi:type="dcterms:W3CDTF">2024-12-26T13:23:09Z</dcterms:modified>
</cp:coreProperties>
</file>