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test41-main\"/>
    </mc:Choice>
  </mc:AlternateContent>
  <bookViews>
    <workbookView xWindow="28680" yWindow="-120" windowWidth="29040" windowHeight="15840" tabRatio="193" activeTab="1"/>
  </bookViews>
  <sheets>
    <sheet name="TDSheet" sheetId="1" r:id="rId1"/>
    <sheet name="TDSheet (2)" sheetId="2" r:id="rId2"/>
  </sheets>
  <calcPr calcId="162913" refMode="R1C1"/>
</workbook>
</file>

<file path=xl/calcChain.xml><?xml version="1.0" encoding="utf-8"?>
<calcChain xmlns="http://schemas.openxmlformats.org/spreadsheetml/2006/main">
  <c r="I4" i="2" l="1"/>
  <c r="K4" i="2" s="1"/>
  <c r="L4" i="2" s="1"/>
  <c r="M4" i="2" s="1"/>
  <c r="I5" i="2"/>
  <c r="K5" i="2" s="1"/>
  <c r="L5" i="2" s="1"/>
  <c r="M5" i="2" s="1"/>
  <c r="I6" i="2"/>
  <c r="K6" i="2" s="1"/>
  <c r="L6" i="2" s="1"/>
  <c r="M6" i="2" s="1"/>
  <c r="I7" i="2"/>
  <c r="K7" i="2" s="1"/>
  <c r="L7" i="2" s="1"/>
  <c r="M7" i="2" s="1"/>
  <c r="I8" i="2"/>
  <c r="K8" i="2" s="1"/>
  <c r="L8" i="2" s="1"/>
  <c r="M8" i="2" s="1"/>
  <c r="I3" i="2"/>
  <c r="K3" i="2" s="1"/>
  <c r="L3" i="2" s="1"/>
  <c r="M3" i="2" s="1"/>
  <c r="M9" i="2" l="1"/>
</calcChain>
</file>

<file path=xl/sharedStrings.xml><?xml version="1.0" encoding="utf-8"?>
<sst xmlns="http://schemas.openxmlformats.org/spreadsheetml/2006/main" count="104" uniqueCount="49">
  <si>
    <t>№ п/п</t>
  </si>
  <si>
    <t>Наименование</t>
  </si>
  <si>
    <t>Тэг номер</t>
  </si>
  <si>
    <t>Техническое описание</t>
  </si>
  <si>
    <t>Ед. изм.</t>
  </si>
  <si>
    <t>Количество</t>
  </si>
  <si>
    <t>1</t>
  </si>
  <si>
    <t>Прибор приемно-контрольный Сигнал 20М</t>
  </si>
  <si>
    <t>Сигнал-20М ARK1</t>
  </si>
  <si>
    <t/>
  </si>
  <si>
    <t>шт</t>
  </si>
  <si>
    <t>2</t>
  </si>
  <si>
    <t>Извещатель пожарный дымовой оптико-электронный пороговый ИП 212-31</t>
  </si>
  <si>
    <t>ДИП-31 (ИП 212-31)</t>
  </si>
  <si>
    <t>ИП 212-31</t>
  </si>
  <si>
    <t>3</t>
  </si>
  <si>
    <t>Извещатель пожарный ручной адресный ИПР 513-3АМ</t>
  </si>
  <si>
    <t>BTM1.2.1,¶BTH1.4.1</t>
  </si>
  <si>
    <t>4</t>
  </si>
  <si>
    <t>Оповещатель светозвуковой Маяк-12-КП</t>
  </si>
  <si>
    <t>BIALS1.1.1…¶BIALS1.1.5</t>
  </si>
  <si>
    <t>5</t>
  </si>
  <si>
    <t>Оповещатель комбинированный МАЯК-12-КПМ1 НИ</t>
  </si>
  <si>
    <t>BIALS1.2.1</t>
  </si>
  <si>
    <t>6</t>
  </si>
  <si>
    <t>Коробка распаячная 50х50х30 МРК</t>
  </si>
  <si>
    <t>КМ41206-01</t>
  </si>
  <si>
    <t>Прибор приемно-контрольный и управления охранно-пожарный Сигнал-20М</t>
  </si>
  <si>
    <t>1,931,700 UZS</t>
  </si>
  <si>
    <t>ИП 212-31 ДИП-31 Извещатель пожарный дымовой оптико-электронный пороговый</t>
  </si>
  <si>
    <t>BTM1.2.1,BTH1.4.1</t>
  </si>
  <si>
    <t>BIALS1.1.1…BIALS1.1.5</t>
  </si>
  <si>
    <t>192 640 Сум</t>
  </si>
  <si>
    <t>Извещатели пожарные ручные адресные ИПР 513-3АМ</t>
  </si>
  <si>
    <t>Оповещатель охранно-пожарный Маяк-24-КП</t>
  </si>
  <si>
    <t>63 720 сум</t>
  </si>
  <si>
    <t>Охранно пожарный оповещатель МАРС 12-КП</t>
  </si>
  <si>
    <t>Распределительная коробка Ess 85х85х50 (essonline.uz)</t>
  </si>
  <si>
    <t>11 480 сум/шт.</t>
  </si>
  <si>
    <t>Распределительная коробка 85х85х50</t>
  </si>
  <si>
    <t>ИТОГО:</t>
  </si>
  <si>
    <t>CF</t>
  </si>
  <si>
    <t>Цена за шт без НДС, USD</t>
  </si>
  <si>
    <t>Цена за СУММ без НДС, USD*</t>
  </si>
  <si>
    <t>LEAD TIME</t>
  </si>
  <si>
    <t>NOTE</t>
  </si>
  <si>
    <t>OFFERED
Предлагаемый товар</t>
  </si>
  <si>
    <t>Исх. №20/0325‐1 от 20.03.2025г [109 285]</t>
  </si>
  <si>
    <t>60-90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</si>
</sst>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.00\ _₽;[Red]#,##0.00\ _₽"/>
    <numFmt numFmtId="169" formatCode="#,##0.00_р_.;[Red]#,##0.00_р_."/>
  </numFmts>
  <fonts count="7" x14ac:knownFonts="1">
    <font>
      <sz val="8"/>
      <name val="Arial"/>
    </font>
    <font>
      <b/>
      <sz val="10"/>
      <name val="Arial"/>
    </font>
    <font>
      <u/>
      <sz val="8"/>
      <color theme="10"/>
      <name val="Arial"/>
    </font>
    <font>
      <sz val="8"/>
      <name val="Arial"/>
      <family val="2"/>
      <charset val="204"/>
    </font>
    <font>
      <sz val="12"/>
      <name val="Arial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4D4D4D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1" fontId="0" fillId="0" borderId="3" xfId="0" applyNumberForma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right" vertical="center"/>
    </xf>
    <xf numFmtId="0" fontId="0" fillId="0" borderId="4" xfId="0" applyFill="1" applyBorder="1" applyAlignment="1">
      <alignment horizontal="left" vertical="center" wrapText="1"/>
    </xf>
    <xf numFmtId="168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1" fontId="0" fillId="0" borderId="5" xfId="0" applyNumberFormat="1" applyBorder="1" applyAlignment="1">
      <alignment horizontal="right" vertical="center"/>
    </xf>
    <xf numFmtId="0" fontId="0" fillId="0" borderId="7" xfId="0" applyFill="1" applyBorder="1" applyAlignment="1">
      <alignment horizontal="left" vertical="center" wrapText="1"/>
    </xf>
    <xf numFmtId="0" fontId="3" fillId="2" borderId="0" xfId="0" applyFont="1" applyFill="1" applyBorder="1"/>
    <xf numFmtId="0" fontId="1" fillId="2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4" xfId="0" applyFill="1" applyBorder="1"/>
    <xf numFmtId="168" fontId="0" fillId="2" borderId="4" xfId="0" applyNumberFormat="1" applyFill="1" applyBorder="1"/>
    <xf numFmtId="0" fontId="0" fillId="2" borderId="0" xfId="0" applyFill="1" applyBorder="1"/>
    <xf numFmtId="0" fontId="0" fillId="2" borderId="0" xfId="0" applyFill="1"/>
    <xf numFmtId="0" fontId="0" fillId="0" borderId="0" xfId="0" applyFill="1" applyAlignment="1">
      <alignment horizontal="left"/>
    </xf>
    <xf numFmtId="0" fontId="0" fillId="0" borderId="0" xfId="0" applyFill="1"/>
    <xf numFmtId="168" fontId="0" fillId="0" borderId="0" xfId="0" applyNumberFormat="1" applyFill="1"/>
    <xf numFmtId="168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168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0" xfId="1" applyAlignment="1">
      <alignment vertical="center"/>
    </xf>
    <xf numFmtId="0" fontId="0" fillId="0" borderId="4" xfId="0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169" fontId="4" fillId="0" borderId="4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vertical="center"/>
    </xf>
    <xf numFmtId="169" fontId="4" fillId="0" borderId="0" xfId="0" applyNumberFormat="1" applyFont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6" fillId="3" borderId="8" xfId="0" applyNumberFormat="1" applyFont="1" applyFill="1" applyBorder="1" applyAlignment="1">
      <alignment vertical="top" wrapText="1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sonline.uz/raspredelitelnaia-korobka-ess-85ch85ch50-9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F8"/>
  <sheetViews>
    <sheetView zoomScale="160" zoomScaleNormal="160" workbookViewId="0">
      <selection sqref="A1:A2"/>
    </sheetView>
  </sheetViews>
  <sheetFormatPr defaultColWidth="10.5" defaultRowHeight="11.45" customHeight="1" x14ac:dyDescent="0.2"/>
  <cols>
    <col min="1" max="1" width="9" style="1" customWidth="1"/>
    <col min="2" max="2" width="64.1640625" style="1" customWidth="1"/>
    <col min="3" max="3" width="28" style="1" customWidth="1"/>
    <col min="4" max="4" width="64.1640625" style="1" customWidth="1"/>
    <col min="5" max="5" width="11.33203125" style="1" customWidth="1"/>
    <col min="6" max="6" width="15.1640625" style="1" customWidth="1"/>
  </cols>
  <sheetData>
    <row r="1" spans="1:6" ht="12.9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2.95" customHeight="1" x14ac:dyDescent="0.2">
      <c r="A2" s="6"/>
      <c r="B2" s="6"/>
      <c r="C2" s="6"/>
      <c r="D2" s="6"/>
      <c r="E2" s="6"/>
      <c r="F2" s="6"/>
    </row>
    <row r="3" spans="1:6" ht="11.1" customHeight="1" x14ac:dyDescent="0.2">
      <c r="A3" s="2" t="s">
        <v>6</v>
      </c>
      <c r="B3" s="3" t="s">
        <v>7</v>
      </c>
      <c r="C3" s="3" t="s">
        <v>8</v>
      </c>
      <c r="D3" s="3" t="s">
        <v>9</v>
      </c>
      <c r="E3" s="2" t="s">
        <v>10</v>
      </c>
      <c r="F3" s="4">
        <v>1</v>
      </c>
    </row>
    <row r="4" spans="1:6" ht="21.95" customHeight="1" x14ac:dyDescent="0.2">
      <c r="A4" s="2" t="s">
        <v>11</v>
      </c>
      <c r="B4" s="3" t="s">
        <v>12</v>
      </c>
      <c r="C4" s="3" t="s">
        <v>13</v>
      </c>
      <c r="D4" s="3" t="s">
        <v>14</v>
      </c>
      <c r="E4" s="2" t="s">
        <v>10</v>
      </c>
      <c r="F4" s="4">
        <v>16</v>
      </c>
    </row>
    <row r="5" spans="1:6" ht="11.1" customHeight="1" x14ac:dyDescent="0.2">
      <c r="A5" s="2" t="s">
        <v>15</v>
      </c>
      <c r="B5" s="3" t="s">
        <v>16</v>
      </c>
      <c r="C5" s="3" t="s">
        <v>17</v>
      </c>
      <c r="D5" s="3" t="s">
        <v>9</v>
      </c>
      <c r="E5" s="2" t="s">
        <v>10</v>
      </c>
      <c r="F5" s="4">
        <v>3</v>
      </c>
    </row>
    <row r="6" spans="1:6" ht="11.1" customHeight="1" x14ac:dyDescent="0.2">
      <c r="A6" s="2" t="s">
        <v>18</v>
      </c>
      <c r="B6" s="3" t="s">
        <v>19</v>
      </c>
      <c r="C6" s="3" t="s">
        <v>20</v>
      </c>
      <c r="D6" s="3" t="s">
        <v>9</v>
      </c>
      <c r="E6" s="2" t="s">
        <v>10</v>
      </c>
      <c r="F6" s="4">
        <v>5</v>
      </c>
    </row>
    <row r="7" spans="1:6" ht="11.1" customHeight="1" x14ac:dyDescent="0.2">
      <c r="A7" s="2" t="s">
        <v>21</v>
      </c>
      <c r="B7" s="3" t="s">
        <v>22</v>
      </c>
      <c r="C7" s="3" t="s">
        <v>23</v>
      </c>
      <c r="D7" s="3" t="s">
        <v>9</v>
      </c>
      <c r="E7" s="2" t="s">
        <v>10</v>
      </c>
      <c r="F7" s="4">
        <v>1</v>
      </c>
    </row>
    <row r="8" spans="1:6" ht="11.1" customHeight="1" x14ac:dyDescent="0.2">
      <c r="A8" s="2" t="s">
        <v>24</v>
      </c>
      <c r="B8" s="3" t="s">
        <v>25</v>
      </c>
      <c r="C8" s="3" t="s">
        <v>26</v>
      </c>
      <c r="D8" s="3" t="s">
        <v>9</v>
      </c>
      <c r="E8" s="2" t="s">
        <v>10</v>
      </c>
      <c r="F8" s="4">
        <v>6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R9"/>
  <sheetViews>
    <sheetView tabSelected="1" zoomScale="115" zoomScaleNormal="115" workbookViewId="0">
      <selection sqref="A1:O9"/>
    </sheetView>
  </sheetViews>
  <sheetFormatPr defaultColWidth="10.5" defaultRowHeight="11.45" customHeight="1" x14ac:dyDescent="0.2"/>
  <cols>
    <col min="1" max="1" width="8.6640625" style="1" customWidth="1"/>
    <col min="2" max="2" width="38.33203125" style="1" customWidth="1"/>
    <col min="3" max="3" width="21.6640625" style="1" customWidth="1"/>
    <col min="4" max="4" width="47.6640625" style="1" customWidth="1"/>
    <col min="5" max="5" width="11.33203125" style="1" customWidth="1"/>
    <col min="6" max="6" width="15.1640625" style="1" customWidth="1"/>
    <col min="7" max="7" width="14" hidden="1" customWidth="1"/>
    <col min="8" max="8" width="13.33203125" style="9" hidden="1" customWidth="1"/>
    <col min="9" max="11" width="0" hidden="1" customWidth="1"/>
    <col min="12" max="12" width="13.5" customWidth="1"/>
    <col min="13" max="13" width="14.6640625" customWidth="1"/>
    <col min="14" max="14" width="13" customWidth="1"/>
    <col min="15" max="15" width="13.6640625" customWidth="1"/>
  </cols>
  <sheetData>
    <row r="1" spans="1:18" s="22" customFormat="1" ht="42.75" customHeight="1" x14ac:dyDescent="0.2">
      <c r="A1" s="21"/>
      <c r="B1" s="37" t="s">
        <v>47</v>
      </c>
      <c r="C1" s="21"/>
      <c r="D1" s="21"/>
      <c r="E1" s="21"/>
      <c r="F1" s="21"/>
      <c r="H1" s="23"/>
    </row>
    <row r="2" spans="1:18" s="20" customFormat="1" ht="65.25" customHeight="1" x14ac:dyDescent="0.2">
      <c r="A2" s="15" t="s">
        <v>0</v>
      </c>
      <c r="B2" s="15" t="s">
        <v>1</v>
      </c>
      <c r="C2" s="15" t="s">
        <v>2</v>
      </c>
      <c r="D2" s="38" t="s">
        <v>46</v>
      </c>
      <c r="E2" s="15" t="s">
        <v>4</v>
      </c>
      <c r="F2" s="16" t="s">
        <v>5</v>
      </c>
      <c r="G2" s="17"/>
      <c r="H2" s="18"/>
      <c r="I2" s="19"/>
      <c r="J2" s="14" t="s">
        <v>41</v>
      </c>
      <c r="K2" s="19"/>
      <c r="L2" s="34" t="s">
        <v>42</v>
      </c>
      <c r="M2" s="34" t="s">
        <v>43</v>
      </c>
      <c r="N2" s="34" t="s">
        <v>44</v>
      </c>
      <c r="O2" s="34" t="s">
        <v>45</v>
      </c>
      <c r="P2" s="36"/>
      <c r="Q2" s="36"/>
      <c r="R2" s="36"/>
    </row>
    <row r="3" spans="1:18" s="27" customFormat="1" ht="22.5" x14ac:dyDescent="0.2">
      <c r="A3" s="2" t="s">
        <v>6</v>
      </c>
      <c r="B3" s="3" t="s">
        <v>7</v>
      </c>
      <c r="C3" s="3" t="s">
        <v>8</v>
      </c>
      <c r="D3" s="39" t="s">
        <v>27</v>
      </c>
      <c r="E3" s="2" t="s">
        <v>10</v>
      </c>
      <c r="F3" s="7">
        <v>1</v>
      </c>
      <c r="G3" s="8" t="s">
        <v>28</v>
      </c>
      <c r="H3" s="24">
        <v>1931000</v>
      </c>
      <c r="I3" s="25">
        <f>H3/12800</f>
        <v>150.859375</v>
      </c>
      <c r="J3" s="25">
        <v>3</v>
      </c>
      <c r="K3" s="25">
        <f>J3*I3</f>
        <v>452.578125</v>
      </c>
      <c r="L3" s="26">
        <f>ROUNDUP(K3,2)</f>
        <v>452.58</v>
      </c>
      <c r="M3" s="26">
        <f>L3*F3</f>
        <v>452.58</v>
      </c>
      <c r="N3" s="33" t="s">
        <v>48</v>
      </c>
      <c r="O3" s="26"/>
      <c r="P3" s="25"/>
    </row>
    <row r="4" spans="1:18" s="27" customFormat="1" ht="22.5" x14ac:dyDescent="0.2">
      <c r="A4" s="2" t="s">
        <v>11</v>
      </c>
      <c r="B4" s="3" t="s">
        <v>12</v>
      </c>
      <c r="C4" s="3" t="s">
        <v>13</v>
      </c>
      <c r="D4" s="39" t="s">
        <v>29</v>
      </c>
      <c r="E4" s="2" t="s">
        <v>10</v>
      </c>
      <c r="F4" s="7">
        <v>16</v>
      </c>
      <c r="G4" s="26">
        <v>83000</v>
      </c>
      <c r="H4" s="24">
        <v>83000</v>
      </c>
      <c r="I4" s="25">
        <f t="shared" ref="I4:I8" si="0">H4/12800</f>
        <v>6.484375</v>
      </c>
      <c r="J4" s="25">
        <v>3</v>
      </c>
      <c r="K4" s="25">
        <f t="shared" ref="K4:K8" si="1">J4*I4</f>
        <v>19.453125</v>
      </c>
      <c r="L4" s="26">
        <f t="shared" ref="L4:L8" si="2">ROUNDUP(K4,2)</f>
        <v>19.46</v>
      </c>
      <c r="M4" s="26">
        <f t="shared" ref="M4:M8" si="3">L4*F4</f>
        <v>311.36</v>
      </c>
      <c r="N4" s="33" t="s">
        <v>48</v>
      </c>
      <c r="O4" s="26"/>
      <c r="P4" s="25"/>
    </row>
    <row r="5" spans="1:18" s="27" customFormat="1" ht="22.5" x14ac:dyDescent="0.2">
      <c r="A5" s="2" t="s">
        <v>15</v>
      </c>
      <c r="B5" s="3" t="s">
        <v>16</v>
      </c>
      <c r="C5" s="3" t="s">
        <v>30</v>
      </c>
      <c r="D5" s="39" t="s">
        <v>33</v>
      </c>
      <c r="E5" s="2" t="s">
        <v>10</v>
      </c>
      <c r="F5" s="7">
        <v>3</v>
      </c>
      <c r="G5" s="8" t="s">
        <v>32</v>
      </c>
      <c r="H5" s="24">
        <v>192000</v>
      </c>
      <c r="I5" s="25">
        <f t="shared" si="0"/>
        <v>15</v>
      </c>
      <c r="J5" s="25">
        <v>3</v>
      </c>
      <c r="K5" s="25">
        <f t="shared" si="1"/>
        <v>45</v>
      </c>
      <c r="L5" s="26">
        <f t="shared" si="2"/>
        <v>45</v>
      </c>
      <c r="M5" s="26">
        <f t="shared" si="3"/>
        <v>135</v>
      </c>
      <c r="N5" s="33" t="s">
        <v>48</v>
      </c>
      <c r="O5" s="26"/>
      <c r="P5" s="25"/>
    </row>
    <row r="6" spans="1:18" s="27" customFormat="1" ht="27.75" customHeight="1" x14ac:dyDescent="0.2">
      <c r="A6" s="2" t="s">
        <v>18</v>
      </c>
      <c r="B6" s="3" t="s">
        <v>19</v>
      </c>
      <c r="C6" s="3" t="s">
        <v>31</v>
      </c>
      <c r="D6" s="39" t="s">
        <v>34</v>
      </c>
      <c r="E6" s="2" t="s">
        <v>10</v>
      </c>
      <c r="F6" s="7">
        <v>5</v>
      </c>
      <c r="G6" s="8" t="s">
        <v>35</v>
      </c>
      <c r="H6" s="24">
        <v>63000</v>
      </c>
      <c r="I6" s="25">
        <f t="shared" si="0"/>
        <v>4.921875</v>
      </c>
      <c r="J6" s="25">
        <v>3</v>
      </c>
      <c r="K6" s="25">
        <f t="shared" si="1"/>
        <v>14.765625</v>
      </c>
      <c r="L6" s="26">
        <f t="shared" si="2"/>
        <v>14.77</v>
      </c>
      <c r="M6" s="26">
        <f t="shared" si="3"/>
        <v>73.849999999999994</v>
      </c>
      <c r="N6" s="33" t="s">
        <v>48</v>
      </c>
      <c r="O6" s="26"/>
      <c r="P6" s="25"/>
    </row>
    <row r="7" spans="1:18" s="27" customFormat="1" ht="22.5" x14ac:dyDescent="0.2">
      <c r="A7" s="2" t="s">
        <v>21</v>
      </c>
      <c r="B7" s="3" t="s">
        <v>22</v>
      </c>
      <c r="C7" s="3" t="s">
        <v>23</v>
      </c>
      <c r="D7" s="39" t="s">
        <v>36</v>
      </c>
      <c r="E7" s="2" t="s">
        <v>10</v>
      </c>
      <c r="F7" s="7">
        <v>1</v>
      </c>
      <c r="G7" s="26">
        <v>540000</v>
      </c>
      <c r="H7" s="24">
        <v>54000</v>
      </c>
      <c r="I7" s="25">
        <f t="shared" si="0"/>
        <v>4.21875</v>
      </c>
      <c r="J7" s="25">
        <v>3</v>
      </c>
      <c r="K7" s="25">
        <f t="shared" si="1"/>
        <v>12.65625</v>
      </c>
      <c r="L7" s="26">
        <f t="shared" si="2"/>
        <v>12.66</v>
      </c>
      <c r="M7" s="26">
        <f t="shared" si="3"/>
        <v>12.66</v>
      </c>
      <c r="N7" s="33" t="s">
        <v>48</v>
      </c>
      <c r="O7" s="26"/>
      <c r="P7" s="25"/>
    </row>
    <row r="8" spans="1:18" s="27" customFormat="1" ht="15" customHeight="1" x14ac:dyDescent="0.2">
      <c r="A8" s="10" t="s">
        <v>24</v>
      </c>
      <c r="B8" s="11" t="s">
        <v>25</v>
      </c>
      <c r="C8" s="11" t="s">
        <v>26</v>
      </c>
      <c r="D8" s="40" t="s">
        <v>39</v>
      </c>
      <c r="E8" s="10" t="s">
        <v>10</v>
      </c>
      <c r="F8" s="12">
        <v>6</v>
      </c>
      <c r="G8" s="13" t="s">
        <v>38</v>
      </c>
      <c r="H8" s="28">
        <v>12000</v>
      </c>
      <c r="I8" s="25">
        <f t="shared" si="0"/>
        <v>0.9375</v>
      </c>
      <c r="J8" s="25">
        <v>3</v>
      </c>
      <c r="K8" s="25">
        <f t="shared" si="1"/>
        <v>2.8125</v>
      </c>
      <c r="L8" s="29">
        <f t="shared" si="2"/>
        <v>2.82</v>
      </c>
      <c r="M8" s="26">
        <f t="shared" si="3"/>
        <v>16.919999999999998</v>
      </c>
      <c r="N8" s="33" t="s">
        <v>48</v>
      </c>
      <c r="O8" s="26"/>
      <c r="P8" s="25"/>
      <c r="Q8" s="30" t="s">
        <v>37</v>
      </c>
    </row>
    <row r="9" spans="1:18" s="27" customFormat="1" ht="44.25" customHeight="1" x14ac:dyDescent="0.2">
      <c r="A9" s="31"/>
      <c r="B9" s="32" t="s">
        <v>40</v>
      </c>
      <c r="C9" s="31"/>
      <c r="D9" s="31"/>
      <c r="E9" s="31"/>
      <c r="F9" s="31"/>
      <c r="G9" s="26"/>
      <c r="H9" s="24"/>
      <c r="I9" s="26"/>
      <c r="J9" s="26"/>
      <c r="K9" s="26"/>
      <c r="L9" s="26"/>
      <c r="M9" s="33">
        <f>SUM(M3:M8)</f>
        <v>1002.37</v>
      </c>
      <c r="N9" s="33"/>
      <c r="O9" s="33"/>
      <c r="P9" s="35"/>
    </row>
  </sheetData>
  <hyperlinks>
    <hyperlink ref="Q8" r:id="rId1" display="https://essonline.uz/raspredelitelnaia-korobka-ess-85ch85ch50-916"/>
  </hyperlinks>
  <pageMargins left="0.39370078740157483" right="0.39370078740157483" top="0.39370078740157483" bottom="0.39370078740157483" header="0" footer="0"/>
  <pageSetup fitToHeight="0" pageOrder="overThenDown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TDSheet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cp:lastPrinted>2025-03-24T13:23:17Z</cp:lastPrinted>
  <dcterms:modified xsi:type="dcterms:W3CDTF">2025-03-24T13:23:35Z</dcterms:modified>
</cp:coreProperties>
</file>